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17211B89-015F-4569-9E37-19E7FE51D389}" xr6:coauthVersionLast="47" xr6:coauthVersionMax="47" xr10:uidLastSave="{00000000-0000-0000-0000-000000000000}"/>
  <bookViews>
    <workbookView xWindow="1830" yWindow="-15870" windowWidth="25440" windowHeight="15270" xr2:uid="{00000000-000D-0000-FFFF-FFFF00000000}"/>
  </bookViews>
  <sheets>
    <sheet name="Cover" sheetId="19" r:id="rId1"/>
    <sheet name="Instructions" sheetId="6" r:id="rId2"/>
    <sheet name="Input Sheet - LRMC" sheetId="1" r:id="rId3"/>
    <sheet name="LRMCby Voltage Region &amp; Driver" sheetId="2" r:id="rId4"/>
    <sheet name="Input Forecast Cap Projects" sheetId="16" r:id="rId5"/>
    <sheet name="Input Forecast Cap - Export" sheetId="17" r:id="rId6"/>
    <sheet name="Forecast cost driver - EXPORT" sheetId="18" r:id="rId7"/>
    <sheet name="Lists"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9" l="1" a="1"/>
  <c r="D6" i="19" s="1"/>
  <c r="C5" i="19" a="1"/>
  <c r="C5" i="19" s="1"/>
  <c r="H204" i="1" l="1"/>
  <c r="I204" i="1"/>
  <c r="J204" i="1"/>
  <c r="K204" i="1"/>
  <c r="L204" i="1"/>
  <c r="H153" i="1"/>
  <c r="I153" i="1"/>
  <c r="J153" i="1"/>
  <c r="K153" i="1"/>
  <c r="L153" i="1"/>
  <c r="H102" i="1"/>
  <c r="I102" i="1"/>
  <c r="J102" i="1"/>
  <c r="K102" i="1"/>
  <c r="L102" i="1"/>
  <c r="H51" i="1"/>
  <c r="I51" i="1"/>
  <c r="J51" i="1"/>
  <c r="K51" i="1"/>
  <c r="L51" i="1"/>
  <c r="L4" i="18"/>
  <c r="M4" i="18" s="1"/>
  <c r="N4" i="18" s="1"/>
  <c r="O4" i="18" s="1"/>
  <c r="K4" i="18"/>
  <c r="H220" i="1"/>
  <c r="I220" i="1"/>
  <c r="J220" i="1"/>
  <c r="K220" i="1"/>
  <c r="L220" i="1"/>
  <c r="H169" i="1"/>
  <c r="I169" i="1"/>
  <c r="J169" i="1"/>
  <c r="K169" i="1"/>
  <c r="L169" i="1"/>
  <c r="H118" i="1"/>
  <c r="I118" i="1"/>
  <c r="J118" i="1"/>
  <c r="K118" i="1"/>
  <c r="L118" i="1"/>
  <c r="H67" i="1"/>
  <c r="I67" i="1"/>
  <c r="J67" i="1"/>
  <c r="K67" i="1"/>
  <c r="L67" i="1"/>
  <c r="H44" i="1"/>
  <c r="I44" i="1" s="1"/>
  <c r="J44" i="1" s="1"/>
  <c r="K44" i="1" s="1"/>
  <c r="L44" i="1" s="1"/>
  <c r="H43" i="1"/>
  <c r="I43" i="1" s="1"/>
  <c r="J43" i="1" s="1"/>
  <c r="K43" i="1" s="1"/>
  <c r="L43" i="1" s="1"/>
  <c r="H42" i="1"/>
  <c r="I42" i="1" s="1"/>
  <c r="J42" i="1" s="1"/>
  <c r="K42" i="1" s="1"/>
  <c r="L42" i="1" s="1"/>
  <c r="H41" i="1"/>
  <c r="I41" i="1" s="1"/>
  <c r="J41" i="1" s="1"/>
  <c r="K41" i="1" s="1"/>
  <c r="L41" i="1" s="1"/>
  <c r="D271" i="1" l="1"/>
  <c r="E271" i="1"/>
  <c r="F271" i="1"/>
  <c r="G271" i="1"/>
  <c r="C271" i="1"/>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6" i="18"/>
  <c r="D106" i="18"/>
  <c r="C106" i="18"/>
  <c r="E105" i="18"/>
  <c r="D105" i="18"/>
  <c r="C105" i="18"/>
  <c r="E104" i="18"/>
  <c r="D104" i="18"/>
  <c r="C104" i="18"/>
  <c r="E103" i="18"/>
  <c r="D103" i="18"/>
  <c r="C103" i="18"/>
  <c r="E102" i="18"/>
  <c r="D102" i="18"/>
  <c r="C102" i="18"/>
  <c r="E101" i="18"/>
  <c r="D101" i="18"/>
  <c r="C101" i="18"/>
  <c r="E100" i="18"/>
  <c r="D100" i="18"/>
  <c r="C100" i="18"/>
  <c r="E99" i="18"/>
  <c r="D99" i="18"/>
  <c r="C99" i="18"/>
  <c r="E98" i="18"/>
  <c r="D98" i="18"/>
  <c r="C98" i="18"/>
  <c r="E97" i="18"/>
  <c r="D97" i="18"/>
  <c r="C97" i="18"/>
  <c r="E96" i="18"/>
  <c r="D96" i="18"/>
  <c r="C96" i="18"/>
  <c r="E95" i="18"/>
  <c r="D95" i="18"/>
  <c r="C95" i="18"/>
  <c r="E94" i="18"/>
  <c r="D94" i="18"/>
  <c r="C94" i="18"/>
  <c r="E93" i="18"/>
  <c r="D93" i="18"/>
  <c r="C93" i="18"/>
  <c r="E92" i="18"/>
  <c r="D92" i="18"/>
  <c r="C92" i="18"/>
  <c r="E91" i="18"/>
  <c r="D91" i="18"/>
  <c r="C91" i="18"/>
  <c r="E90" i="18"/>
  <c r="D90" i="18"/>
  <c r="C90" i="18"/>
  <c r="E89" i="18"/>
  <c r="D89" i="18"/>
  <c r="C89" i="18"/>
  <c r="E88" i="18"/>
  <c r="D88" i="18"/>
  <c r="C88" i="18"/>
  <c r="E87" i="18"/>
  <c r="D87" i="18"/>
  <c r="C87" i="18"/>
  <c r="E86" i="18"/>
  <c r="D86" i="18"/>
  <c r="C86" i="18"/>
  <c r="E85" i="18"/>
  <c r="D85" i="18"/>
  <c r="C85" i="18"/>
  <c r="E84" i="18"/>
  <c r="D84" i="18"/>
  <c r="C84" i="18"/>
  <c r="E83" i="18"/>
  <c r="D83" i="18"/>
  <c r="C83" i="18"/>
  <c r="E82" i="18"/>
  <c r="D82" i="18"/>
  <c r="C82" i="18"/>
  <c r="E81" i="18"/>
  <c r="D81" i="18"/>
  <c r="C81" i="18"/>
  <c r="E80" i="18"/>
  <c r="D80" i="18"/>
  <c r="C80" i="18"/>
  <c r="E79" i="18"/>
  <c r="D79" i="18"/>
  <c r="C79" i="18"/>
  <c r="E78" i="18"/>
  <c r="D78" i="18"/>
  <c r="C78" i="18"/>
  <c r="E77" i="18"/>
  <c r="D77" i="18"/>
  <c r="C77" i="18"/>
  <c r="E76" i="18"/>
  <c r="D76" i="18"/>
  <c r="C76" i="18"/>
  <c r="E75" i="18"/>
  <c r="D75" i="18"/>
  <c r="C75" i="18"/>
  <c r="E74" i="18"/>
  <c r="D74" i="18"/>
  <c r="C74" i="18"/>
  <c r="E73" i="18"/>
  <c r="D73" i="18"/>
  <c r="C73" i="18"/>
  <c r="E72" i="18"/>
  <c r="D72" i="18"/>
  <c r="C72" i="18"/>
  <c r="E71" i="18"/>
  <c r="D71" i="18"/>
  <c r="C71" i="18"/>
  <c r="E70" i="18"/>
  <c r="D70" i="18"/>
  <c r="C70" i="18"/>
  <c r="E69" i="18"/>
  <c r="D69" i="18"/>
  <c r="C69" i="18"/>
  <c r="E68" i="18"/>
  <c r="D68" i="18"/>
  <c r="C68" i="18"/>
  <c r="E67" i="18"/>
  <c r="D67" i="18"/>
  <c r="C67" i="18"/>
  <c r="E66" i="18"/>
  <c r="D66" i="18"/>
  <c r="C66" i="18"/>
  <c r="E65" i="18"/>
  <c r="D65" i="18"/>
  <c r="C65" i="18"/>
  <c r="E64" i="18"/>
  <c r="D64" i="18"/>
  <c r="C64" i="18"/>
  <c r="E63" i="18"/>
  <c r="D63" i="18"/>
  <c r="C63" i="18"/>
  <c r="E62" i="18"/>
  <c r="D62" i="18"/>
  <c r="C62" i="18"/>
  <c r="E61" i="18"/>
  <c r="D61" i="18"/>
  <c r="C61" i="18"/>
  <c r="E60" i="18"/>
  <c r="D60" i="18"/>
  <c r="C60" i="18"/>
  <c r="E59" i="18"/>
  <c r="D59" i="18"/>
  <c r="C59" i="18"/>
  <c r="E58" i="18"/>
  <c r="D58" i="18"/>
  <c r="C58" i="18"/>
  <c r="E57" i="18"/>
  <c r="D57" i="18"/>
  <c r="C57" i="18"/>
  <c r="E56" i="18"/>
  <c r="D56" i="18"/>
  <c r="C56" i="18"/>
  <c r="E55" i="18"/>
  <c r="D55" i="18"/>
  <c r="C55" i="18"/>
  <c r="E54" i="18"/>
  <c r="D54" i="18"/>
  <c r="C54" i="18"/>
  <c r="E53" i="18"/>
  <c r="D53" i="18"/>
  <c r="C53" i="18"/>
  <c r="E52" i="18"/>
  <c r="D52" i="18"/>
  <c r="C52" i="18"/>
  <c r="E51" i="18"/>
  <c r="D51" i="18"/>
  <c r="C51" i="18"/>
  <c r="E50" i="18"/>
  <c r="D50" i="18"/>
  <c r="C50" i="18"/>
  <c r="E49" i="18"/>
  <c r="D49" i="18"/>
  <c r="C49" i="18"/>
  <c r="E48" i="18"/>
  <c r="D48" i="18"/>
  <c r="C48" i="18"/>
  <c r="E47" i="18"/>
  <c r="D47" i="18"/>
  <c r="C47" i="18"/>
  <c r="E46" i="18"/>
  <c r="D46" i="18"/>
  <c r="C46" i="18"/>
  <c r="E45" i="18"/>
  <c r="D45" i="18"/>
  <c r="C45" i="18"/>
  <c r="E44" i="18"/>
  <c r="D44" i="18"/>
  <c r="C44" i="18"/>
  <c r="E43" i="18"/>
  <c r="D43" i="18"/>
  <c r="C43" i="18"/>
  <c r="E42" i="18"/>
  <c r="D42" i="18"/>
  <c r="C42" i="18"/>
  <c r="E41" i="18"/>
  <c r="D41" i="18"/>
  <c r="C41" i="18"/>
  <c r="E40" i="18"/>
  <c r="D40" i="18"/>
  <c r="C40" i="18"/>
  <c r="E39" i="18"/>
  <c r="D39" i="18"/>
  <c r="C39" i="18"/>
  <c r="E38" i="18"/>
  <c r="D38" i="18"/>
  <c r="C38" i="18"/>
  <c r="E37" i="18"/>
  <c r="D37" i="18"/>
  <c r="C37" i="18"/>
  <c r="E36" i="18"/>
  <c r="D36" i="18"/>
  <c r="C36" i="18"/>
  <c r="E35" i="18"/>
  <c r="D35" i="18"/>
  <c r="C35" i="18"/>
  <c r="E34" i="18"/>
  <c r="D34" i="18"/>
  <c r="C34" i="18"/>
  <c r="E33" i="18"/>
  <c r="D33" i="18"/>
  <c r="C33" i="18"/>
  <c r="E32" i="18"/>
  <c r="D32" i="18"/>
  <c r="C32" i="18"/>
  <c r="E31" i="18"/>
  <c r="D31" i="18"/>
  <c r="C31" i="18"/>
  <c r="E30" i="18"/>
  <c r="D30" i="18"/>
  <c r="C30" i="18"/>
  <c r="E29" i="18"/>
  <c r="D29" i="18"/>
  <c r="C29" i="18"/>
  <c r="E28" i="18"/>
  <c r="D28" i="18"/>
  <c r="C28" i="18"/>
  <c r="E27" i="18"/>
  <c r="D27" i="18"/>
  <c r="C27" i="18"/>
  <c r="E26" i="18"/>
  <c r="D26" i="18"/>
  <c r="C26" i="18"/>
  <c r="E25" i="18"/>
  <c r="D25" i="18"/>
  <c r="C25" i="18"/>
  <c r="E24" i="18"/>
  <c r="D24" i="18"/>
  <c r="C24" i="18"/>
  <c r="E23" i="18"/>
  <c r="D23" i="18"/>
  <c r="C23" i="18"/>
  <c r="E22" i="18"/>
  <c r="D22" i="18"/>
  <c r="C22" i="18"/>
  <c r="E21" i="18"/>
  <c r="D21" i="18"/>
  <c r="C21" i="18"/>
  <c r="E20" i="18"/>
  <c r="D20" i="18"/>
  <c r="C20" i="18"/>
  <c r="E19" i="18"/>
  <c r="D19" i="18"/>
  <c r="C19" i="18"/>
  <c r="E18" i="18"/>
  <c r="D18" i="18"/>
  <c r="C18" i="18"/>
  <c r="E17" i="18"/>
  <c r="D17" i="18"/>
  <c r="C17" i="18"/>
  <c r="E16" i="18"/>
  <c r="D16" i="18"/>
  <c r="C16" i="18"/>
  <c r="E15" i="18"/>
  <c r="D15" i="18"/>
  <c r="C15" i="18"/>
  <c r="E14" i="18"/>
  <c r="D14" i="18"/>
  <c r="C14" i="18"/>
  <c r="E13" i="18"/>
  <c r="D13" i="18"/>
  <c r="C13" i="18"/>
  <c r="E12" i="18"/>
  <c r="D12" i="18"/>
  <c r="C12" i="18"/>
  <c r="E11" i="18"/>
  <c r="D11" i="18"/>
  <c r="C11" i="18"/>
  <c r="E10" i="18"/>
  <c r="D10" i="18"/>
  <c r="C10" i="18"/>
  <c r="E9" i="18"/>
  <c r="D9" i="18"/>
  <c r="C9" i="18"/>
  <c r="E8" i="18"/>
  <c r="D8" i="18"/>
  <c r="C8" i="18"/>
  <c r="E7" i="18"/>
  <c r="D7" i="18"/>
  <c r="C7" i="18"/>
  <c r="E6" i="18"/>
  <c r="D6" i="18"/>
  <c r="C6" i="18"/>
  <c r="E5" i="18"/>
  <c r="D5" i="18"/>
  <c r="C5" i="18"/>
  <c r="E4" i="18"/>
  <c r="D4" i="18"/>
  <c r="C4" i="18"/>
  <c r="B5" i="18"/>
  <c r="B6" i="18" s="1"/>
  <c r="B7" i="18" s="1"/>
  <c r="B8" i="18" s="1"/>
  <c r="B9" i="18" s="1"/>
  <c r="B10" i="18" s="1"/>
  <c r="B11" i="18" s="1"/>
  <c r="B12" i="18" s="1"/>
  <c r="B13" i="18" s="1"/>
  <c r="B14" i="18" s="1"/>
  <c r="B15" i="18" s="1"/>
  <c r="B16" i="18" s="1"/>
  <c r="B17" i="18" s="1"/>
  <c r="B18" i="18" s="1"/>
  <c r="B19" i="18" s="1"/>
  <c r="B20" i="18" s="1"/>
  <c r="B21" i="18" s="1"/>
  <c r="B22" i="18" s="1"/>
  <c r="B23" i="18" s="1"/>
  <c r="B24" i="18" s="1"/>
  <c r="B25" i="18" s="1"/>
  <c r="B26" i="18" s="1"/>
  <c r="B27" i="18" s="1"/>
  <c r="B28" i="18" s="1"/>
  <c r="B29" i="18" s="1"/>
  <c r="B30" i="18" s="1"/>
  <c r="B31" i="18" s="1"/>
  <c r="B32" i="18" s="1"/>
  <c r="B33" i="18" s="1"/>
  <c r="B34" i="18" s="1"/>
  <c r="B35" i="18" s="1"/>
  <c r="B36" i="18" s="1"/>
  <c r="B37" i="18" s="1"/>
  <c r="B38" i="18" s="1"/>
  <c r="B39" i="18" s="1"/>
  <c r="B40" i="18" s="1"/>
  <c r="B41" i="18" s="1"/>
  <c r="B42" i="18" s="1"/>
  <c r="B43" i="18" s="1"/>
  <c r="B44" i="18" s="1"/>
  <c r="B45" i="18" s="1"/>
  <c r="B46" i="18" s="1"/>
  <c r="B47" i="18" s="1"/>
  <c r="B48" i="18" s="1"/>
  <c r="B49" i="18" s="1"/>
  <c r="B50" i="18" s="1"/>
  <c r="B51" i="18" s="1"/>
  <c r="B52" i="18" s="1"/>
  <c r="B53" i="18" s="1"/>
  <c r="B54" i="18" s="1"/>
  <c r="B55" i="18" s="1"/>
  <c r="B56" i="18" s="1"/>
  <c r="B57" i="18" s="1"/>
  <c r="B58" i="18" s="1"/>
  <c r="B59" i="18" s="1"/>
  <c r="B60" i="18" s="1"/>
  <c r="B61" i="18" s="1"/>
  <c r="B62" i="18" s="1"/>
  <c r="B63" i="18" s="1"/>
  <c r="B64" i="18" s="1"/>
  <c r="B65" i="18" s="1"/>
  <c r="B66" i="18" s="1"/>
  <c r="B67" i="18" s="1"/>
  <c r="B68" i="18" s="1"/>
  <c r="B69" i="18" s="1"/>
  <c r="B70" i="18" s="1"/>
  <c r="B71" i="18" s="1"/>
  <c r="B72" i="18" s="1"/>
  <c r="B73" i="18" s="1"/>
  <c r="B74" i="18" s="1"/>
  <c r="B75" i="18" s="1"/>
  <c r="B76" i="18" s="1"/>
  <c r="B77" i="18" s="1"/>
  <c r="B78" i="18" s="1"/>
  <c r="B79" i="18" s="1"/>
  <c r="B80" i="18" s="1"/>
  <c r="B81" i="18" s="1"/>
  <c r="B82" i="18" s="1"/>
  <c r="B83" i="18" s="1"/>
  <c r="B84" i="18" s="1"/>
  <c r="B85" i="18" s="1"/>
  <c r="B86" i="18" s="1"/>
  <c r="B87" i="18" s="1"/>
  <c r="B88" i="18" s="1"/>
  <c r="B89" i="18" s="1"/>
  <c r="B90" i="18" s="1"/>
  <c r="B91" i="18" s="1"/>
  <c r="B92" i="18" s="1"/>
  <c r="B93" i="18" s="1"/>
  <c r="B94" i="18" s="1"/>
  <c r="B95" i="18" s="1"/>
  <c r="B96" i="18" s="1"/>
  <c r="B97" i="18" s="1"/>
  <c r="B98" i="18" s="1"/>
  <c r="B99" i="18" s="1"/>
  <c r="B100" i="18" s="1"/>
  <c r="B101" i="18" s="1"/>
  <c r="B102" i="18" s="1"/>
  <c r="B103" i="18" s="1"/>
  <c r="B104" i="18" s="1"/>
  <c r="B105" i="18" s="1"/>
  <c r="B106" i="18" s="1"/>
  <c r="F3" i="18"/>
  <c r="G3" i="18" s="1"/>
  <c r="H3" i="18" s="1"/>
  <c r="I3" i="18" s="1"/>
  <c r="J3" i="18" s="1"/>
  <c r="K3" i="18" s="1"/>
  <c r="L3" i="18" s="1"/>
  <c r="M3" i="18" s="1"/>
  <c r="N3" i="18" s="1"/>
  <c r="O3" i="18" s="1"/>
  <c r="P3" i="18" s="1"/>
  <c r="Q3" i="18" s="1"/>
  <c r="R3" i="18" s="1"/>
  <c r="S3" i="18" s="1"/>
  <c r="T3" i="18" s="1"/>
  <c r="U3" i="18" s="1"/>
  <c r="V3" i="18" s="1"/>
  <c r="W3" i="18" s="1"/>
  <c r="X3" i="18" s="1"/>
  <c r="Y3" i="18" s="1"/>
  <c r="Z3" i="18" s="1"/>
  <c r="AA3" i="18" s="1"/>
  <c r="AB3" i="18" s="1"/>
  <c r="AC3" i="18" s="1"/>
  <c r="AD3" i="18" s="1"/>
  <c r="E3" i="18"/>
  <c r="J2" i="18"/>
  <c r="I2" i="18"/>
  <c r="H2" i="18"/>
  <c r="G2" i="18"/>
  <c r="F2" i="18"/>
  <c r="V255" i="1"/>
  <c r="U255" i="1"/>
  <c r="T255" i="1"/>
  <c r="S255" i="1"/>
  <c r="R255" i="1"/>
  <c r="Q255" i="1"/>
  <c r="P255" i="1"/>
  <c r="O255" i="1"/>
  <c r="N255" i="1"/>
  <c r="G255" i="1"/>
  <c r="F255" i="1"/>
  <c r="E255" i="1"/>
  <c r="D255" i="1"/>
  <c r="C255" i="1"/>
  <c r="G3" i="17"/>
  <c r="H3" i="17" s="1"/>
  <c r="I3" i="17" s="1"/>
  <c r="J3" i="17" s="1"/>
  <c r="K3" i="17" s="1"/>
  <c r="L3" i="17" s="1"/>
  <c r="M3" i="17" s="1"/>
  <c r="N3" i="17" s="1"/>
  <c r="O3" i="17" s="1"/>
  <c r="P3" i="17" s="1"/>
  <c r="Q3" i="17" s="1"/>
  <c r="R3" i="17" s="1"/>
  <c r="S3" i="17" s="1"/>
  <c r="T3" i="17" s="1"/>
  <c r="U3" i="17" s="1"/>
  <c r="V3" i="17" s="1"/>
  <c r="W3" i="17" s="1"/>
  <c r="X3" i="17" s="1"/>
  <c r="Y3" i="17" s="1"/>
  <c r="Z3" i="17" s="1"/>
  <c r="AA3" i="17" s="1"/>
  <c r="AB3" i="17" s="1"/>
  <c r="AC3" i="17" s="1"/>
  <c r="AD3" i="17" s="1"/>
  <c r="F107" i="17"/>
  <c r="G107" i="17"/>
  <c r="H107" i="17"/>
  <c r="I107" i="17"/>
  <c r="J107" i="17"/>
  <c r="K107" i="17"/>
  <c r="L107" i="17"/>
  <c r="M107" i="17"/>
  <c r="N107" i="17"/>
  <c r="O107" i="17"/>
  <c r="P107" i="17"/>
  <c r="Q107" i="17"/>
  <c r="R107" i="17"/>
  <c r="S107" i="17"/>
  <c r="T107" i="17"/>
  <c r="U107" i="17"/>
  <c r="V107" i="17"/>
  <c r="W107" i="17"/>
  <c r="X107" i="17"/>
  <c r="Y107" i="17"/>
  <c r="Z107" i="17"/>
  <c r="AA107" i="17"/>
  <c r="AB107" i="17"/>
  <c r="AC107" i="17"/>
  <c r="AD107" i="17"/>
  <c r="C118" i="1" l="1"/>
  <c r="G67" i="1"/>
  <c r="F67" i="1"/>
  <c r="E67" i="1"/>
  <c r="D67" i="1"/>
  <c r="C67" i="1"/>
  <c r="D220" i="1"/>
  <c r="E220" i="1"/>
  <c r="F220" i="1"/>
  <c r="G220" i="1"/>
  <c r="M220" i="1" s="1"/>
  <c r="N220" i="1" s="1"/>
  <c r="O220" i="1" s="1"/>
  <c r="P220" i="1" s="1"/>
  <c r="Q220" i="1" s="1"/>
  <c r="R220" i="1" s="1"/>
  <c r="S220" i="1" s="1"/>
  <c r="T220" i="1" s="1"/>
  <c r="U220" i="1" s="1"/>
  <c r="V220" i="1" s="1"/>
  <c r="C220" i="1"/>
  <c r="M169" i="1"/>
  <c r="N169" i="1" s="1"/>
  <c r="O169" i="1" s="1"/>
  <c r="P169" i="1" s="1"/>
  <c r="Q169" i="1" s="1"/>
  <c r="R169" i="1" s="1"/>
  <c r="S169" i="1" s="1"/>
  <c r="T169" i="1" s="1"/>
  <c r="U169" i="1" s="1"/>
  <c r="V169" i="1" s="1"/>
  <c r="G169" i="1"/>
  <c r="F169" i="1"/>
  <c r="E169" i="1"/>
  <c r="D169" i="1"/>
  <c r="C169" i="1"/>
  <c r="M118" i="1"/>
  <c r="N118" i="1" s="1"/>
  <c r="O118" i="1" s="1"/>
  <c r="P118" i="1" s="1"/>
  <c r="Q118" i="1" s="1"/>
  <c r="R118" i="1" s="1"/>
  <c r="S118" i="1" s="1"/>
  <c r="T118" i="1" s="1"/>
  <c r="U118" i="1" s="1"/>
  <c r="V118" i="1" s="1"/>
  <c r="G118" i="1"/>
  <c r="F118" i="1"/>
  <c r="E118" i="1"/>
  <c r="D118" i="1"/>
  <c r="G51" i="1" l="1"/>
  <c r="F51" i="1"/>
  <c r="E51" i="1"/>
  <c r="D51" i="1"/>
  <c r="C51" i="1"/>
  <c r="AD107" i="16"/>
  <c r="AC107" i="16"/>
  <c r="AB107" i="16"/>
  <c r="AA107" i="16"/>
  <c r="Z107" i="16"/>
  <c r="Y107" i="16"/>
  <c r="X107" i="16"/>
  <c r="W107" i="16"/>
  <c r="V107" i="16"/>
  <c r="U107" i="16"/>
  <c r="T107" i="16"/>
  <c r="S107" i="16"/>
  <c r="R107" i="16"/>
  <c r="Q107" i="16"/>
  <c r="P107" i="16"/>
  <c r="O107" i="16"/>
  <c r="N107" i="16"/>
  <c r="M107" i="16"/>
  <c r="L107" i="16"/>
  <c r="K107" i="16"/>
  <c r="J107" i="16"/>
  <c r="I107" i="16"/>
  <c r="H107" i="16"/>
  <c r="G107" i="16"/>
  <c r="F107" i="16"/>
  <c r="B5" i="16"/>
  <c r="B6" i="16" s="1"/>
  <c r="B7" i="16" s="1"/>
  <c r="G3" i="16"/>
  <c r="H3" i="16" s="1"/>
  <c r="I3" i="16" s="1"/>
  <c r="J3" i="16" s="1"/>
  <c r="K3" i="16" s="1"/>
  <c r="L3" i="16" s="1"/>
  <c r="M3" i="16" s="1"/>
  <c r="N3" i="16" s="1"/>
  <c r="O3" i="16" s="1"/>
  <c r="P3" i="16" s="1"/>
  <c r="Q3" i="16" s="1"/>
  <c r="R3" i="16" s="1"/>
  <c r="S3" i="16" s="1"/>
  <c r="T3" i="16" s="1"/>
  <c r="U3" i="16" s="1"/>
  <c r="V3" i="16" s="1"/>
  <c r="W3" i="16" s="1"/>
  <c r="X3" i="16" s="1"/>
  <c r="Y3" i="16" s="1"/>
  <c r="Z3" i="16" s="1"/>
  <c r="AA3" i="16" s="1"/>
  <c r="AB3" i="16" s="1"/>
  <c r="AC3" i="16" s="1"/>
  <c r="AD3" i="16" s="1"/>
  <c r="H271" i="1" l="1"/>
  <c r="I271" i="1" s="1"/>
  <c r="J271" i="1" s="1"/>
  <c r="K271" i="1" s="1"/>
  <c r="L271" i="1" s="1"/>
  <c r="M271" i="1" s="1"/>
  <c r="N271" i="1" s="1"/>
  <c r="O271" i="1" s="1"/>
  <c r="P271" i="1" s="1"/>
  <c r="Q271" i="1" s="1"/>
  <c r="R271" i="1" s="1"/>
  <c r="S271" i="1" s="1"/>
  <c r="T271" i="1" s="1"/>
  <c r="U271" i="1" s="1"/>
  <c r="V271" i="1" s="1"/>
  <c r="E287" i="1" l="1"/>
  <c r="I287" i="1"/>
  <c r="V291" i="1"/>
  <c r="U291" i="1"/>
  <c r="T291" i="1"/>
  <c r="S291" i="1"/>
  <c r="R291" i="1"/>
  <c r="Q291" i="1"/>
  <c r="P291" i="1"/>
  <c r="O291" i="1"/>
  <c r="N291" i="1"/>
  <c r="M291" i="1"/>
  <c r="L291" i="1"/>
  <c r="K291" i="1"/>
  <c r="J291" i="1"/>
  <c r="I291" i="1"/>
  <c r="H291" i="1"/>
  <c r="G291" i="1"/>
  <c r="F291" i="1"/>
  <c r="E291" i="1"/>
  <c r="D291" i="1"/>
  <c r="C291" i="1"/>
  <c r="V290" i="1"/>
  <c r="U290" i="1"/>
  <c r="T290" i="1"/>
  <c r="S290" i="1"/>
  <c r="R290" i="1"/>
  <c r="Q290" i="1"/>
  <c r="P290" i="1"/>
  <c r="O290" i="1"/>
  <c r="N290" i="1"/>
  <c r="M290" i="1"/>
  <c r="L290" i="1"/>
  <c r="K290" i="1"/>
  <c r="J290" i="1"/>
  <c r="I290" i="1"/>
  <c r="H290" i="1"/>
  <c r="G290" i="1"/>
  <c r="F290" i="1"/>
  <c r="E290" i="1"/>
  <c r="D290" i="1"/>
  <c r="C290" i="1"/>
  <c r="V289" i="1"/>
  <c r="U289" i="1"/>
  <c r="T289" i="1"/>
  <c r="S289" i="1"/>
  <c r="R289" i="1"/>
  <c r="Q289" i="1"/>
  <c r="P289" i="1"/>
  <c r="O289" i="1"/>
  <c r="N289" i="1"/>
  <c r="M289" i="1"/>
  <c r="L289" i="1"/>
  <c r="K289" i="1"/>
  <c r="J289" i="1"/>
  <c r="I289" i="1"/>
  <c r="H289" i="1"/>
  <c r="G289" i="1"/>
  <c r="F289" i="1"/>
  <c r="E289" i="1"/>
  <c r="D289" i="1"/>
  <c r="C289" i="1"/>
  <c r="V288" i="1"/>
  <c r="U288" i="1"/>
  <c r="T288" i="1"/>
  <c r="S288" i="1"/>
  <c r="R288" i="1"/>
  <c r="Q288" i="1"/>
  <c r="P288" i="1"/>
  <c r="O288" i="1"/>
  <c r="N288" i="1"/>
  <c r="M288" i="1"/>
  <c r="L288" i="1"/>
  <c r="K288" i="1"/>
  <c r="J288" i="1"/>
  <c r="I288" i="1"/>
  <c r="H288" i="1"/>
  <c r="G288" i="1"/>
  <c r="F288" i="1"/>
  <c r="E288" i="1"/>
  <c r="D288" i="1"/>
  <c r="C288" i="1"/>
  <c r="C287" i="1"/>
  <c r="V34" i="1"/>
  <c r="V50" i="1" s="1"/>
  <c r="U50" i="1"/>
  <c r="O50" i="1"/>
  <c r="P50" i="1"/>
  <c r="Q50" i="1"/>
  <c r="R50" i="1"/>
  <c r="S50" i="1"/>
  <c r="T50" i="1"/>
  <c r="N34" i="1"/>
  <c r="O34" i="1" s="1"/>
  <c r="P34" i="1" s="1"/>
  <c r="Q34" i="1" s="1"/>
  <c r="R34" i="1" s="1"/>
  <c r="S34" i="1" s="1"/>
  <c r="T34" i="1" s="1"/>
  <c r="U34" i="1" s="1"/>
  <c r="K287" i="1" l="1"/>
  <c r="D287" i="1"/>
  <c r="F287" i="1"/>
  <c r="J287" i="1"/>
  <c r="H287" i="1"/>
  <c r="L287" i="1"/>
  <c r="M287" i="1"/>
  <c r="N287" i="1"/>
  <c r="O287" i="1"/>
  <c r="P287" i="1"/>
  <c r="Q287" i="1"/>
  <c r="R287" i="1"/>
  <c r="S287" i="1"/>
  <c r="T287" i="1"/>
  <c r="U287" i="1"/>
  <c r="V287" i="1"/>
  <c r="G287" i="1"/>
  <c r="E34" i="1" l="1"/>
  <c r="F34" i="1" s="1"/>
  <c r="G34" i="1" s="1"/>
  <c r="H34" i="1" s="1"/>
  <c r="I34" i="1" s="1"/>
  <c r="J34" i="1" s="1"/>
  <c r="K34" i="1" s="1"/>
  <c r="L34" i="1" s="1"/>
  <c r="M34" i="1" s="1"/>
  <c r="D34" i="1"/>
  <c r="M50" i="1" l="1"/>
  <c r="M66" i="1" s="1"/>
  <c r="N50" i="1"/>
  <c r="M82" i="1" l="1"/>
  <c r="N66" i="1"/>
  <c r="N101" i="1" s="1"/>
  <c r="N117" i="1" s="1"/>
  <c r="O66" i="1"/>
  <c r="O82" i="1" s="1"/>
  <c r="P66" i="1"/>
  <c r="P101" i="1" s="1"/>
  <c r="P117" i="1" s="1"/>
  <c r="Q66" i="1"/>
  <c r="Q101" i="1" s="1"/>
  <c r="Q117" i="1" s="1"/>
  <c r="R66" i="1"/>
  <c r="R82" i="1" s="1"/>
  <c r="S66" i="1"/>
  <c r="S101" i="1" s="1"/>
  <c r="S117" i="1" s="1"/>
  <c r="T66" i="1"/>
  <c r="T101" i="1" s="1"/>
  <c r="T117" i="1" s="1"/>
  <c r="U66" i="1"/>
  <c r="U101" i="1" s="1"/>
  <c r="U117" i="1" s="1"/>
  <c r="V66" i="1"/>
  <c r="V82" i="1" s="1"/>
  <c r="W66" i="1"/>
  <c r="W82" i="1" s="1"/>
  <c r="X66" i="1"/>
  <c r="X101" i="1" s="1"/>
  <c r="X117" i="1" s="1"/>
  <c r="Y66" i="1"/>
  <c r="Y101" i="1" s="1"/>
  <c r="Y117" i="1" s="1"/>
  <c r="Z66" i="1"/>
  <c r="Z101" i="1" s="1"/>
  <c r="Z117" i="1" s="1"/>
  <c r="AA66" i="1"/>
  <c r="AA82" i="1" s="1"/>
  <c r="AB66" i="1"/>
  <c r="AB101" i="1" s="1"/>
  <c r="AB117" i="1" s="1"/>
  <c r="AB152" i="1" l="1"/>
  <c r="AB168" i="1" s="1"/>
  <c r="AB133" i="1"/>
  <c r="AB82" i="1"/>
  <c r="AA101" i="1"/>
  <c r="AA117" i="1" s="1"/>
  <c r="Z152" i="1"/>
  <c r="Z168" i="1" s="1"/>
  <c r="Z133" i="1"/>
  <c r="Z82" i="1"/>
  <c r="Y152" i="1"/>
  <c r="Y133" i="1"/>
  <c r="Y82" i="1"/>
  <c r="X133" i="1"/>
  <c r="X152" i="1"/>
  <c r="X82" i="1"/>
  <c r="W101" i="1"/>
  <c r="W117" i="1" s="1"/>
  <c r="V101" i="1"/>
  <c r="V117" i="1" s="1"/>
  <c r="U152" i="1"/>
  <c r="U133" i="1"/>
  <c r="U82" i="1"/>
  <c r="T133" i="1"/>
  <c r="T152" i="1"/>
  <c r="T82" i="1"/>
  <c r="S133" i="1"/>
  <c r="S152" i="1"/>
  <c r="S82" i="1"/>
  <c r="R101" i="1"/>
  <c r="R117" i="1" s="1"/>
  <c r="Q152" i="1"/>
  <c r="Q133" i="1"/>
  <c r="Q82" i="1"/>
  <c r="P133" i="1"/>
  <c r="P152" i="1"/>
  <c r="P82" i="1"/>
  <c r="O101" i="1"/>
  <c r="O117" i="1" s="1"/>
  <c r="N152" i="1"/>
  <c r="N133" i="1"/>
  <c r="N82" i="1"/>
  <c r="M101" i="1"/>
  <c r="M117" i="1" s="1"/>
  <c r="D50" i="1"/>
  <c r="D66" i="1" s="1"/>
  <c r="E50" i="1"/>
  <c r="E66" i="1" s="1"/>
  <c r="F50" i="1"/>
  <c r="F66" i="1" s="1"/>
  <c r="G50" i="1"/>
  <c r="G66" i="1" s="1"/>
  <c r="H50" i="1"/>
  <c r="H66" i="1" s="1"/>
  <c r="I50" i="1"/>
  <c r="I66" i="1" s="1"/>
  <c r="J50" i="1"/>
  <c r="J66" i="1" s="1"/>
  <c r="K50" i="1"/>
  <c r="K66" i="1" s="1"/>
  <c r="L50" i="1"/>
  <c r="L66" i="1" s="1"/>
  <c r="AB203" i="1" l="1"/>
  <c r="AB219" i="1" s="1"/>
  <c r="AB184" i="1"/>
  <c r="AA133" i="1"/>
  <c r="AA152" i="1"/>
  <c r="AA168" i="1" s="1"/>
  <c r="Z184" i="1"/>
  <c r="Z203" i="1"/>
  <c r="Z219" i="1" s="1"/>
  <c r="W152" i="1"/>
  <c r="W133" i="1"/>
  <c r="V152" i="1"/>
  <c r="V133" i="1"/>
  <c r="R152" i="1"/>
  <c r="R133" i="1"/>
  <c r="O152" i="1"/>
  <c r="O133" i="1"/>
  <c r="M152" i="1"/>
  <c r="M133" i="1"/>
  <c r="L101" i="1"/>
  <c r="L117" i="1" s="1"/>
  <c r="L82" i="1"/>
  <c r="K82" i="1"/>
  <c r="K101" i="1"/>
  <c r="K117" i="1" s="1"/>
  <c r="J101" i="1"/>
  <c r="J117" i="1" s="1"/>
  <c r="J82" i="1"/>
  <c r="I101" i="1"/>
  <c r="I117" i="1" s="1"/>
  <c r="I82" i="1"/>
  <c r="H101" i="1"/>
  <c r="H117" i="1" s="1"/>
  <c r="H82" i="1"/>
  <c r="G82" i="1"/>
  <c r="G101" i="1"/>
  <c r="G117" i="1" s="1"/>
  <c r="F82" i="1"/>
  <c r="F101" i="1"/>
  <c r="F117" i="1" s="1"/>
  <c r="E82" i="1"/>
  <c r="E101" i="1"/>
  <c r="E117" i="1" s="1"/>
  <c r="D101" i="1"/>
  <c r="D117" i="1" s="1"/>
  <c r="D82" i="1"/>
  <c r="AB235" i="1" l="1"/>
  <c r="AB254" i="1"/>
  <c r="AB270" i="1" s="1"/>
  <c r="AB286" i="1" s="1"/>
  <c r="AA203" i="1"/>
  <c r="AA219" i="1" s="1"/>
  <c r="AA184" i="1"/>
  <c r="Z235" i="1"/>
  <c r="Z254" i="1"/>
  <c r="Z270" i="1" s="1"/>
  <c r="Z286" i="1" s="1"/>
  <c r="L152" i="1"/>
  <c r="L133" i="1"/>
  <c r="K152" i="1"/>
  <c r="K133" i="1"/>
  <c r="J152" i="1"/>
  <c r="J133" i="1"/>
  <c r="I152" i="1"/>
  <c r="I133" i="1"/>
  <c r="H133" i="1"/>
  <c r="H152" i="1"/>
  <c r="G152" i="1"/>
  <c r="G133" i="1"/>
  <c r="F133" i="1"/>
  <c r="F152" i="1"/>
  <c r="E152" i="1"/>
  <c r="E133" i="1"/>
  <c r="D133" i="1"/>
  <c r="D152" i="1"/>
  <c r="C34" i="1"/>
  <c r="C50" i="1" s="1"/>
  <c r="C66" i="1" s="1"/>
  <c r="AA235" i="1" l="1"/>
  <c r="AA254" i="1"/>
  <c r="AA270" i="1" s="1"/>
  <c r="AA286" i="1" s="1"/>
  <c r="B63" i="1"/>
  <c r="B62" i="1"/>
  <c r="B61" i="1"/>
  <c r="B60" i="1"/>
  <c r="B59" i="1"/>
  <c r="B58" i="1"/>
  <c r="B57" i="1"/>
  <c r="B56" i="1"/>
  <c r="B55" i="1"/>
  <c r="B54" i="1"/>
  <c r="B53" i="1"/>
  <c r="B52" i="1"/>
  <c r="B51" i="1"/>
  <c r="X120" i="2" l="1"/>
  <c r="Y120" i="2"/>
  <c r="Z120" i="2"/>
  <c r="AA120" i="2"/>
  <c r="AB120" i="2"/>
  <c r="B77" i="1" l="1"/>
  <c r="B76" i="1"/>
  <c r="B75" i="1"/>
  <c r="B74" i="1"/>
  <c r="B73" i="1"/>
  <c r="B72" i="1"/>
  <c r="B71" i="1"/>
  <c r="B70" i="1"/>
  <c r="B69" i="1"/>
  <c r="B68" i="1"/>
  <c r="B84" i="1" l="1"/>
  <c r="B19" i="2"/>
  <c r="B78" i="1"/>
  <c r="B20" i="2"/>
  <c r="B79" i="1"/>
  <c r="I19" i="2" l="1"/>
  <c r="P19" i="2" s="1"/>
  <c r="B38" i="2"/>
  <c r="B57" i="2" s="1"/>
  <c r="B76" i="2" s="1"/>
  <c r="B95" i="2" s="1"/>
  <c r="B94" i="1"/>
  <c r="B113" i="1"/>
  <c r="B129" i="1" s="1"/>
  <c r="B95" i="1"/>
  <c r="B114" i="1"/>
  <c r="B130" i="1" s="1"/>
  <c r="AB130" i="1"/>
  <c r="AA130" i="1"/>
  <c r="Z130" i="1"/>
  <c r="Y130" i="1"/>
  <c r="X130" i="1"/>
  <c r="W130" i="1"/>
  <c r="V130" i="1"/>
  <c r="U130" i="1"/>
  <c r="T130" i="1"/>
  <c r="S130" i="1"/>
  <c r="R130" i="1"/>
  <c r="Q130" i="1"/>
  <c r="P130" i="1"/>
  <c r="O130" i="1"/>
  <c r="N130" i="1"/>
  <c r="M130" i="1"/>
  <c r="B93" i="1"/>
  <c r="B92" i="1"/>
  <c r="B91" i="1"/>
  <c r="B90" i="1"/>
  <c r="B89" i="1"/>
  <c r="B88" i="1"/>
  <c r="B87" i="1"/>
  <c r="B86" i="1"/>
  <c r="B85" i="1"/>
  <c r="B103" i="1"/>
  <c r="B119" i="1" l="1"/>
  <c r="B135" i="1" s="1"/>
  <c r="B110" i="2" s="1"/>
  <c r="I110" i="2" s="1"/>
  <c r="P110" i="2" s="1"/>
  <c r="W110" i="2" s="1"/>
  <c r="I95" i="2"/>
  <c r="I76" i="2"/>
  <c r="I57" i="2"/>
  <c r="I38" i="2"/>
  <c r="B146" i="1"/>
  <c r="B165" i="1"/>
  <c r="B145" i="1"/>
  <c r="B120" i="2" s="1"/>
  <c r="B164" i="1"/>
  <c r="B180" i="1" s="1"/>
  <c r="B13" i="2"/>
  <c r="I13" i="2" s="1"/>
  <c r="P13" i="2" s="1"/>
  <c r="W13" i="2" s="1"/>
  <c r="B9" i="2"/>
  <c r="I9" i="2" s="1"/>
  <c r="P9" i="2" s="1"/>
  <c r="W9" i="2" s="1"/>
  <c r="B16" i="2"/>
  <c r="I16" i="2" s="1"/>
  <c r="B12" i="2"/>
  <c r="I12" i="2" s="1"/>
  <c r="I20" i="2"/>
  <c r="B15" i="2"/>
  <c r="I15" i="2" s="1"/>
  <c r="P15" i="2" s="1"/>
  <c r="W15" i="2" s="1"/>
  <c r="Z15" i="2" s="1"/>
  <c r="B11" i="2"/>
  <c r="I11" i="2" s="1"/>
  <c r="P11" i="2" s="1"/>
  <c r="W11" i="2" s="1"/>
  <c r="X11" i="2" s="1"/>
  <c r="B18" i="2"/>
  <c r="I18" i="2" s="1"/>
  <c r="P18" i="2" s="1"/>
  <c r="W18" i="2" s="1"/>
  <c r="B14" i="2"/>
  <c r="I14" i="2" s="1"/>
  <c r="P14" i="2" s="1"/>
  <c r="W14" i="2" s="1"/>
  <c r="B10" i="2"/>
  <c r="I10" i="2" s="1"/>
  <c r="P10" i="2" s="1"/>
  <c r="W10" i="2" s="1"/>
  <c r="B17" i="2"/>
  <c r="I17" i="2" s="1"/>
  <c r="P17" i="2" s="1"/>
  <c r="W17" i="2" s="1"/>
  <c r="B154" i="1"/>
  <c r="B110" i="1"/>
  <c r="B126" i="1" s="1"/>
  <c r="B107" i="1"/>
  <c r="B123" i="1" s="1"/>
  <c r="B104" i="1"/>
  <c r="B108" i="1"/>
  <c r="B124" i="1" s="1"/>
  <c r="B112" i="1"/>
  <c r="B128" i="1" s="1"/>
  <c r="B106" i="1"/>
  <c r="B122" i="1" s="1"/>
  <c r="B111" i="1"/>
  <c r="B127" i="1" s="1"/>
  <c r="B105" i="1"/>
  <c r="B109" i="1"/>
  <c r="B125" i="1" s="1"/>
  <c r="B129" i="2" l="1"/>
  <c r="B120" i="1"/>
  <c r="B121" i="1"/>
  <c r="B170" i="1"/>
  <c r="B186" i="1" s="1"/>
  <c r="I120" i="2"/>
  <c r="P120" i="2" s="1"/>
  <c r="W120" i="2" s="1"/>
  <c r="B139" i="2"/>
  <c r="P95" i="2"/>
  <c r="P76" i="2"/>
  <c r="P57" i="2"/>
  <c r="P38" i="2"/>
  <c r="B196" i="1"/>
  <c r="B215" i="1"/>
  <c r="B231" i="1" s="1"/>
  <c r="B29" i="2"/>
  <c r="B48" i="2" s="1"/>
  <c r="B67" i="2" s="1"/>
  <c r="B86" i="2" s="1"/>
  <c r="B34" i="2"/>
  <c r="B53" i="2" s="1"/>
  <c r="B72" i="2" s="1"/>
  <c r="B91" i="2" s="1"/>
  <c r="B28" i="2"/>
  <c r="B47" i="2" s="1"/>
  <c r="B66" i="2" s="1"/>
  <c r="B85" i="2" s="1"/>
  <c r="B35" i="2"/>
  <c r="B54" i="2" s="1"/>
  <c r="B73" i="2" s="1"/>
  <c r="B92" i="2" s="1"/>
  <c r="B30" i="2"/>
  <c r="B49" i="2" s="1"/>
  <c r="B68" i="2" s="1"/>
  <c r="B87" i="2" s="1"/>
  <c r="B37" i="2"/>
  <c r="B56" i="2" s="1"/>
  <c r="B75" i="2" s="1"/>
  <c r="B94" i="2" s="1"/>
  <c r="B31" i="2"/>
  <c r="I31" i="2" s="1"/>
  <c r="B39" i="2"/>
  <c r="I39" i="2" s="1"/>
  <c r="B32" i="2"/>
  <c r="I32" i="2" s="1"/>
  <c r="P32" i="2" s="1"/>
  <c r="W32" i="2" s="1"/>
  <c r="Y32" i="2" s="1"/>
  <c r="B33" i="2"/>
  <c r="I33" i="2" s="1"/>
  <c r="B36" i="2"/>
  <c r="I36" i="2" s="1"/>
  <c r="AB15" i="2"/>
  <c r="I129" i="2"/>
  <c r="P129" i="2" s="1"/>
  <c r="W129" i="2" s="1"/>
  <c r="B148" i="2"/>
  <c r="Y15" i="2"/>
  <c r="Y116" i="2" s="1"/>
  <c r="Z116" i="2"/>
  <c r="X112" i="2"/>
  <c r="X15" i="2"/>
  <c r="P16" i="2"/>
  <c r="W16" i="2" s="1"/>
  <c r="Z16" i="2" s="1"/>
  <c r="AA15" i="2"/>
  <c r="AA11" i="2"/>
  <c r="I37" i="2"/>
  <c r="AB11" i="2"/>
  <c r="Y11" i="2"/>
  <c r="P12" i="2"/>
  <c r="W12" i="2" s="1"/>
  <c r="Y12" i="2" s="1"/>
  <c r="Z11" i="2"/>
  <c r="P20" i="2"/>
  <c r="W20" i="2" s="1"/>
  <c r="Y18" i="2"/>
  <c r="Z18" i="2"/>
  <c r="X18" i="2"/>
  <c r="AA18" i="2"/>
  <c r="AB18" i="2"/>
  <c r="Y13" i="2"/>
  <c r="X13" i="2"/>
  <c r="Z13" i="2"/>
  <c r="AA13" i="2"/>
  <c r="AB13" i="2"/>
  <c r="Y10" i="2"/>
  <c r="Z10" i="2"/>
  <c r="X10" i="2"/>
  <c r="AA10" i="2"/>
  <c r="AB10" i="2"/>
  <c r="Y9" i="2"/>
  <c r="X9" i="2"/>
  <c r="Z9" i="2"/>
  <c r="AA9" i="2"/>
  <c r="AB9" i="2"/>
  <c r="Y17" i="2"/>
  <c r="X17" i="2"/>
  <c r="Z17" i="2"/>
  <c r="AA17" i="2"/>
  <c r="AB17" i="2"/>
  <c r="Y14" i="2"/>
  <c r="Z14" i="2"/>
  <c r="X14" i="2"/>
  <c r="AA14" i="2"/>
  <c r="AB14" i="2"/>
  <c r="B141" i="1"/>
  <c r="B116" i="2" s="1"/>
  <c r="B160" i="1"/>
  <c r="B176" i="1" s="1"/>
  <c r="B138" i="1"/>
  <c r="B113" i="2" s="1"/>
  <c r="B157" i="1"/>
  <c r="B173" i="1" s="1"/>
  <c r="B137" i="1"/>
  <c r="B112" i="2" s="1"/>
  <c r="B156" i="1"/>
  <c r="B144" i="1"/>
  <c r="B119" i="2" s="1"/>
  <c r="B163" i="1"/>
  <c r="B179" i="1" s="1"/>
  <c r="B142" i="1"/>
  <c r="B117" i="2" s="1"/>
  <c r="B161" i="1"/>
  <c r="B177" i="1" s="1"/>
  <c r="B121" i="2"/>
  <c r="B181" i="1"/>
  <c r="B136" i="1"/>
  <c r="B111" i="2" s="1"/>
  <c r="B155" i="1"/>
  <c r="B139" i="1"/>
  <c r="B114" i="2" s="1"/>
  <c r="B158" i="1"/>
  <c r="B174" i="1" s="1"/>
  <c r="B143" i="1"/>
  <c r="B118" i="2" s="1"/>
  <c r="B162" i="1"/>
  <c r="B178" i="1" s="1"/>
  <c r="B140" i="1"/>
  <c r="B115" i="2" s="1"/>
  <c r="B159" i="1"/>
  <c r="B175" i="1" s="1"/>
  <c r="B205" i="1" l="1"/>
  <c r="I30" i="2"/>
  <c r="B221" i="1"/>
  <c r="B237" i="1" s="1"/>
  <c r="B171" i="1"/>
  <c r="B172" i="1"/>
  <c r="B188" i="1" s="1"/>
  <c r="B158" i="2"/>
  <c r="I139" i="2"/>
  <c r="P139" i="2" s="1"/>
  <c r="W139" i="2" s="1"/>
  <c r="W95" i="2"/>
  <c r="W76" i="2"/>
  <c r="W57" i="2"/>
  <c r="W38" i="2"/>
  <c r="B247" i="1"/>
  <c r="B266" i="1"/>
  <c r="B282" i="1" s="1"/>
  <c r="B298" i="1" s="1"/>
  <c r="I29" i="2"/>
  <c r="P29" i="2" s="1"/>
  <c r="W29" i="2" s="1"/>
  <c r="X29" i="2" s="1"/>
  <c r="X130" i="2" s="1"/>
  <c r="I35" i="2"/>
  <c r="P35" i="2" s="1"/>
  <c r="W35" i="2" s="1"/>
  <c r="X35" i="2" s="1"/>
  <c r="I34" i="2"/>
  <c r="P34" i="2" s="1"/>
  <c r="I28" i="2"/>
  <c r="P28" i="2" s="1"/>
  <c r="Y16" i="2"/>
  <c r="Y117" i="2" s="1"/>
  <c r="B55" i="2"/>
  <c r="B74" i="2" s="1"/>
  <c r="B93" i="2" s="1"/>
  <c r="I93" i="2" s="1"/>
  <c r="B52" i="2"/>
  <c r="B71" i="2" s="1"/>
  <c r="B90" i="2" s="1"/>
  <c r="I90" i="2" s="1"/>
  <c r="B50" i="2"/>
  <c r="B69" i="2" s="1"/>
  <c r="B88" i="2" s="1"/>
  <c r="I88" i="2" s="1"/>
  <c r="B58" i="2"/>
  <c r="B77" i="2" s="1"/>
  <c r="B96" i="2" s="1"/>
  <c r="I96" i="2" s="1"/>
  <c r="Z32" i="2"/>
  <c r="Z133" i="2" s="1"/>
  <c r="B51" i="2"/>
  <c r="I51" i="2" s="1"/>
  <c r="P51" i="2" s="1"/>
  <c r="X16" i="2"/>
  <c r="X117" i="2" s="1"/>
  <c r="I111" i="2"/>
  <c r="P111" i="2" s="1"/>
  <c r="W111" i="2" s="1"/>
  <c r="B130" i="2"/>
  <c r="I117" i="2"/>
  <c r="P117" i="2" s="1"/>
  <c r="W117" i="2" s="1"/>
  <c r="B136" i="2"/>
  <c r="B131" i="2"/>
  <c r="I112" i="2"/>
  <c r="P112" i="2" s="1"/>
  <c r="W112" i="2" s="1"/>
  <c r="I116" i="2"/>
  <c r="P116" i="2" s="1"/>
  <c r="W116" i="2" s="1"/>
  <c r="B135" i="2"/>
  <c r="I118" i="2"/>
  <c r="P118" i="2" s="1"/>
  <c r="W118" i="2" s="1"/>
  <c r="B137" i="2"/>
  <c r="I115" i="2"/>
  <c r="P115" i="2" s="1"/>
  <c r="W115" i="2" s="1"/>
  <c r="B134" i="2"/>
  <c r="I114" i="2"/>
  <c r="P114" i="2" s="1"/>
  <c r="W114" i="2" s="1"/>
  <c r="B133" i="2"/>
  <c r="I121" i="2"/>
  <c r="P121" i="2" s="1"/>
  <c r="W121" i="2" s="1"/>
  <c r="B140" i="2"/>
  <c r="B159" i="2" s="1"/>
  <c r="I159" i="2" s="1"/>
  <c r="P159" i="2" s="1"/>
  <c r="W159" i="2" s="1"/>
  <c r="I119" i="2"/>
  <c r="P119" i="2" s="1"/>
  <c r="W119" i="2" s="1"/>
  <c r="B138" i="2"/>
  <c r="I113" i="2"/>
  <c r="P113" i="2" s="1"/>
  <c r="W113" i="2" s="1"/>
  <c r="B132" i="2"/>
  <c r="AB12" i="2"/>
  <c r="P37" i="2"/>
  <c r="W37" i="2" s="1"/>
  <c r="Z37" i="2" s="1"/>
  <c r="I148" i="2"/>
  <c r="P148" i="2" s="1"/>
  <c r="W148" i="2" s="1"/>
  <c r="B167" i="2"/>
  <c r="AB116" i="2"/>
  <c r="P39" i="2"/>
  <c r="W39" i="2" s="1"/>
  <c r="AB39" i="2" s="1"/>
  <c r="AB115" i="2"/>
  <c r="AA118" i="2"/>
  <c r="AA114" i="2"/>
  <c r="Y119" i="2"/>
  <c r="Y115" i="2"/>
  <c r="X118" i="2"/>
  <c r="X110" i="2"/>
  <c r="AB111" i="2"/>
  <c r="Y111" i="2"/>
  <c r="X114" i="2"/>
  <c r="X119" i="2"/>
  <c r="AA115" i="2"/>
  <c r="AB118" i="2"/>
  <c r="Y118" i="2"/>
  <c r="AB110" i="2"/>
  <c r="Y110" i="2"/>
  <c r="AA111" i="2"/>
  <c r="AB114" i="2"/>
  <c r="Y114" i="2"/>
  <c r="Y133" i="2"/>
  <c r="Z119" i="2"/>
  <c r="AB112" i="2"/>
  <c r="AA112" i="2"/>
  <c r="X115" i="2"/>
  <c r="AA110" i="2"/>
  <c r="X111" i="2"/>
  <c r="AB119" i="2"/>
  <c r="Z112" i="2"/>
  <c r="Z115" i="2"/>
  <c r="Z118" i="2"/>
  <c r="Z110" i="2"/>
  <c r="Z111" i="2"/>
  <c r="Z114" i="2"/>
  <c r="AA119" i="2"/>
  <c r="P31" i="2"/>
  <c r="W31" i="2" s="1"/>
  <c r="Y31" i="2" s="1"/>
  <c r="Y113" i="2"/>
  <c r="Z117" i="2"/>
  <c r="Y112" i="2"/>
  <c r="AA116" i="2"/>
  <c r="X116" i="2"/>
  <c r="AB16" i="2"/>
  <c r="AB32" i="2"/>
  <c r="AB133" i="2" s="1"/>
  <c r="AA16" i="2"/>
  <c r="X32" i="2"/>
  <c r="X133" i="2" s="1"/>
  <c r="AA32" i="2"/>
  <c r="AA133" i="2" s="1"/>
  <c r="I92" i="2"/>
  <c r="I87" i="2"/>
  <c r="I85" i="2"/>
  <c r="I86" i="2"/>
  <c r="I94" i="2"/>
  <c r="I91" i="2"/>
  <c r="I67" i="2"/>
  <c r="AA12" i="2"/>
  <c r="P30" i="2"/>
  <c r="W30" i="2" s="1"/>
  <c r="Z30" i="2" s="1"/>
  <c r="I72" i="2"/>
  <c r="I75" i="2"/>
  <c r="Z12" i="2"/>
  <c r="X12" i="2"/>
  <c r="P33" i="2"/>
  <c r="W33" i="2" s="1"/>
  <c r="Z33" i="2" s="1"/>
  <c r="Z134" i="2" s="1"/>
  <c r="I66" i="2"/>
  <c r="I73" i="2"/>
  <c r="I68" i="2"/>
  <c r="I47" i="2"/>
  <c r="I54" i="2"/>
  <c r="I48" i="2"/>
  <c r="I49" i="2"/>
  <c r="I56" i="2"/>
  <c r="I53" i="2"/>
  <c r="P36" i="2"/>
  <c r="Y20" i="2"/>
  <c r="AB20" i="2"/>
  <c r="X20" i="2"/>
  <c r="Z20" i="2"/>
  <c r="AA20" i="2"/>
  <c r="B194" i="1"/>
  <c r="B213" i="1"/>
  <c r="B229" i="1" s="1"/>
  <c r="B187" i="1"/>
  <c r="B206" i="1"/>
  <c r="B190" i="1"/>
  <c r="B209" i="1"/>
  <c r="B225" i="1" s="1"/>
  <c r="B195" i="1"/>
  <c r="B214" i="1"/>
  <c r="B230" i="1" s="1"/>
  <c r="B189" i="1"/>
  <c r="B208" i="1"/>
  <c r="B224" i="1" s="1"/>
  <c r="B193" i="1"/>
  <c r="B212" i="1"/>
  <c r="B228" i="1" s="1"/>
  <c r="B192" i="1"/>
  <c r="B211" i="1"/>
  <c r="B227" i="1" s="1"/>
  <c r="B191" i="1"/>
  <c r="B210" i="1"/>
  <c r="B226" i="1" s="1"/>
  <c r="B197" i="1"/>
  <c r="B216" i="1"/>
  <c r="B232" i="1" s="1"/>
  <c r="B207" i="1" l="1"/>
  <c r="B256" i="1"/>
  <c r="B272" i="1" s="1"/>
  <c r="B288" i="1" s="1"/>
  <c r="B70" i="2"/>
  <c r="B89" i="2" s="1"/>
  <c r="B222" i="1"/>
  <c r="B238" i="1" s="1"/>
  <c r="B223" i="1"/>
  <c r="I158" i="2"/>
  <c r="P158" i="2" s="1"/>
  <c r="W158" i="2" s="1"/>
  <c r="B177" i="2"/>
  <c r="Y95" i="2"/>
  <c r="AB95" i="2"/>
  <c r="Z95" i="2"/>
  <c r="AA95" i="2"/>
  <c r="X95" i="2"/>
  <c r="Y76" i="2"/>
  <c r="AA76" i="2"/>
  <c r="Z76" i="2"/>
  <c r="X76" i="2"/>
  <c r="AB76" i="2"/>
  <c r="Z29" i="2"/>
  <c r="Z130" i="2" s="1"/>
  <c r="Y57" i="2"/>
  <c r="AB57" i="2"/>
  <c r="Z57" i="2"/>
  <c r="AA57" i="2"/>
  <c r="X57" i="2"/>
  <c r="Y38" i="2"/>
  <c r="AA38" i="2"/>
  <c r="Z38" i="2"/>
  <c r="X38" i="2"/>
  <c r="AB38" i="2"/>
  <c r="AA29" i="2"/>
  <c r="AA130" i="2" s="1"/>
  <c r="AB29" i="2"/>
  <c r="AB130" i="2" s="1"/>
  <c r="Y29" i="2"/>
  <c r="Y130" i="2" s="1"/>
  <c r="I74" i="2"/>
  <c r="P74" i="2" s="1"/>
  <c r="W74" i="2" s="1"/>
  <c r="I55" i="2"/>
  <c r="P55" i="2" s="1"/>
  <c r="W55" i="2" s="1"/>
  <c r="I69" i="2"/>
  <c r="P69" i="2" s="1"/>
  <c r="W69" i="2" s="1"/>
  <c r="I52" i="2"/>
  <c r="P52" i="2" s="1"/>
  <c r="W52" i="2" s="1"/>
  <c r="I71" i="2"/>
  <c r="P71" i="2" s="1"/>
  <c r="W71" i="2" s="1"/>
  <c r="AA37" i="2"/>
  <c r="AA138" i="2" s="1"/>
  <c r="I50" i="2"/>
  <c r="P50" i="2" s="1"/>
  <c r="W50" i="2" s="1"/>
  <c r="Y35" i="2"/>
  <c r="Y136" i="2" s="1"/>
  <c r="I77" i="2"/>
  <c r="P77" i="2" s="1"/>
  <c r="W77" i="2" s="1"/>
  <c r="X39" i="2"/>
  <c r="X140" i="2" s="1"/>
  <c r="I58" i="2"/>
  <c r="P58" i="2" s="1"/>
  <c r="W58" i="2" s="1"/>
  <c r="X136" i="2"/>
  <c r="X37" i="2"/>
  <c r="X138" i="2" s="1"/>
  <c r="B248" i="1"/>
  <c r="B267" i="1"/>
  <c r="B283" i="1" s="1"/>
  <c r="B299" i="1" s="1"/>
  <c r="B243" i="1"/>
  <c r="B262" i="1"/>
  <c r="B278" i="1" s="1"/>
  <c r="B294" i="1" s="1"/>
  <c r="B240" i="1"/>
  <c r="B259" i="1"/>
  <c r="B275" i="1" s="1"/>
  <c r="B291" i="1" s="1"/>
  <c r="B241" i="1"/>
  <c r="B260" i="1"/>
  <c r="B276" i="1" s="1"/>
  <c r="B292" i="1" s="1"/>
  <c r="I137" i="2"/>
  <c r="P137" i="2" s="1"/>
  <c r="W137" i="2" s="1"/>
  <c r="B156" i="2"/>
  <c r="B149" i="2"/>
  <c r="I130" i="2"/>
  <c r="P130" i="2" s="1"/>
  <c r="W130" i="2" s="1"/>
  <c r="B242" i="1"/>
  <c r="B261" i="1"/>
  <c r="B277" i="1" s="1"/>
  <c r="B293" i="1" s="1"/>
  <c r="B244" i="1"/>
  <c r="B263" i="1"/>
  <c r="B279" i="1" s="1"/>
  <c r="B295" i="1" s="1"/>
  <c r="B246" i="1"/>
  <c r="B265" i="1"/>
  <c r="B281" i="1" s="1"/>
  <c r="B297" i="1" s="1"/>
  <c r="B239" i="1"/>
  <c r="B258" i="1"/>
  <c r="B274" i="1" s="1"/>
  <c r="B290" i="1" s="1"/>
  <c r="B245" i="1"/>
  <c r="B264" i="1"/>
  <c r="B280" i="1" s="1"/>
  <c r="B296" i="1" s="1"/>
  <c r="B157" i="2"/>
  <c r="I138" i="2"/>
  <c r="P138" i="2" s="1"/>
  <c r="W138" i="2" s="1"/>
  <c r="I133" i="2"/>
  <c r="P133" i="2" s="1"/>
  <c r="W133" i="2" s="1"/>
  <c r="B152" i="2"/>
  <c r="B150" i="2"/>
  <c r="I131" i="2"/>
  <c r="P131" i="2" s="1"/>
  <c r="W131" i="2" s="1"/>
  <c r="B154" i="2"/>
  <c r="I135" i="2"/>
  <c r="P135" i="2" s="1"/>
  <c r="W135" i="2" s="1"/>
  <c r="I136" i="2"/>
  <c r="P136" i="2" s="1"/>
  <c r="W136" i="2" s="1"/>
  <c r="B155" i="2"/>
  <c r="B151" i="2"/>
  <c r="I132" i="2"/>
  <c r="P132" i="2" s="1"/>
  <c r="W132" i="2" s="1"/>
  <c r="I140" i="2"/>
  <c r="P140" i="2" s="1"/>
  <c r="W140" i="2" s="1"/>
  <c r="I134" i="2"/>
  <c r="P134" i="2" s="1"/>
  <c r="W134" i="2" s="1"/>
  <c r="B153" i="2"/>
  <c r="I70" i="2"/>
  <c r="P70" i="2" s="1"/>
  <c r="W70" i="2" s="1"/>
  <c r="I167" i="2"/>
  <c r="P167" i="2" s="1"/>
  <c r="W167" i="2" s="1"/>
  <c r="AB113" i="2"/>
  <c r="Z138" i="2"/>
  <c r="AB31" i="2"/>
  <c r="AB132" i="2" s="1"/>
  <c r="AB37" i="2"/>
  <c r="Y37" i="2"/>
  <c r="AB35" i="2"/>
  <c r="AB136" i="2" s="1"/>
  <c r="AA35" i="2"/>
  <c r="AA136" i="2" s="1"/>
  <c r="Y132" i="2"/>
  <c r="Z131" i="2"/>
  <c r="AA39" i="2"/>
  <c r="Z31" i="2"/>
  <c r="Z132" i="2" s="1"/>
  <c r="Z39" i="2"/>
  <c r="Z140" i="2" s="1"/>
  <c r="I89" i="2"/>
  <c r="P89" i="2" s="1"/>
  <c r="W89" i="2" s="1"/>
  <c r="Y39" i="2"/>
  <c r="Y140" i="2" s="1"/>
  <c r="AA31" i="2"/>
  <c r="AA132" i="2" s="1"/>
  <c r="AA33" i="2"/>
  <c r="X31" i="2"/>
  <c r="X132" i="2" s="1"/>
  <c r="AB30" i="2"/>
  <c r="X113" i="2"/>
  <c r="AA113" i="2"/>
  <c r="AA117" i="2"/>
  <c r="AB117" i="2"/>
  <c r="X121" i="2"/>
  <c r="Z121" i="2"/>
  <c r="AB121" i="2"/>
  <c r="AB140" i="2"/>
  <c r="AA121" i="2"/>
  <c r="Y121" i="2"/>
  <c r="Z113" i="2"/>
  <c r="Z35" i="2"/>
  <c r="P94" i="2"/>
  <c r="W94" i="2" s="1"/>
  <c r="P96" i="2"/>
  <c r="W96" i="2" s="1"/>
  <c r="P85" i="2"/>
  <c r="W85" i="2" s="1"/>
  <c r="P88" i="2"/>
  <c r="W88" i="2" s="1"/>
  <c r="P87" i="2"/>
  <c r="W87" i="2" s="1"/>
  <c r="P91" i="2"/>
  <c r="W91" i="2" s="1"/>
  <c r="P93" i="2"/>
  <c r="W93" i="2" s="1"/>
  <c r="P86" i="2"/>
  <c r="W86" i="2" s="1"/>
  <c r="P90" i="2"/>
  <c r="W90" i="2" s="1"/>
  <c r="P92" i="2"/>
  <c r="W92" i="2" s="1"/>
  <c r="Y33" i="2"/>
  <c r="W51" i="2"/>
  <c r="P68" i="2"/>
  <c r="W68" i="2" s="1"/>
  <c r="P66" i="2"/>
  <c r="W66" i="2" s="1"/>
  <c r="P75" i="2"/>
  <c r="W75" i="2" s="1"/>
  <c r="P73" i="2"/>
  <c r="W73" i="2" s="1"/>
  <c r="AB33" i="2"/>
  <c r="X30" i="2"/>
  <c r="X33" i="2"/>
  <c r="AA30" i="2"/>
  <c r="Y30" i="2"/>
  <c r="P72" i="2"/>
  <c r="W72" i="2" s="1"/>
  <c r="P67" i="2"/>
  <c r="W67" i="2" s="1"/>
  <c r="P49" i="2"/>
  <c r="W49" i="2" s="1"/>
  <c r="P54" i="2"/>
  <c r="W54" i="2" s="1"/>
  <c r="P48" i="2"/>
  <c r="W48" i="2" s="1"/>
  <c r="W28" i="2"/>
  <c r="W34" i="2"/>
  <c r="P53" i="2"/>
  <c r="W53" i="2" s="1"/>
  <c r="W36" i="2"/>
  <c r="P56" i="2"/>
  <c r="W56" i="2" s="1"/>
  <c r="P47" i="2"/>
  <c r="W47" i="2" s="1"/>
  <c r="B257" i="1" l="1"/>
  <c r="B273" i="1" s="1"/>
  <c r="B289" i="1" s="1"/>
  <c r="AB177" i="2"/>
  <c r="Y177" i="2"/>
  <c r="X177" i="2"/>
  <c r="I177" i="2"/>
  <c r="P177" i="2" s="1"/>
  <c r="W177" i="2" s="1"/>
  <c r="Z177" i="2"/>
  <c r="AA177" i="2"/>
  <c r="Z139" i="2"/>
  <c r="Z158" i="2"/>
  <c r="AA139" i="2"/>
  <c r="AA158" i="2"/>
  <c r="AB139" i="2"/>
  <c r="AB158" i="2"/>
  <c r="Y139" i="2"/>
  <c r="Y158" i="2"/>
  <c r="X139" i="2"/>
  <c r="X158" i="2"/>
  <c r="B178" i="2"/>
  <c r="I154" i="2"/>
  <c r="P154" i="2" s="1"/>
  <c r="W154" i="2" s="1"/>
  <c r="B173" i="2"/>
  <c r="B174" i="2"/>
  <c r="I155" i="2"/>
  <c r="P155" i="2" s="1"/>
  <c r="W155" i="2" s="1"/>
  <c r="I153" i="2"/>
  <c r="P153" i="2" s="1"/>
  <c r="W153" i="2" s="1"/>
  <c r="B172" i="2"/>
  <c r="B169" i="2"/>
  <c r="I150" i="2"/>
  <c r="P150" i="2" s="1"/>
  <c r="W150" i="2" s="1"/>
  <c r="I157" i="2"/>
  <c r="P157" i="2" s="1"/>
  <c r="W157" i="2" s="1"/>
  <c r="B176" i="2"/>
  <c r="I149" i="2"/>
  <c r="P149" i="2" s="1"/>
  <c r="W149" i="2" s="1"/>
  <c r="B168" i="2"/>
  <c r="I151" i="2"/>
  <c r="P151" i="2" s="1"/>
  <c r="W151" i="2" s="1"/>
  <c r="B170" i="2"/>
  <c r="B171" i="2"/>
  <c r="I152" i="2"/>
  <c r="P152" i="2" s="1"/>
  <c r="W152" i="2" s="1"/>
  <c r="B175" i="2"/>
  <c r="I156" i="2"/>
  <c r="P156" i="2" s="1"/>
  <c r="W156" i="2" s="1"/>
  <c r="AB138" i="2"/>
  <c r="Y138" i="2"/>
  <c r="X131" i="2"/>
  <c r="AA131" i="2"/>
  <c r="Y134" i="2"/>
  <c r="AB131" i="2"/>
  <c r="AA134" i="2"/>
  <c r="Y131" i="2"/>
  <c r="AB134" i="2"/>
  <c r="X134" i="2"/>
  <c r="AA140" i="2"/>
  <c r="Z136" i="2"/>
  <c r="Y85" i="2"/>
  <c r="X85" i="2"/>
  <c r="Z85" i="2"/>
  <c r="AA85" i="2"/>
  <c r="AB85" i="2"/>
  <c r="Y92" i="2"/>
  <c r="Z92" i="2"/>
  <c r="AA92" i="2"/>
  <c r="AB92" i="2"/>
  <c r="X92" i="2"/>
  <c r="Y90" i="2"/>
  <c r="Z90" i="2"/>
  <c r="X90" i="2"/>
  <c r="AA90" i="2"/>
  <c r="AB90" i="2"/>
  <c r="Y88" i="2"/>
  <c r="Z88" i="2"/>
  <c r="AA88" i="2"/>
  <c r="AB88" i="2"/>
  <c r="X88" i="2"/>
  <c r="Y93" i="2"/>
  <c r="X93" i="2"/>
  <c r="Z93" i="2"/>
  <c r="AA93" i="2"/>
  <c r="AB93" i="2"/>
  <c r="Y89" i="2"/>
  <c r="X89" i="2"/>
  <c r="Z89" i="2"/>
  <c r="AA89" i="2"/>
  <c r="AB89" i="2"/>
  <c r="Y86" i="2"/>
  <c r="Z86" i="2"/>
  <c r="X86" i="2"/>
  <c r="AA86" i="2"/>
  <c r="AB86" i="2"/>
  <c r="Y91" i="2"/>
  <c r="Z91" i="2"/>
  <c r="AA91" i="2"/>
  <c r="X91" i="2"/>
  <c r="AB91" i="2"/>
  <c r="Y87" i="2"/>
  <c r="Z87" i="2"/>
  <c r="AA87" i="2"/>
  <c r="X87" i="2"/>
  <c r="AB87" i="2"/>
  <c r="Y96" i="2"/>
  <c r="Z96" i="2"/>
  <c r="AA96" i="2"/>
  <c r="X96" i="2"/>
  <c r="AB96" i="2"/>
  <c r="Y94" i="2"/>
  <c r="Z94" i="2"/>
  <c r="X94" i="2"/>
  <c r="AA94" i="2"/>
  <c r="AB94" i="2"/>
  <c r="Y69" i="2"/>
  <c r="AB69" i="2"/>
  <c r="Z69" i="2"/>
  <c r="X69" i="2"/>
  <c r="AA69" i="2"/>
  <c r="Y71" i="2"/>
  <c r="Z71" i="2"/>
  <c r="X71" i="2"/>
  <c r="AB71" i="2"/>
  <c r="AA71" i="2"/>
  <c r="Y73" i="2"/>
  <c r="X73" i="2"/>
  <c r="Z73" i="2"/>
  <c r="AB73" i="2"/>
  <c r="AA73" i="2"/>
  <c r="Y70" i="2"/>
  <c r="X70" i="2"/>
  <c r="Z70" i="2"/>
  <c r="AB70" i="2"/>
  <c r="AA70" i="2"/>
  <c r="Y67" i="2"/>
  <c r="AB67" i="2"/>
  <c r="Z67" i="2"/>
  <c r="X67" i="2"/>
  <c r="AA67" i="2"/>
  <c r="X51" i="2"/>
  <c r="AB51" i="2"/>
  <c r="Z51" i="2"/>
  <c r="Y51" i="2"/>
  <c r="AA51" i="2"/>
  <c r="Y72" i="2"/>
  <c r="AB72" i="2"/>
  <c r="Z72" i="2"/>
  <c r="AA72" i="2"/>
  <c r="X72" i="2"/>
  <c r="Y74" i="2"/>
  <c r="X74" i="2"/>
  <c r="AB74" i="2"/>
  <c r="Z74" i="2"/>
  <c r="AA74" i="2"/>
  <c r="Y75" i="2"/>
  <c r="Z75" i="2"/>
  <c r="X75" i="2"/>
  <c r="AB75" i="2"/>
  <c r="AA75" i="2"/>
  <c r="Y66" i="2"/>
  <c r="X66" i="2"/>
  <c r="Z66" i="2"/>
  <c r="AB66" i="2"/>
  <c r="AA66" i="2"/>
  <c r="Y68" i="2"/>
  <c r="Z68" i="2"/>
  <c r="AB68" i="2"/>
  <c r="AA68" i="2"/>
  <c r="X68" i="2"/>
  <c r="Y77" i="2"/>
  <c r="AB77" i="2"/>
  <c r="Z77" i="2"/>
  <c r="AA77" i="2"/>
  <c r="X77" i="2"/>
  <c r="Y52" i="2"/>
  <c r="Y153" i="2" s="1"/>
  <c r="AB52" i="2"/>
  <c r="AB153" i="2" s="1"/>
  <c r="Z52" i="2"/>
  <c r="X52" i="2"/>
  <c r="X153" i="2" s="1"/>
  <c r="AA52" i="2"/>
  <c r="Z34" i="2"/>
  <c r="AA34" i="2"/>
  <c r="Y34" i="2"/>
  <c r="X34" i="2"/>
  <c r="AB34" i="2"/>
  <c r="Y49" i="2"/>
  <c r="Y150" i="2" s="1"/>
  <c r="AB49" i="2"/>
  <c r="AB150" i="2" s="1"/>
  <c r="Z49" i="2"/>
  <c r="AA49" i="2"/>
  <c r="AA150" i="2" s="1"/>
  <c r="X49" i="2"/>
  <c r="X150" i="2" s="1"/>
  <c r="Y47" i="2"/>
  <c r="X47" i="2"/>
  <c r="Z47" i="2"/>
  <c r="AB47" i="2"/>
  <c r="AA47" i="2"/>
  <c r="Y58" i="2"/>
  <c r="Y159" i="2" s="1"/>
  <c r="AB58" i="2"/>
  <c r="AB159" i="2" s="1"/>
  <c r="Z58" i="2"/>
  <c r="Z159" i="2" s="1"/>
  <c r="AA58" i="2"/>
  <c r="AA159" i="2" s="1"/>
  <c r="X58" i="2"/>
  <c r="X159" i="2" s="1"/>
  <c r="Y53" i="2"/>
  <c r="AB53" i="2"/>
  <c r="Z53" i="2"/>
  <c r="AA53" i="2"/>
  <c r="X53" i="2"/>
  <c r="Z28" i="2"/>
  <c r="Y28" i="2"/>
  <c r="AB28" i="2"/>
  <c r="X28" i="2"/>
  <c r="AA28" i="2"/>
  <c r="Y50" i="2"/>
  <c r="AB50" i="2"/>
  <c r="X50" i="2"/>
  <c r="Z50" i="2"/>
  <c r="Z151" i="2" s="1"/>
  <c r="AA50" i="2"/>
  <c r="AA151" i="2" s="1"/>
  <c r="Y56" i="2"/>
  <c r="Y157" i="2" s="1"/>
  <c r="Z56" i="2"/>
  <c r="X56" i="2"/>
  <c r="AB56" i="2"/>
  <c r="AB157" i="2" s="1"/>
  <c r="AA56" i="2"/>
  <c r="Y55" i="2"/>
  <c r="X55" i="2"/>
  <c r="AB55" i="2"/>
  <c r="Z55" i="2"/>
  <c r="AA55" i="2"/>
  <c r="AB36" i="2"/>
  <c r="Z36" i="2"/>
  <c r="Y36" i="2"/>
  <c r="AA36" i="2"/>
  <c r="X36" i="2"/>
  <c r="Y48" i="2"/>
  <c r="AB48" i="2"/>
  <c r="Z48" i="2"/>
  <c r="X48" i="2"/>
  <c r="AA48" i="2"/>
  <c r="Y54" i="2"/>
  <c r="AB54" i="2"/>
  <c r="Z54" i="2"/>
  <c r="X54" i="2"/>
  <c r="AA54" i="2"/>
  <c r="AA155" i="2" s="1"/>
  <c r="Z174" i="2" l="1"/>
  <c r="AA153" i="2"/>
  <c r="AA172" i="2"/>
  <c r="I170" i="2"/>
  <c r="P170" i="2" s="1"/>
  <c r="W170" i="2" s="1"/>
  <c r="I173" i="2"/>
  <c r="P173" i="2" s="1"/>
  <c r="W173" i="2" s="1"/>
  <c r="I175" i="2"/>
  <c r="P175" i="2" s="1"/>
  <c r="W175" i="2" s="1"/>
  <c r="I172" i="2"/>
  <c r="P172" i="2" s="1"/>
  <c r="W172" i="2" s="1"/>
  <c r="I168" i="2"/>
  <c r="P168" i="2" s="1"/>
  <c r="W168" i="2" s="1"/>
  <c r="I178" i="2"/>
  <c r="P178" i="2" s="1"/>
  <c r="W178" i="2" s="1"/>
  <c r="I176" i="2"/>
  <c r="P176" i="2" s="1"/>
  <c r="W176" i="2" s="1"/>
  <c r="I171" i="2"/>
  <c r="P171" i="2" s="1"/>
  <c r="W171" i="2" s="1"/>
  <c r="I169" i="2"/>
  <c r="P169" i="2" s="1"/>
  <c r="W169" i="2" s="1"/>
  <c r="I174" i="2"/>
  <c r="P174" i="2" s="1"/>
  <c r="W174" i="2" s="1"/>
  <c r="AB175" i="2"/>
  <c r="Z167" i="2"/>
  <c r="X175" i="2"/>
  <c r="AB151" i="2"/>
  <c r="Y172" i="2"/>
  <c r="Y173" i="2"/>
  <c r="Z175" i="2"/>
  <c r="X170" i="2"/>
  <c r="AB167" i="2"/>
  <c r="X173" i="2"/>
  <c r="X169" i="2"/>
  <c r="Y169" i="2"/>
  <c r="AA170" i="2"/>
  <c r="AB170" i="2"/>
  <c r="AA174" i="2"/>
  <c r="X155" i="2"/>
  <c r="X174" i="2"/>
  <c r="Z149" i="2"/>
  <c r="Z168" i="2"/>
  <c r="Y178" i="2"/>
  <c r="Y167" i="2"/>
  <c r="AB152" i="2"/>
  <c r="AB171" i="2"/>
  <c r="AA178" i="2"/>
  <c r="AB155" i="2"/>
  <c r="AB174" i="2"/>
  <c r="AA149" i="2"/>
  <c r="AA168" i="2"/>
  <c r="Y149" i="2"/>
  <c r="Y168" i="2"/>
  <c r="AA175" i="2"/>
  <c r="X157" i="2"/>
  <c r="X176" i="2"/>
  <c r="Y151" i="2"/>
  <c r="Y170" i="2"/>
  <c r="AA167" i="2"/>
  <c r="AA173" i="2"/>
  <c r="AA152" i="2"/>
  <c r="AA171" i="2"/>
  <c r="X152" i="2"/>
  <c r="X171" i="2"/>
  <c r="X151" i="2"/>
  <c r="Y176" i="2"/>
  <c r="X172" i="2"/>
  <c r="AB172" i="2"/>
  <c r="Z178" i="2"/>
  <c r="AA157" i="2"/>
  <c r="AA176" i="2"/>
  <c r="X178" i="2"/>
  <c r="Z153" i="2"/>
  <c r="Z172" i="2"/>
  <c r="Z152" i="2"/>
  <c r="Z171" i="2"/>
  <c r="AB149" i="2"/>
  <c r="AB168" i="2"/>
  <c r="AB176" i="2"/>
  <c r="Y155" i="2"/>
  <c r="Y174" i="2"/>
  <c r="X149" i="2"/>
  <c r="X168" i="2"/>
  <c r="Y175" i="2"/>
  <c r="Z157" i="2"/>
  <c r="Z176" i="2"/>
  <c r="X167" i="2"/>
  <c r="AB178" i="2"/>
  <c r="Z150" i="2"/>
  <c r="Z169" i="2"/>
  <c r="AB173" i="2"/>
  <c r="Z173" i="2"/>
  <c r="Y152" i="2"/>
  <c r="Y171" i="2"/>
  <c r="Z155" i="2"/>
  <c r="AA169" i="2"/>
  <c r="AB169" i="2"/>
  <c r="Z170" i="2"/>
  <c r="X129" i="2"/>
  <c r="X148" i="2"/>
  <c r="AB135" i="2"/>
  <c r="AB154" i="2"/>
  <c r="Z137" i="2"/>
  <c r="Z156" i="2"/>
  <c r="AB129" i="2"/>
  <c r="AB148" i="2"/>
  <c r="X135" i="2"/>
  <c r="X154" i="2"/>
  <c r="Y137" i="2"/>
  <c r="Y156" i="2"/>
  <c r="AB137" i="2"/>
  <c r="AB156" i="2"/>
  <c r="Y129" i="2"/>
  <c r="Y148" i="2"/>
  <c r="Y135" i="2"/>
  <c r="Y154" i="2"/>
  <c r="Z135" i="2"/>
  <c r="Z154" i="2"/>
  <c r="X137" i="2"/>
  <c r="X156" i="2"/>
  <c r="AA137" i="2"/>
  <c r="AA156" i="2"/>
  <c r="AA129" i="2"/>
  <c r="AA148" i="2"/>
  <c r="Z129" i="2"/>
  <c r="Z148" i="2"/>
  <c r="AA135" i="2"/>
  <c r="AA154" i="2"/>
  <c r="B252" i="1" l="1"/>
  <c r="B81" i="2" s="1"/>
  <c r="B300" i="1"/>
  <c r="Y300" i="1"/>
  <c r="U300" i="1"/>
  <c r="Q300" i="1"/>
  <c r="M300" i="1"/>
  <c r="AB300" i="1"/>
  <c r="AA300" i="1"/>
  <c r="Z300" i="1"/>
  <c r="X300" i="1"/>
  <c r="W300" i="1"/>
  <c r="V300" i="1"/>
  <c r="T300" i="1"/>
  <c r="S300" i="1"/>
  <c r="R300" i="1"/>
  <c r="P300" i="1"/>
  <c r="O300" i="1"/>
  <c r="N300" i="1"/>
  <c r="L300" i="1"/>
  <c r="Y284" i="1"/>
  <c r="U284" i="1"/>
  <c r="Q284" i="1"/>
  <c r="M284" i="1"/>
  <c r="AB284" i="1"/>
  <c r="AA284" i="1"/>
  <c r="Z284" i="1"/>
  <c r="X284" i="1"/>
  <c r="W284" i="1"/>
  <c r="V284" i="1"/>
  <c r="T284" i="1"/>
  <c r="S284" i="1"/>
  <c r="R284" i="1"/>
  <c r="P284" i="1"/>
  <c r="O284" i="1"/>
  <c r="N284" i="1"/>
  <c r="L284" i="1"/>
  <c r="AB268" i="1"/>
  <c r="X268" i="1"/>
  <c r="T268" i="1"/>
  <c r="P268" i="1"/>
  <c r="L268" i="1"/>
  <c r="AA268" i="1"/>
  <c r="Z268" i="1"/>
  <c r="Y268" i="1"/>
  <c r="W268" i="1"/>
  <c r="V268" i="1"/>
  <c r="U268" i="1"/>
  <c r="S268" i="1"/>
  <c r="R268" i="1"/>
  <c r="Q268" i="1"/>
  <c r="O268" i="1"/>
  <c r="N268" i="1"/>
  <c r="M268" i="1"/>
  <c r="B20" i="1"/>
  <c r="B26" i="1" s="1"/>
  <c r="B21" i="1"/>
  <c r="B27" i="1" s="1"/>
  <c r="B22" i="1"/>
  <c r="B28" i="1" s="1"/>
  <c r="B23" i="1"/>
  <c r="B29" i="1" s="1"/>
  <c r="B19" i="1"/>
  <c r="B25" i="1" s="1"/>
  <c r="I81" i="2" l="1"/>
  <c r="P81" i="2" s="1"/>
  <c r="W81" i="2" s="1"/>
  <c r="B182" i="2"/>
  <c r="I182" i="2" s="1"/>
  <c r="P182" i="2" s="1"/>
  <c r="W182" i="2" s="1"/>
  <c r="B141" i="2" l="1"/>
  <c r="P127" i="2"/>
  <c r="P146" i="2" s="1"/>
  <c r="P165" i="2" s="1"/>
  <c r="P184" i="2" s="1"/>
  <c r="I127" i="2"/>
  <c r="I146" i="2" s="1"/>
  <c r="I165" i="2" s="1"/>
  <c r="I184" i="2" s="1"/>
  <c r="B127" i="2"/>
  <c r="B146" i="2" s="1"/>
  <c r="B165" i="2" s="1"/>
  <c r="B184" i="2" s="1"/>
  <c r="I122" i="2"/>
  <c r="P122" i="2" l="1"/>
  <c r="B160" i="2"/>
  <c r="I141" i="2"/>
  <c r="I160" i="2" l="1"/>
  <c r="B179" i="2"/>
  <c r="B198" i="2" s="1"/>
  <c r="I198" i="2" s="1"/>
  <c r="P198" i="2" s="1"/>
  <c r="W198" i="2" s="1"/>
  <c r="P141" i="2"/>
  <c r="W122" i="2"/>
  <c r="AB249" i="1"/>
  <c r="X249" i="1"/>
  <c r="AA249" i="1"/>
  <c r="W249" i="1"/>
  <c r="AB233" i="1"/>
  <c r="AB217" i="1"/>
  <c r="B201" i="1"/>
  <c r="B150" i="1"/>
  <c r="B99" i="1"/>
  <c r="B48" i="1"/>
  <c r="B249" i="1"/>
  <c r="C204" i="1" l="1"/>
  <c r="D204" i="1"/>
  <c r="G204" i="1"/>
  <c r="F204" i="1"/>
  <c r="E204" i="1"/>
  <c r="G153" i="1"/>
  <c r="F153" i="1"/>
  <c r="E153" i="1"/>
  <c r="D153" i="1"/>
  <c r="C153" i="1"/>
  <c r="G102" i="1"/>
  <c r="F102" i="1"/>
  <c r="E102" i="1"/>
  <c r="D102" i="1"/>
  <c r="C102" i="1"/>
  <c r="B5" i="2"/>
  <c r="B106" i="2" s="1"/>
  <c r="B24" i="2"/>
  <c r="I24" i="2" s="1"/>
  <c r="P24" i="2" s="1"/>
  <c r="W24" i="2" s="1"/>
  <c r="B43" i="2"/>
  <c r="I43" i="2" s="1"/>
  <c r="P43" i="2" s="1"/>
  <c r="W43" i="2" s="1"/>
  <c r="B62" i="2"/>
  <c r="B163" i="2" s="1"/>
  <c r="I5" i="2"/>
  <c r="P5" i="2" s="1"/>
  <c r="W5" i="2" s="1"/>
  <c r="W141" i="2"/>
  <c r="I179" i="2"/>
  <c r="P160" i="2"/>
  <c r="Y249" i="1"/>
  <c r="Z249" i="1"/>
  <c r="B125" i="2" l="1"/>
  <c r="I106" i="2"/>
  <c r="P106" i="2" s="1"/>
  <c r="W106" i="2" s="1"/>
  <c r="I5" i="1"/>
  <c r="I125" i="2"/>
  <c r="P125" i="2" s="1"/>
  <c r="W125" i="2" s="1"/>
  <c r="I6" i="1"/>
  <c r="I163" i="2"/>
  <c r="P163" i="2" s="1"/>
  <c r="W163" i="2" s="1"/>
  <c r="I8" i="1"/>
  <c r="I62" i="2"/>
  <c r="P62" i="2" s="1"/>
  <c r="W62" i="2" s="1"/>
  <c r="B144" i="2"/>
  <c r="W160" i="2"/>
  <c r="P179" i="2"/>
  <c r="I144" i="2" l="1"/>
  <c r="P144" i="2" s="1"/>
  <c r="W144" i="2" s="1"/>
  <c r="I7" i="1"/>
  <c r="W179" i="2"/>
  <c r="B133" i="1" l="1"/>
  <c r="B184" i="1" s="1"/>
  <c r="B235" i="1" s="1"/>
  <c r="B117" i="1"/>
  <c r="B168" i="1" s="1"/>
  <c r="B219" i="1" s="1"/>
  <c r="B101" i="1"/>
  <c r="B152" i="1" s="1"/>
  <c r="B203" i="1" s="1"/>
  <c r="B254" i="1" s="1"/>
  <c r="I21" i="2"/>
  <c r="B40" i="2"/>
  <c r="B59" i="2" s="1"/>
  <c r="B78" i="2" s="1"/>
  <c r="P26" i="2"/>
  <c r="P45" i="2" s="1"/>
  <c r="P64" i="2" s="1"/>
  <c r="I26" i="2"/>
  <c r="I45" i="2" s="1"/>
  <c r="I64" i="2" s="1"/>
  <c r="B26" i="2"/>
  <c r="B45" i="2" s="1"/>
  <c r="B64" i="2" s="1"/>
  <c r="AB198" i="1"/>
  <c r="AA198" i="1"/>
  <c r="Z198" i="1"/>
  <c r="Y198" i="1"/>
  <c r="X198" i="1"/>
  <c r="W198" i="1"/>
  <c r="B198" i="1"/>
  <c r="AB147" i="1"/>
  <c r="AA147" i="1"/>
  <c r="Z147" i="1"/>
  <c r="Y147" i="1"/>
  <c r="X147" i="1"/>
  <c r="W147" i="1"/>
  <c r="B147" i="1"/>
  <c r="AB96" i="1"/>
  <c r="AA96" i="1"/>
  <c r="Z96" i="1"/>
  <c r="Y96" i="1"/>
  <c r="X96" i="1"/>
  <c r="W96" i="1"/>
  <c r="B96" i="1"/>
  <c r="B67" i="1"/>
  <c r="B8" i="2"/>
  <c r="I78" i="2" l="1"/>
  <c r="B97" i="2"/>
  <c r="I97" i="2" s="1"/>
  <c r="B83" i="1"/>
  <c r="P21" i="2"/>
  <c r="W21" i="2" s="1"/>
  <c r="I40" i="2"/>
  <c r="B102" i="1"/>
  <c r="B27" i="2"/>
  <c r="I8" i="2"/>
  <c r="I59" i="2"/>
  <c r="AB182" i="1"/>
  <c r="AB166" i="1"/>
  <c r="AB131" i="1"/>
  <c r="AB115" i="1"/>
  <c r="K19" i="2" l="1"/>
  <c r="M19" i="2"/>
  <c r="J19" i="2"/>
  <c r="N19" i="2"/>
  <c r="L19" i="2"/>
  <c r="C38" i="2"/>
  <c r="P78" i="2"/>
  <c r="W78" i="2" s="1"/>
  <c r="Y78" i="2" s="1"/>
  <c r="P97" i="2"/>
  <c r="W97" i="2" s="1"/>
  <c r="P59" i="2"/>
  <c r="W59" i="2" s="1"/>
  <c r="P40" i="2"/>
  <c r="W40" i="2" s="1"/>
  <c r="AB21" i="2"/>
  <c r="AA21" i="2"/>
  <c r="Z21" i="2"/>
  <c r="Y21" i="2"/>
  <c r="X21" i="2"/>
  <c r="P8" i="2"/>
  <c r="I27" i="2"/>
  <c r="B46" i="2"/>
  <c r="B118" i="1"/>
  <c r="G38" i="2" s="1"/>
  <c r="AB80" i="1"/>
  <c r="AB64" i="1"/>
  <c r="F38" i="2" l="1"/>
  <c r="N120" i="2"/>
  <c r="E38" i="2"/>
  <c r="J120" i="2"/>
  <c r="D38" i="2"/>
  <c r="M120" i="2"/>
  <c r="L120" i="2"/>
  <c r="K120" i="2"/>
  <c r="X78" i="2"/>
  <c r="Z78" i="2"/>
  <c r="AB78" i="2"/>
  <c r="AA78" i="2"/>
  <c r="Y122" i="2"/>
  <c r="AB122" i="2"/>
  <c r="Z122" i="2"/>
  <c r="X122" i="2"/>
  <c r="AA122" i="2"/>
  <c r="AB97" i="2"/>
  <c r="X97" i="2"/>
  <c r="AA97" i="2"/>
  <c r="Y97" i="2"/>
  <c r="Z97" i="2"/>
  <c r="B65" i="2"/>
  <c r="AB40" i="2"/>
  <c r="AB141" i="2" s="1"/>
  <c r="AA40" i="2"/>
  <c r="AA141" i="2" s="1"/>
  <c r="Z40" i="2"/>
  <c r="Y40" i="2"/>
  <c r="Y141" i="2" s="1"/>
  <c r="X40" i="2"/>
  <c r="X141" i="2" s="1"/>
  <c r="Z59" i="2"/>
  <c r="Y59" i="2"/>
  <c r="X59" i="2"/>
  <c r="AB59" i="2"/>
  <c r="AA59" i="2"/>
  <c r="P27" i="2"/>
  <c r="W8" i="2"/>
  <c r="I46" i="2"/>
  <c r="B153" i="1"/>
  <c r="B134" i="1"/>
  <c r="M38" i="2" l="1"/>
  <c r="T38" i="2" s="1"/>
  <c r="K38" i="2"/>
  <c r="R38" i="2" s="1"/>
  <c r="L38" i="2"/>
  <c r="N38" i="2"/>
  <c r="J38" i="2"/>
  <c r="B84" i="2"/>
  <c r="I84" i="2" s="1"/>
  <c r="Y8" i="2"/>
  <c r="Z8" i="2"/>
  <c r="AB8" i="2"/>
  <c r="AA8" i="2"/>
  <c r="R115" i="1"/>
  <c r="AA64" i="1"/>
  <c r="P64" i="1"/>
  <c r="Z217" i="1"/>
  <c r="X217" i="1"/>
  <c r="AA166" i="1"/>
  <c r="Z115" i="1"/>
  <c r="Y115" i="1"/>
  <c r="Q64" i="1"/>
  <c r="Q166" i="1"/>
  <c r="S64" i="1"/>
  <c r="X115" i="1"/>
  <c r="O217" i="1"/>
  <c r="W166" i="1"/>
  <c r="N217" i="1"/>
  <c r="V217" i="1"/>
  <c r="U166" i="1"/>
  <c r="S217" i="1"/>
  <c r="X166" i="1"/>
  <c r="Q115" i="1"/>
  <c r="U64" i="1"/>
  <c r="T115" i="1"/>
  <c r="AA115" i="1"/>
  <c r="N166" i="1"/>
  <c r="T64" i="1"/>
  <c r="P217" i="1"/>
  <c r="W64" i="1"/>
  <c r="O166" i="1"/>
  <c r="N115" i="1"/>
  <c r="V166" i="1"/>
  <c r="U115" i="1"/>
  <c r="Z64" i="1"/>
  <c r="Y233" i="1"/>
  <c r="T217" i="1"/>
  <c r="Z166" i="1"/>
  <c r="U217" i="1"/>
  <c r="P115" i="1"/>
  <c r="V64" i="1"/>
  <c r="Y64" i="1"/>
  <c r="N64" i="1"/>
  <c r="AA217" i="1"/>
  <c r="W217" i="1"/>
  <c r="X64" i="1"/>
  <c r="T166" i="1"/>
  <c r="S115" i="1"/>
  <c r="O64" i="1"/>
  <c r="P166" i="1"/>
  <c r="Y217" i="1"/>
  <c r="Q217" i="1"/>
  <c r="R217" i="1"/>
  <c r="R166" i="1"/>
  <c r="Y166" i="1"/>
  <c r="O115" i="1"/>
  <c r="S166" i="1"/>
  <c r="W115" i="1"/>
  <c r="V115" i="1"/>
  <c r="R64" i="1"/>
  <c r="Z198" i="2"/>
  <c r="AB198" i="2"/>
  <c r="X198" i="2"/>
  <c r="AA198" i="2"/>
  <c r="Y198" i="2"/>
  <c r="B109" i="2"/>
  <c r="Z141" i="2"/>
  <c r="X179" i="2"/>
  <c r="X160" i="2"/>
  <c r="Y179" i="2"/>
  <c r="Y160" i="2"/>
  <c r="AB179" i="2"/>
  <c r="AB160" i="2"/>
  <c r="AA179" i="2"/>
  <c r="AA160" i="2"/>
  <c r="Z160" i="2"/>
  <c r="Z179" i="2"/>
  <c r="I65" i="2"/>
  <c r="W27" i="2"/>
  <c r="X8" i="2"/>
  <c r="P46" i="2"/>
  <c r="B169" i="1"/>
  <c r="G57" i="2" s="1"/>
  <c r="C101" i="1"/>
  <c r="C117" i="1" s="1"/>
  <c r="C133" i="1" s="1"/>
  <c r="C82" i="1"/>
  <c r="D57" i="2" l="1"/>
  <c r="L139" i="2"/>
  <c r="C57" i="2"/>
  <c r="F57" i="2"/>
  <c r="K139" i="2"/>
  <c r="E57" i="2"/>
  <c r="J139" i="2"/>
  <c r="Q38" i="2"/>
  <c r="M139" i="2"/>
  <c r="N139" i="2"/>
  <c r="U38" i="2"/>
  <c r="S38" i="2"/>
  <c r="AB109" i="2"/>
  <c r="Z109" i="2"/>
  <c r="Y109" i="2"/>
  <c r="AA109" i="2"/>
  <c r="Y27" i="2"/>
  <c r="Y128" i="2" s="1"/>
  <c r="AB27" i="2"/>
  <c r="AB128" i="2" s="1"/>
  <c r="Z27" i="2"/>
  <c r="AA27" i="2"/>
  <c r="AA128" i="2" s="1"/>
  <c r="Y182" i="1"/>
  <c r="W182" i="1"/>
  <c r="AA233" i="1"/>
  <c r="X80" i="1"/>
  <c r="Z233" i="1"/>
  <c r="AA182" i="1"/>
  <c r="Z131" i="1"/>
  <c r="AA131" i="1"/>
  <c r="Z80" i="1"/>
  <c r="W233" i="1"/>
  <c r="Z182" i="1"/>
  <c r="X182" i="1"/>
  <c r="W131" i="1"/>
  <c r="W80" i="1"/>
  <c r="Y131" i="1"/>
  <c r="X233" i="1"/>
  <c r="X131" i="1"/>
  <c r="Y80" i="1"/>
  <c r="AA80" i="1"/>
  <c r="X109" i="2"/>
  <c r="P84" i="2"/>
  <c r="B128" i="2"/>
  <c r="I109" i="2"/>
  <c r="P109" i="2" s="1"/>
  <c r="W109" i="2" s="1"/>
  <c r="P65" i="2"/>
  <c r="B204" i="1"/>
  <c r="W46" i="2"/>
  <c r="X27" i="2"/>
  <c r="X128" i="2" s="1"/>
  <c r="B185" i="1"/>
  <c r="C152" i="1"/>
  <c r="M57" i="2" l="1"/>
  <c r="J57" i="2"/>
  <c r="K57" i="2"/>
  <c r="R57" i="2" s="1"/>
  <c r="N57" i="2"/>
  <c r="L57" i="2"/>
  <c r="Z128" i="2"/>
  <c r="Y46" i="2"/>
  <c r="AB46" i="2"/>
  <c r="AB147" i="2" s="1"/>
  <c r="Z46" i="2"/>
  <c r="Z147" i="2" s="1"/>
  <c r="AA46" i="2"/>
  <c r="AA147" i="2" s="1"/>
  <c r="W84" i="2"/>
  <c r="B147" i="2"/>
  <c r="I128" i="2"/>
  <c r="P128" i="2" s="1"/>
  <c r="W128" i="2" s="1"/>
  <c r="B220" i="1"/>
  <c r="G76" i="2" s="1"/>
  <c r="W65" i="2"/>
  <c r="X46" i="2"/>
  <c r="C168" i="1"/>
  <c r="C203" i="1" s="1"/>
  <c r="L158" i="2" l="1"/>
  <c r="U57" i="2"/>
  <c r="N158" i="2"/>
  <c r="C76" i="2"/>
  <c r="K158" i="2"/>
  <c r="D76" i="2"/>
  <c r="F76" i="2"/>
  <c r="S57" i="2"/>
  <c r="J158" i="2"/>
  <c r="E76" i="2"/>
  <c r="Q57" i="2"/>
  <c r="M158" i="2"/>
  <c r="T57" i="2"/>
  <c r="Y147" i="2"/>
  <c r="Y84" i="2"/>
  <c r="Z84" i="2"/>
  <c r="AA84" i="2"/>
  <c r="AB84" i="2"/>
  <c r="Y65" i="2"/>
  <c r="Y166" i="2" s="1"/>
  <c r="AB65" i="2"/>
  <c r="AB166" i="2" s="1"/>
  <c r="Z65" i="2"/>
  <c r="Z166" i="2" s="1"/>
  <c r="AA65" i="2"/>
  <c r="B236" i="1"/>
  <c r="B255" i="1"/>
  <c r="X65" i="2"/>
  <c r="X84" i="2"/>
  <c r="B166" i="2"/>
  <c r="I147" i="2"/>
  <c r="P147" i="2" s="1"/>
  <c r="W147" i="2" s="1"/>
  <c r="X147" i="2"/>
  <c r="C219" i="1"/>
  <c r="D168" i="1"/>
  <c r="C184" i="1"/>
  <c r="D203" i="1" l="1"/>
  <c r="D219" i="1" s="1"/>
  <c r="D184" i="1"/>
  <c r="M76" i="2"/>
  <c r="T76" i="2" s="1"/>
  <c r="K76" i="2"/>
  <c r="L76" i="2"/>
  <c r="S76" i="2" s="1"/>
  <c r="N76" i="2"/>
  <c r="J76" i="2"/>
  <c r="Q76" i="2" s="1"/>
  <c r="E168" i="1"/>
  <c r="AA166" i="2"/>
  <c r="C235" i="1"/>
  <c r="C254" i="1"/>
  <c r="I166" i="2"/>
  <c r="P166" i="2" s="1"/>
  <c r="W166" i="2" s="1"/>
  <c r="X166" i="2"/>
  <c r="B271" i="1"/>
  <c r="B287" i="1" s="1"/>
  <c r="E203" i="1" l="1"/>
  <c r="E219" i="1" s="1"/>
  <c r="E184" i="1"/>
  <c r="D235" i="1"/>
  <c r="D254" i="1"/>
  <c r="D270" i="1" s="1"/>
  <c r="D286" i="1" s="1"/>
  <c r="G95" i="2"/>
  <c r="D95" i="2"/>
  <c r="L177" i="2"/>
  <c r="F95" i="2"/>
  <c r="K177" i="2"/>
  <c r="J95" i="2"/>
  <c r="M95" i="2"/>
  <c r="N95" i="2"/>
  <c r="K95" i="2"/>
  <c r="L95" i="2"/>
  <c r="C95" i="2"/>
  <c r="J177" i="2"/>
  <c r="M177" i="2"/>
  <c r="E95" i="2"/>
  <c r="U76" i="2"/>
  <c r="N177" i="2"/>
  <c r="R76" i="2"/>
  <c r="C37" i="2"/>
  <c r="C32" i="2"/>
  <c r="C33" i="2"/>
  <c r="C30" i="2"/>
  <c r="C34" i="2"/>
  <c r="C36" i="2"/>
  <c r="C39" i="2"/>
  <c r="C31" i="2"/>
  <c r="C29" i="2"/>
  <c r="C35" i="2"/>
  <c r="J36" i="2"/>
  <c r="J32" i="2"/>
  <c r="J35" i="2"/>
  <c r="J31" i="2"/>
  <c r="J34" i="2"/>
  <c r="J30" i="2"/>
  <c r="J33" i="2"/>
  <c r="J17" i="2"/>
  <c r="J16" i="2"/>
  <c r="J12" i="2"/>
  <c r="J20" i="2"/>
  <c r="J15" i="2"/>
  <c r="J18" i="2"/>
  <c r="C270" i="1"/>
  <c r="C286" i="1" s="1"/>
  <c r="F168" i="1"/>
  <c r="F184" i="1" l="1"/>
  <c r="F203" i="1"/>
  <c r="F219" i="1" s="1"/>
  <c r="E254" i="1"/>
  <c r="E270" i="1" s="1"/>
  <c r="E286" i="1" s="1"/>
  <c r="E235" i="1"/>
  <c r="S95" i="2"/>
  <c r="Q95" i="2"/>
  <c r="R95" i="2"/>
  <c r="T95" i="2"/>
  <c r="U95" i="2"/>
  <c r="Q34" i="2"/>
  <c r="Q35" i="2"/>
  <c r="Q32" i="2"/>
  <c r="Q33" i="2"/>
  <c r="Q31" i="2"/>
  <c r="Q30" i="2"/>
  <c r="Q36" i="2"/>
  <c r="J117" i="2"/>
  <c r="J136" i="2"/>
  <c r="J116" i="2"/>
  <c r="J135" i="2"/>
  <c r="J113" i="2"/>
  <c r="J132" i="2"/>
  <c r="J118" i="2"/>
  <c r="J137" i="2"/>
  <c r="J11" i="2"/>
  <c r="J10" i="2"/>
  <c r="J39" i="2"/>
  <c r="J140" i="2" s="1"/>
  <c r="J29" i="2"/>
  <c r="Q29" i="2" s="1"/>
  <c r="J37" i="2"/>
  <c r="J138" i="2" s="1"/>
  <c r="C58" i="2"/>
  <c r="J121" i="2"/>
  <c r="J13" i="2"/>
  <c r="C52" i="2"/>
  <c r="J119" i="2"/>
  <c r="J14" i="2"/>
  <c r="G168" i="1"/>
  <c r="G184" i="1" l="1"/>
  <c r="G203" i="1"/>
  <c r="G219" i="1" s="1"/>
  <c r="F235" i="1"/>
  <c r="F254" i="1"/>
  <c r="F270" i="1" s="1"/>
  <c r="F286" i="1" s="1"/>
  <c r="C56" i="2"/>
  <c r="Q37" i="2"/>
  <c r="Q39" i="2"/>
  <c r="J114" i="2"/>
  <c r="J133" i="2"/>
  <c r="C300" i="1"/>
  <c r="C48" i="2"/>
  <c r="C51" i="2"/>
  <c r="J111" i="2"/>
  <c r="J130" i="2"/>
  <c r="J115" i="2"/>
  <c r="J134" i="2"/>
  <c r="C49" i="2"/>
  <c r="C50" i="2"/>
  <c r="C55" i="2"/>
  <c r="C72" i="2"/>
  <c r="C74" i="2"/>
  <c r="C73" i="2"/>
  <c r="C53" i="2"/>
  <c r="C54" i="2"/>
  <c r="J112" i="2"/>
  <c r="J131" i="2"/>
  <c r="C67" i="2"/>
  <c r="H168" i="1"/>
  <c r="H203" i="1" l="1"/>
  <c r="H219" i="1" s="1"/>
  <c r="H184" i="1"/>
  <c r="G254" i="1"/>
  <c r="G270" i="1" s="1"/>
  <c r="G286" i="1" s="1"/>
  <c r="G235" i="1"/>
  <c r="C70" i="2"/>
  <c r="C75" i="2"/>
  <c r="C77" i="2"/>
  <c r="C71" i="2"/>
  <c r="G32" i="2"/>
  <c r="C69" i="2"/>
  <c r="C68" i="2"/>
  <c r="D300" i="1"/>
  <c r="I168" i="1"/>
  <c r="I203" i="1" l="1"/>
  <c r="I219" i="1" s="1"/>
  <c r="I184" i="1"/>
  <c r="H254" i="1"/>
  <c r="H270" i="1" s="1"/>
  <c r="H286" i="1" s="1"/>
  <c r="H235" i="1"/>
  <c r="G36" i="2"/>
  <c r="D35" i="2"/>
  <c r="F35" i="2"/>
  <c r="D31" i="2"/>
  <c r="G37" i="2"/>
  <c r="D39" i="2"/>
  <c r="G34" i="2"/>
  <c r="G39" i="2"/>
  <c r="E36" i="2"/>
  <c r="G31" i="2"/>
  <c r="F31" i="2"/>
  <c r="E39" i="2"/>
  <c r="D32" i="2"/>
  <c r="F30" i="2"/>
  <c r="F33" i="2"/>
  <c r="E32" i="2"/>
  <c r="E33" i="2"/>
  <c r="D36" i="2"/>
  <c r="D34" i="2"/>
  <c r="F32" i="2"/>
  <c r="D30" i="2"/>
  <c r="F39" i="2"/>
  <c r="F29" i="2"/>
  <c r="E37" i="2"/>
  <c r="G33" i="2"/>
  <c r="D29" i="2"/>
  <c r="F34" i="2"/>
  <c r="E30" i="2"/>
  <c r="F37" i="2"/>
  <c r="F36" i="2"/>
  <c r="E34" i="2"/>
  <c r="E35" i="2"/>
  <c r="G30" i="2"/>
  <c r="E31" i="2"/>
  <c r="E29" i="2"/>
  <c r="D37" i="2"/>
  <c r="D33" i="2"/>
  <c r="G35" i="2"/>
  <c r="G29" i="2"/>
  <c r="E300" i="1"/>
  <c r="C90" i="2"/>
  <c r="C91" i="2"/>
  <c r="C96" i="2"/>
  <c r="J69" i="2"/>
  <c r="Q69" i="2" s="1"/>
  <c r="L13" i="2"/>
  <c r="N12" i="2"/>
  <c r="L20" i="2"/>
  <c r="N11" i="2"/>
  <c r="J58" i="2"/>
  <c r="J159" i="2" s="1"/>
  <c r="M39" i="2"/>
  <c r="J168" i="1"/>
  <c r="J203" i="1" l="1"/>
  <c r="J219" i="1" s="1"/>
  <c r="J184" i="1"/>
  <c r="I254" i="1"/>
  <c r="I270" i="1" s="1"/>
  <c r="I286" i="1" s="1"/>
  <c r="I235" i="1"/>
  <c r="M12" i="2"/>
  <c r="M113" i="2" s="1"/>
  <c r="T39" i="2"/>
  <c r="K11" i="2"/>
  <c r="L121" i="2"/>
  <c r="F54" i="2"/>
  <c r="D53" i="2"/>
  <c r="F56" i="2"/>
  <c r="G48" i="2"/>
  <c r="F300" i="1"/>
  <c r="M37" i="2"/>
  <c r="T37" i="2" s="1"/>
  <c r="L37" i="2"/>
  <c r="S37" i="2" s="1"/>
  <c r="N37" i="2"/>
  <c r="U37" i="2" s="1"/>
  <c r="K37" i="2"/>
  <c r="R37" i="2" s="1"/>
  <c r="K34" i="2"/>
  <c r="R34" i="2" s="1"/>
  <c r="N34" i="2"/>
  <c r="U34" i="2" s="1"/>
  <c r="L34" i="2"/>
  <c r="S34" i="2" s="1"/>
  <c r="M34" i="2"/>
  <c r="T34" i="2" s="1"/>
  <c r="L114" i="2"/>
  <c r="M29" i="2"/>
  <c r="T29" i="2" s="1"/>
  <c r="K29" i="2"/>
  <c r="R29" i="2" s="1"/>
  <c r="N29" i="2"/>
  <c r="U29" i="2" s="1"/>
  <c r="L29" i="2"/>
  <c r="S29" i="2" s="1"/>
  <c r="L39" i="2"/>
  <c r="S39" i="2" s="1"/>
  <c r="K39" i="2"/>
  <c r="R39" i="2" s="1"/>
  <c r="N39" i="2"/>
  <c r="U39" i="2" s="1"/>
  <c r="M32" i="2"/>
  <c r="T32" i="2" s="1"/>
  <c r="N32" i="2"/>
  <c r="U32" i="2" s="1"/>
  <c r="K32" i="2"/>
  <c r="R32" i="2" s="1"/>
  <c r="L32" i="2"/>
  <c r="S32" i="2" s="1"/>
  <c r="M13" i="2"/>
  <c r="L10" i="2"/>
  <c r="K10" i="2"/>
  <c r="N10" i="2"/>
  <c r="M10" i="2"/>
  <c r="M14" i="2"/>
  <c r="L14" i="2"/>
  <c r="K17" i="2"/>
  <c r="L17" i="2"/>
  <c r="N17" i="2"/>
  <c r="M17" i="2"/>
  <c r="C93" i="2"/>
  <c r="J70" i="2"/>
  <c r="Q70" i="2" s="1"/>
  <c r="C92" i="2"/>
  <c r="K13" i="2"/>
  <c r="F53" i="2"/>
  <c r="N14" i="2"/>
  <c r="K20" i="2"/>
  <c r="M20" i="2"/>
  <c r="L16" i="2"/>
  <c r="K16" i="2"/>
  <c r="M16" i="2"/>
  <c r="N16" i="2"/>
  <c r="N33" i="2"/>
  <c r="U33" i="2" s="1"/>
  <c r="K33" i="2"/>
  <c r="R33" i="2" s="1"/>
  <c r="M33" i="2"/>
  <c r="T33" i="2" s="1"/>
  <c r="L33" i="2"/>
  <c r="S33" i="2" s="1"/>
  <c r="L31" i="2"/>
  <c r="S31" i="2" s="1"/>
  <c r="M31" i="2"/>
  <c r="T31" i="2" s="1"/>
  <c r="K31" i="2"/>
  <c r="R31" i="2" s="1"/>
  <c r="N31" i="2"/>
  <c r="U31" i="2" s="1"/>
  <c r="M36" i="2"/>
  <c r="T36" i="2" s="1"/>
  <c r="L36" i="2"/>
  <c r="S36" i="2" s="1"/>
  <c r="K36" i="2"/>
  <c r="R36" i="2" s="1"/>
  <c r="Q58" i="2"/>
  <c r="M11" i="2"/>
  <c r="L11" i="2"/>
  <c r="N18" i="2"/>
  <c r="M18" i="2"/>
  <c r="L18" i="2"/>
  <c r="K18" i="2"/>
  <c r="N20" i="2"/>
  <c r="K14" i="2"/>
  <c r="N36" i="2"/>
  <c r="U36" i="2" s="1"/>
  <c r="N13" i="2"/>
  <c r="N112" i="2"/>
  <c r="N113" i="2"/>
  <c r="J92" i="2"/>
  <c r="J96" i="2"/>
  <c r="J91" i="2"/>
  <c r="Q91" i="2" s="1"/>
  <c r="L30" i="2"/>
  <c r="S30" i="2" s="1"/>
  <c r="M30" i="2"/>
  <c r="T30" i="2" s="1"/>
  <c r="K30" i="2"/>
  <c r="R30" i="2" s="1"/>
  <c r="N30" i="2"/>
  <c r="U30" i="2" s="1"/>
  <c r="N35" i="2"/>
  <c r="U35" i="2" s="1"/>
  <c r="L35" i="2"/>
  <c r="S35" i="2" s="1"/>
  <c r="M35" i="2"/>
  <c r="T35" i="2" s="1"/>
  <c r="K35" i="2"/>
  <c r="R35" i="2" s="1"/>
  <c r="N15" i="2"/>
  <c r="K15" i="2"/>
  <c r="L15" i="2"/>
  <c r="M15" i="2"/>
  <c r="L12" i="2"/>
  <c r="K12" i="2"/>
  <c r="J68" i="2"/>
  <c r="C94" i="2"/>
  <c r="J67" i="2"/>
  <c r="Q67" i="2" s="1"/>
  <c r="K168" i="1"/>
  <c r="K184" i="1" l="1"/>
  <c r="K203" i="1"/>
  <c r="K219" i="1" s="1"/>
  <c r="J235" i="1"/>
  <c r="J254" i="1"/>
  <c r="J270" i="1" s="1"/>
  <c r="J286" i="1" s="1"/>
  <c r="D54" i="2"/>
  <c r="G53" i="2"/>
  <c r="E54" i="2"/>
  <c r="E48" i="2"/>
  <c r="F48" i="2"/>
  <c r="E56" i="2"/>
  <c r="G56" i="2"/>
  <c r="D56" i="2"/>
  <c r="N132" i="2"/>
  <c r="K131" i="2"/>
  <c r="K112" i="2"/>
  <c r="G54" i="2"/>
  <c r="Q96" i="2"/>
  <c r="M112" i="2"/>
  <c r="M131" i="2"/>
  <c r="K117" i="2"/>
  <c r="K136" i="2"/>
  <c r="N111" i="2"/>
  <c r="N130" i="2"/>
  <c r="F52" i="2"/>
  <c r="E52" i="2"/>
  <c r="D52" i="2"/>
  <c r="G52" i="2"/>
  <c r="K113" i="2"/>
  <c r="K132" i="2"/>
  <c r="K116" i="2"/>
  <c r="K135" i="2"/>
  <c r="J93" i="2"/>
  <c r="N131" i="2"/>
  <c r="J87" i="2"/>
  <c r="J88" i="2"/>
  <c r="M119" i="2"/>
  <c r="M138" i="2"/>
  <c r="L117" i="2"/>
  <c r="L136" i="2"/>
  <c r="N115" i="2"/>
  <c r="N134" i="2"/>
  <c r="Q92" i="2"/>
  <c r="M118" i="2"/>
  <c r="M137" i="2"/>
  <c r="L115" i="2"/>
  <c r="L134" i="2"/>
  <c r="K111" i="2"/>
  <c r="K130" i="2"/>
  <c r="D51" i="2"/>
  <c r="F51" i="2"/>
  <c r="E51" i="2"/>
  <c r="G51" i="2"/>
  <c r="J86" i="2"/>
  <c r="E53" i="2"/>
  <c r="Q68" i="2"/>
  <c r="K114" i="2"/>
  <c r="K133" i="2"/>
  <c r="K118" i="2"/>
  <c r="K137" i="2"/>
  <c r="E58" i="2"/>
  <c r="D58" i="2"/>
  <c r="D77" i="2"/>
  <c r="G72" i="2"/>
  <c r="D75" i="2"/>
  <c r="E67" i="2"/>
  <c r="E70" i="2"/>
  <c r="G73" i="2"/>
  <c r="L113" i="2"/>
  <c r="L132" i="2"/>
  <c r="N116" i="2"/>
  <c r="N135" i="2"/>
  <c r="J90" i="2"/>
  <c r="N114" i="2"/>
  <c r="N133" i="2"/>
  <c r="K115" i="2"/>
  <c r="K134" i="2"/>
  <c r="N121" i="2"/>
  <c r="N140" i="2"/>
  <c r="N119" i="2"/>
  <c r="N138" i="2"/>
  <c r="G58" i="2"/>
  <c r="N117" i="2"/>
  <c r="N136" i="2"/>
  <c r="M121" i="2"/>
  <c r="M140" i="2"/>
  <c r="E77" i="2"/>
  <c r="N118" i="2"/>
  <c r="N137" i="2"/>
  <c r="M115" i="2"/>
  <c r="M134" i="2"/>
  <c r="L111" i="2"/>
  <c r="L130" i="2"/>
  <c r="D49" i="2"/>
  <c r="E49" i="2"/>
  <c r="F49" i="2"/>
  <c r="G49" i="2"/>
  <c r="G50" i="2"/>
  <c r="E50" i="2"/>
  <c r="D50" i="2"/>
  <c r="F50" i="2"/>
  <c r="F55" i="2"/>
  <c r="D55" i="2"/>
  <c r="G55" i="2"/>
  <c r="E55" i="2"/>
  <c r="L140" i="2"/>
  <c r="L116" i="2"/>
  <c r="L135" i="2"/>
  <c r="L119" i="2"/>
  <c r="L138" i="2"/>
  <c r="M116" i="2"/>
  <c r="M135" i="2"/>
  <c r="G300" i="1"/>
  <c r="J94" i="2"/>
  <c r="K119" i="2"/>
  <c r="K138" i="2"/>
  <c r="L112" i="2"/>
  <c r="L131" i="2"/>
  <c r="M132" i="2"/>
  <c r="F58" i="2"/>
  <c r="M117" i="2"/>
  <c r="M136" i="2"/>
  <c r="K121" i="2"/>
  <c r="K140" i="2"/>
  <c r="L118" i="2"/>
  <c r="L137" i="2"/>
  <c r="M111" i="2"/>
  <c r="M130" i="2"/>
  <c r="M114" i="2"/>
  <c r="M133" i="2"/>
  <c r="L133" i="2"/>
  <c r="D48" i="2"/>
  <c r="J89" i="2"/>
  <c r="L168" i="1"/>
  <c r="L203" i="1" l="1"/>
  <c r="L219" i="1" s="1"/>
  <c r="L184" i="1"/>
  <c r="K254" i="1"/>
  <c r="K270" i="1" s="1"/>
  <c r="K286" i="1" s="1"/>
  <c r="K235" i="1"/>
  <c r="D67" i="2"/>
  <c r="E73" i="2"/>
  <c r="D70" i="2"/>
  <c r="E75" i="2"/>
  <c r="G68" i="2"/>
  <c r="E68" i="2"/>
  <c r="D68" i="2"/>
  <c r="F68" i="2"/>
  <c r="D69" i="2"/>
  <c r="E69" i="2"/>
  <c r="F69" i="2"/>
  <c r="G69" i="2"/>
  <c r="G67" i="2"/>
  <c r="F67" i="2"/>
  <c r="E72" i="2"/>
  <c r="D72" i="2"/>
  <c r="F72" i="2"/>
  <c r="H300" i="1"/>
  <c r="E74" i="2"/>
  <c r="D74" i="2"/>
  <c r="F74" i="2"/>
  <c r="G74" i="2"/>
  <c r="Q94" i="2"/>
  <c r="Q93" i="2"/>
  <c r="D71" i="2"/>
  <c r="G71" i="2"/>
  <c r="F71" i="2"/>
  <c r="E71" i="2"/>
  <c r="F75" i="2"/>
  <c r="F77" i="2"/>
  <c r="G75" i="2"/>
  <c r="G77" i="2"/>
  <c r="Q90" i="2"/>
  <c r="F73" i="2"/>
  <c r="D73" i="2"/>
  <c r="F70" i="2"/>
  <c r="G70" i="2"/>
  <c r="M168" i="1"/>
  <c r="M203" i="1" l="1"/>
  <c r="M219" i="1" s="1"/>
  <c r="M184" i="1"/>
  <c r="L254" i="1"/>
  <c r="L270" i="1" s="1"/>
  <c r="L286" i="1" s="1"/>
  <c r="L235" i="1"/>
  <c r="N67" i="2"/>
  <c r="U67" i="2" s="1"/>
  <c r="M58" i="2"/>
  <c r="M159" i="2" s="1"/>
  <c r="N58" i="2"/>
  <c r="N159" i="2" s="1"/>
  <c r="L58" i="2"/>
  <c r="L159" i="2" s="1"/>
  <c r="K58" i="2"/>
  <c r="K159" i="2" s="1"/>
  <c r="G90" i="2"/>
  <c r="D93" i="2"/>
  <c r="E92" i="2"/>
  <c r="D96" i="2"/>
  <c r="E93" i="2"/>
  <c r="I300" i="1"/>
  <c r="N168" i="1"/>
  <c r="N203" i="1" l="1"/>
  <c r="N219" i="1" s="1"/>
  <c r="N184" i="1"/>
  <c r="M254" i="1"/>
  <c r="M270" i="1" s="1"/>
  <c r="M286" i="1" s="1"/>
  <c r="M235" i="1"/>
  <c r="F90" i="2"/>
  <c r="D90" i="2"/>
  <c r="G96" i="2"/>
  <c r="G93" i="2"/>
  <c r="F93" i="2"/>
  <c r="K69" i="2"/>
  <c r="R69" i="2" s="1"/>
  <c r="M69" i="2"/>
  <c r="N69" i="2"/>
  <c r="U69" i="2" s="1"/>
  <c r="L69" i="2"/>
  <c r="L86" i="2"/>
  <c r="K91" i="2"/>
  <c r="G91" i="2"/>
  <c r="D91" i="2"/>
  <c r="F91" i="2"/>
  <c r="U58" i="2"/>
  <c r="K67" i="2"/>
  <c r="R67" i="2" s="1"/>
  <c r="L67" i="2"/>
  <c r="S67" i="2" s="1"/>
  <c r="M67" i="2"/>
  <c r="T67" i="2" s="1"/>
  <c r="N68" i="2"/>
  <c r="U68" i="2" s="1"/>
  <c r="M68" i="2"/>
  <c r="T68" i="2" s="1"/>
  <c r="L68" i="2"/>
  <c r="S68" i="2" s="1"/>
  <c r="K68" i="2"/>
  <c r="R68" i="2" s="1"/>
  <c r="E90" i="2"/>
  <c r="F96" i="2"/>
  <c r="E96" i="2"/>
  <c r="F92" i="2"/>
  <c r="G92" i="2"/>
  <c r="D92" i="2"/>
  <c r="T58" i="2"/>
  <c r="G94" i="2"/>
  <c r="D94" i="2"/>
  <c r="F94" i="2"/>
  <c r="E94" i="2"/>
  <c r="S58" i="2"/>
  <c r="J300" i="1"/>
  <c r="R58" i="2"/>
  <c r="E91" i="2"/>
  <c r="N70" i="2"/>
  <c r="U70" i="2" s="1"/>
  <c r="M70" i="2"/>
  <c r="T70" i="2" s="1"/>
  <c r="L70" i="2"/>
  <c r="S70" i="2" s="1"/>
  <c r="K70" i="2"/>
  <c r="R70" i="2" s="1"/>
  <c r="O168" i="1"/>
  <c r="O203" i="1" l="1"/>
  <c r="O219" i="1" s="1"/>
  <c r="O184" i="1"/>
  <c r="N235" i="1"/>
  <c r="N254" i="1"/>
  <c r="N270" i="1" s="1"/>
  <c r="N286" i="1" s="1"/>
  <c r="K300" i="1"/>
  <c r="L94" i="2"/>
  <c r="M94" i="2"/>
  <c r="K94" i="2"/>
  <c r="R94" i="2" s="1"/>
  <c r="N94" i="2"/>
  <c r="U94" i="2" s="1"/>
  <c r="M96" i="2"/>
  <c r="L96" i="2"/>
  <c r="K96" i="2"/>
  <c r="K88" i="2"/>
  <c r="L88" i="2"/>
  <c r="M88" i="2"/>
  <c r="N88" i="2"/>
  <c r="N93" i="2"/>
  <c r="L93" i="2"/>
  <c r="M93" i="2"/>
  <c r="K93" i="2"/>
  <c r="M89" i="2"/>
  <c r="N89" i="2"/>
  <c r="L89" i="2"/>
  <c r="K89" i="2"/>
  <c r="T69" i="2"/>
  <c r="T96" i="2"/>
  <c r="K87" i="2"/>
  <c r="L87" i="2"/>
  <c r="N87" i="2"/>
  <c r="M87" i="2"/>
  <c r="K92" i="2"/>
  <c r="N92" i="2"/>
  <c r="U92" i="2" s="1"/>
  <c r="L92" i="2"/>
  <c r="M92" i="2"/>
  <c r="K86" i="2"/>
  <c r="M86" i="2"/>
  <c r="S69" i="2"/>
  <c r="R91" i="2"/>
  <c r="N91" i="2"/>
  <c r="L91" i="2"/>
  <c r="M91" i="2"/>
  <c r="L90" i="2"/>
  <c r="K90" i="2"/>
  <c r="M90" i="2"/>
  <c r="N90" i="2"/>
  <c r="N96" i="2"/>
  <c r="N86" i="2"/>
  <c r="P168" i="1"/>
  <c r="P203" i="1" l="1"/>
  <c r="P219" i="1" s="1"/>
  <c r="P184" i="1"/>
  <c r="O235" i="1"/>
  <c r="O254" i="1"/>
  <c r="O270" i="1" s="1"/>
  <c r="O286" i="1" s="1"/>
  <c r="S91" i="2"/>
  <c r="U91" i="2"/>
  <c r="S94" i="2"/>
  <c r="T94" i="2"/>
  <c r="U93" i="2"/>
  <c r="U90" i="2"/>
  <c r="R93" i="2"/>
  <c r="R96" i="2"/>
  <c r="T90" i="2"/>
  <c r="S90" i="2"/>
  <c r="S92" i="2"/>
  <c r="T91" i="2"/>
  <c r="T93" i="2"/>
  <c r="U96" i="2"/>
  <c r="R90" i="2"/>
  <c r="R92" i="2"/>
  <c r="S93" i="2"/>
  <c r="S96" i="2"/>
  <c r="T92" i="2"/>
  <c r="Q168" i="1"/>
  <c r="Q203" i="1" l="1"/>
  <c r="Q219" i="1" s="1"/>
  <c r="Q184" i="1"/>
  <c r="P235" i="1"/>
  <c r="P254" i="1"/>
  <c r="P270" i="1" s="1"/>
  <c r="P286" i="1" s="1"/>
  <c r="R168" i="1"/>
  <c r="R203" i="1" l="1"/>
  <c r="R219" i="1" s="1"/>
  <c r="R184" i="1"/>
  <c r="Q254" i="1"/>
  <c r="Q270" i="1" s="1"/>
  <c r="Q286" i="1" s="1"/>
  <c r="Q235" i="1"/>
  <c r="S168" i="1"/>
  <c r="S184" i="1" l="1"/>
  <c r="S203" i="1"/>
  <c r="S219" i="1" s="1"/>
  <c r="R235" i="1"/>
  <c r="R254" i="1"/>
  <c r="R270" i="1" s="1"/>
  <c r="R286" i="1" s="1"/>
  <c r="T168" i="1"/>
  <c r="T203" i="1" l="1"/>
  <c r="T219" i="1" s="1"/>
  <c r="T184" i="1"/>
  <c r="S235" i="1"/>
  <c r="S254" i="1"/>
  <c r="S270" i="1" s="1"/>
  <c r="S286" i="1" s="1"/>
  <c r="U168" i="1"/>
  <c r="U203" i="1" l="1"/>
  <c r="U219" i="1" s="1"/>
  <c r="U184" i="1"/>
  <c r="T235" i="1"/>
  <c r="T254" i="1"/>
  <c r="T270" i="1" s="1"/>
  <c r="T286" i="1" s="1"/>
  <c r="V168" i="1"/>
  <c r="V184" i="1" l="1"/>
  <c r="V203" i="1"/>
  <c r="V219" i="1" s="1"/>
  <c r="U254" i="1"/>
  <c r="U270" i="1" s="1"/>
  <c r="U286" i="1" s="1"/>
  <c r="U235" i="1"/>
  <c r="W168" i="1"/>
  <c r="W184" i="1" l="1"/>
  <c r="W203" i="1"/>
  <c r="W219" i="1" s="1"/>
  <c r="V254" i="1"/>
  <c r="V270" i="1" s="1"/>
  <c r="V286" i="1" s="1"/>
  <c r="V235" i="1"/>
  <c r="X168" i="1"/>
  <c r="X203" i="1" l="1"/>
  <c r="X219" i="1" s="1"/>
  <c r="X184" i="1"/>
  <c r="W254" i="1"/>
  <c r="W270" i="1" s="1"/>
  <c r="W286" i="1" s="1"/>
  <c r="W235" i="1"/>
  <c r="Y168" i="1"/>
  <c r="Y203" i="1" l="1"/>
  <c r="Y219" i="1" s="1"/>
  <c r="Y184" i="1"/>
  <c r="X235" i="1"/>
  <c r="X254" i="1"/>
  <c r="X270" i="1" s="1"/>
  <c r="X286" i="1" s="1"/>
  <c r="F14" i="2"/>
  <c r="C14" i="2"/>
  <c r="G14" i="2"/>
  <c r="D14" i="2"/>
  <c r="E14" i="2"/>
  <c r="C17" i="2"/>
  <c r="C118" i="2" s="1"/>
  <c r="G17" i="2"/>
  <c r="F17" i="2"/>
  <c r="D17" i="2"/>
  <c r="E17" i="2"/>
  <c r="D16" i="2"/>
  <c r="E16" i="2"/>
  <c r="C16" i="2"/>
  <c r="F16" i="2"/>
  <c r="G16" i="2"/>
  <c r="G136" i="2" s="1"/>
  <c r="C9" i="2"/>
  <c r="G9" i="2"/>
  <c r="D9" i="2"/>
  <c r="E9" i="2"/>
  <c r="F9" i="2"/>
  <c r="E11" i="2"/>
  <c r="F11" i="2"/>
  <c r="D11" i="2"/>
  <c r="C11" i="2"/>
  <c r="G11" i="2"/>
  <c r="F18" i="2"/>
  <c r="C18" i="2"/>
  <c r="G18" i="2"/>
  <c r="E18" i="2"/>
  <c r="D18" i="2"/>
  <c r="D20" i="2"/>
  <c r="D159" i="2" s="1"/>
  <c r="C20" i="2"/>
  <c r="C159" i="2" s="1"/>
  <c r="E20" i="2"/>
  <c r="E159" i="2" s="1"/>
  <c r="G20" i="2"/>
  <c r="G159" i="2" s="1"/>
  <c r="F20" i="2"/>
  <c r="F159" i="2" s="1"/>
  <c r="C13" i="2"/>
  <c r="G13" i="2"/>
  <c r="D13" i="2"/>
  <c r="F13" i="2"/>
  <c r="E13" i="2"/>
  <c r="D12" i="2"/>
  <c r="G12" i="2"/>
  <c r="E12" i="2"/>
  <c r="F12" i="2"/>
  <c r="C12" i="2"/>
  <c r="E15" i="2"/>
  <c r="D15" i="2"/>
  <c r="F15" i="2"/>
  <c r="C15" i="2"/>
  <c r="G15" i="2"/>
  <c r="F10" i="2"/>
  <c r="E10" i="2"/>
  <c r="C10" i="2"/>
  <c r="G10" i="2"/>
  <c r="D10" i="2"/>
  <c r="E19" i="2"/>
  <c r="F19" i="2"/>
  <c r="C19" i="2"/>
  <c r="G19" i="2"/>
  <c r="D19" i="2"/>
  <c r="Y254" i="1" l="1"/>
  <c r="Y270" i="1" s="1"/>
  <c r="Y286" i="1" s="1"/>
  <c r="Y235" i="1"/>
  <c r="D177" i="2"/>
  <c r="G177" i="2"/>
  <c r="E177" i="2"/>
  <c r="C177" i="2"/>
  <c r="F177" i="2"/>
  <c r="D139" i="2"/>
  <c r="D158" i="2"/>
  <c r="E139" i="2"/>
  <c r="E158" i="2"/>
  <c r="C139" i="2"/>
  <c r="C158" i="2"/>
  <c r="G139" i="2"/>
  <c r="G158" i="2"/>
  <c r="F139" i="2"/>
  <c r="F158" i="2"/>
  <c r="S19" i="2"/>
  <c r="E120" i="2"/>
  <c r="U19" i="2"/>
  <c r="G120" i="2"/>
  <c r="R19" i="2"/>
  <c r="D120" i="2"/>
  <c r="Q19" i="2"/>
  <c r="C120" i="2"/>
  <c r="T19" i="2"/>
  <c r="F120" i="2"/>
  <c r="G117" i="2"/>
  <c r="C156" i="2"/>
  <c r="G174" i="2"/>
  <c r="Q17" i="2"/>
  <c r="Q118" i="2" s="1"/>
  <c r="C137" i="2"/>
  <c r="C175" i="2"/>
  <c r="G155" i="2"/>
  <c r="U16" i="2"/>
  <c r="U136" i="2" s="1"/>
  <c r="G130" i="2"/>
  <c r="G111" i="2"/>
  <c r="G149" i="2"/>
  <c r="U10" i="2"/>
  <c r="G168" i="2"/>
  <c r="D137" i="2"/>
  <c r="D118" i="2"/>
  <c r="R17" i="2"/>
  <c r="D156" i="2"/>
  <c r="D175" i="2"/>
  <c r="D116" i="2"/>
  <c r="D135" i="2"/>
  <c r="D154" i="2"/>
  <c r="R15" i="2"/>
  <c r="D173" i="2"/>
  <c r="C116" i="2"/>
  <c r="C135" i="2"/>
  <c r="Q15" i="2"/>
  <c r="C173" i="2"/>
  <c r="C154" i="2"/>
  <c r="G140" i="2"/>
  <c r="G121" i="2"/>
  <c r="U20" i="2"/>
  <c r="U159" i="2" s="1"/>
  <c r="G178" i="2"/>
  <c r="E113" i="2"/>
  <c r="E132" i="2"/>
  <c r="S12" i="2"/>
  <c r="E151" i="2"/>
  <c r="E170" i="2"/>
  <c r="D115" i="2"/>
  <c r="D134" i="2"/>
  <c r="R14" i="2"/>
  <c r="D153" i="2"/>
  <c r="D172" i="2"/>
  <c r="D119" i="2"/>
  <c r="D138" i="2"/>
  <c r="R18" i="2"/>
  <c r="D157" i="2"/>
  <c r="D176" i="2"/>
  <c r="F112" i="2"/>
  <c r="F131" i="2"/>
  <c r="T11" i="2"/>
  <c r="F169" i="2"/>
  <c r="F150" i="2"/>
  <c r="C131" i="2"/>
  <c r="C112" i="2"/>
  <c r="Q11" i="2"/>
  <c r="C150" i="2"/>
  <c r="C169" i="2"/>
  <c r="E117" i="2"/>
  <c r="E136" i="2"/>
  <c r="E155" i="2"/>
  <c r="S16" i="2"/>
  <c r="E174" i="2"/>
  <c r="E114" i="2"/>
  <c r="E133" i="2"/>
  <c r="S13" i="2"/>
  <c r="E152" i="2"/>
  <c r="E171" i="2"/>
  <c r="D130" i="2"/>
  <c r="D111" i="2"/>
  <c r="R10" i="2"/>
  <c r="D168" i="2"/>
  <c r="D149" i="2"/>
  <c r="E118" i="2"/>
  <c r="E137" i="2"/>
  <c r="S17" i="2"/>
  <c r="E156" i="2"/>
  <c r="E175" i="2"/>
  <c r="G116" i="2"/>
  <c r="G135" i="2"/>
  <c r="G173" i="2"/>
  <c r="G154" i="2"/>
  <c r="U15" i="2"/>
  <c r="F140" i="2"/>
  <c r="F121" i="2"/>
  <c r="T20" i="2"/>
  <c r="T159" i="2" s="1"/>
  <c r="F178" i="2"/>
  <c r="C121" i="2"/>
  <c r="C140" i="2"/>
  <c r="Q20" i="2"/>
  <c r="Q159" i="2" s="1"/>
  <c r="C178" i="2"/>
  <c r="G113" i="2"/>
  <c r="G132" i="2"/>
  <c r="U12" i="2"/>
  <c r="G151" i="2"/>
  <c r="G170" i="2"/>
  <c r="F115" i="2"/>
  <c r="F134" i="2"/>
  <c r="T14" i="2"/>
  <c r="F172" i="2"/>
  <c r="F153" i="2"/>
  <c r="G119" i="2"/>
  <c r="G138" i="2"/>
  <c r="U18" i="2"/>
  <c r="G157" i="2"/>
  <c r="G176" i="2"/>
  <c r="D131" i="2"/>
  <c r="D112" i="2"/>
  <c r="R11" i="2"/>
  <c r="D169" i="2"/>
  <c r="D150" i="2"/>
  <c r="F136" i="2"/>
  <c r="F117" i="2"/>
  <c r="T16" i="2"/>
  <c r="F155" i="2"/>
  <c r="F174" i="2"/>
  <c r="D114" i="2"/>
  <c r="D133" i="2"/>
  <c r="R13" i="2"/>
  <c r="D152" i="2"/>
  <c r="D171" i="2"/>
  <c r="C133" i="2"/>
  <c r="C114" i="2"/>
  <c r="Q13" i="2"/>
  <c r="C171" i="2"/>
  <c r="C152" i="2"/>
  <c r="F111" i="2"/>
  <c r="F130" i="2"/>
  <c r="T10" i="2"/>
  <c r="F149" i="2"/>
  <c r="F168" i="2"/>
  <c r="C111" i="2"/>
  <c r="C130" i="2"/>
  <c r="Q10" i="2"/>
  <c r="C149" i="2"/>
  <c r="C168" i="2"/>
  <c r="G118" i="2"/>
  <c r="G137" i="2"/>
  <c r="U17" i="2"/>
  <c r="G156" i="2"/>
  <c r="G175" i="2"/>
  <c r="F116" i="2"/>
  <c r="F135" i="2"/>
  <c r="T15" i="2"/>
  <c r="F154" i="2"/>
  <c r="F173" i="2"/>
  <c r="E121" i="2"/>
  <c r="E140" i="2"/>
  <c r="S20" i="2"/>
  <c r="S159" i="2" s="1"/>
  <c r="E178" i="2"/>
  <c r="D113" i="2"/>
  <c r="D132" i="2"/>
  <c r="R12" i="2"/>
  <c r="D151" i="2"/>
  <c r="D170" i="2"/>
  <c r="C132" i="2"/>
  <c r="C113" i="2"/>
  <c r="Q12" i="2"/>
  <c r="C151" i="2"/>
  <c r="C170" i="2"/>
  <c r="C134" i="2"/>
  <c r="C115" i="2"/>
  <c r="Q14" i="2"/>
  <c r="C153" i="2"/>
  <c r="C172" i="2"/>
  <c r="E119" i="2"/>
  <c r="E138" i="2"/>
  <c r="E157" i="2"/>
  <c r="S18" i="2"/>
  <c r="E176" i="2"/>
  <c r="E131" i="2"/>
  <c r="E112" i="2"/>
  <c r="S11" i="2"/>
  <c r="E169" i="2"/>
  <c r="E150" i="2"/>
  <c r="D117" i="2"/>
  <c r="D136" i="2"/>
  <c r="R16" i="2"/>
  <c r="D155" i="2"/>
  <c r="D174" i="2"/>
  <c r="G114" i="2"/>
  <c r="G133" i="2"/>
  <c r="U13" i="2"/>
  <c r="G152" i="2"/>
  <c r="G171" i="2"/>
  <c r="E111" i="2"/>
  <c r="E130" i="2"/>
  <c r="E168" i="2"/>
  <c r="S10" i="2"/>
  <c r="E149" i="2"/>
  <c r="G115" i="2"/>
  <c r="G134" i="2"/>
  <c r="U14" i="2"/>
  <c r="G153" i="2"/>
  <c r="G172" i="2"/>
  <c r="F137" i="2"/>
  <c r="F118" i="2"/>
  <c r="T17" i="2"/>
  <c r="F156" i="2"/>
  <c r="F175" i="2"/>
  <c r="E116" i="2"/>
  <c r="E135" i="2"/>
  <c r="S15" i="2"/>
  <c r="E154" i="2"/>
  <c r="E173" i="2"/>
  <c r="D121" i="2"/>
  <c r="D140" i="2"/>
  <c r="R20" i="2"/>
  <c r="R159" i="2" s="1"/>
  <c r="D178" i="2"/>
  <c r="F113" i="2"/>
  <c r="F132" i="2"/>
  <c r="T12" i="2"/>
  <c r="F151" i="2"/>
  <c r="F170" i="2"/>
  <c r="E115" i="2"/>
  <c r="E134" i="2"/>
  <c r="S14" i="2"/>
  <c r="E153" i="2"/>
  <c r="E172" i="2"/>
  <c r="F138" i="2"/>
  <c r="F119" i="2"/>
  <c r="T18" i="2"/>
  <c r="F157" i="2"/>
  <c r="F176" i="2"/>
  <c r="C138" i="2"/>
  <c r="C119" i="2"/>
  <c r="Q18" i="2"/>
  <c r="C157" i="2"/>
  <c r="C176" i="2"/>
  <c r="G131" i="2"/>
  <c r="G112" i="2"/>
  <c r="U11" i="2"/>
  <c r="G150" i="2"/>
  <c r="G169" i="2"/>
  <c r="C136" i="2"/>
  <c r="C117" i="2"/>
  <c r="Q16" i="2"/>
  <c r="C174" i="2"/>
  <c r="C155" i="2"/>
  <c r="F114" i="2"/>
  <c r="F133" i="2"/>
  <c r="T13" i="2"/>
  <c r="F152" i="2"/>
  <c r="F171" i="2"/>
  <c r="T158" i="2" l="1"/>
  <c r="T177" i="2"/>
  <c r="R158" i="2"/>
  <c r="R177" i="2"/>
  <c r="S158" i="2"/>
  <c r="S177" i="2"/>
  <c r="Q158" i="2"/>
  <c r="Q177" i="2"/>
  <c r="U158" i="2"/>
  <c r="U177" i="2"/>
  <c r="Q137" i="2"/>
  <c r="Q120" i="2"/>
  <c r="Q139" i="2"/>
  <c r="U120" i="2"/>
  <c r="U139" i="2"/>
  <c r="T120" i="2"/>
  <c r="T139" i="2"/>
  <c r="R120" i="2"/>
  <c r="R139" i="2"/>
  <c r="S120" i="2"/>
  <c r="S139" i="2"/>
  <c r="U117" i="2"/>
  <c r="T114" i="2"/>
  <c r="T133" i="2"/>
  <c r="U131" i="2"/>
  <c r="U112" i="2"/>
  <c r="T119" i="2"/>
  <c r="T138" i="2"/>
  <c r="T132" i="2"/>
  <c r="T113" i="2"/>
  <c r="S116" i="2"/>
  <c r="S135" i="2"/>
  <c r="U115" i="2"/>
  <c r="U134" i="2"/>
  <c r="U133" i="2"/>
  <c r="U114" i="2"/>
  <c r="S138" i="2"/>
  <c r="S119" i="2"/>
  <c r="R114" i="2"/>
  <c r="R133" i="2"/>
  <c r="S136" i="2"/>
  <c r="S117" i="2"/>
  <c r="S111" i="2"/>
  <c r="S130" i="2"/>
  <c r="Q132" i="2"/>
  <c r="Q113" i="2"/>
  <c r="S121" i="2"/>
  <c r="S140" i="2"/>
  <c r="U118" i="2"/>
  <c r="U137" i="2"/>
  <c r="T111" i="2"/>
  <c r="T130" i="2"/>
  <c r="R112" i="2"/>
  <c r="R131" i="2"/>
  <c r="T134" i="2"/>
  <c r="T115" i="2"/>
  <c r="U113" i="2"/>
  <c r="U132" i="2"/>
  <c r="T140" i="2"/>
  <c r="T121" i="2"/>
  <c r="U135" i="2"/>
  <c r="U116" i="2"/>
  <c r="S118" i="2"/>
  <c r="S137" i="2"/>
  <c r="S114" i="2"/>
  <c r="S133" i="2"/>
  <c r="T112" i="2"/>
  <c r="T131" i="2"/>
  <c r="R115" i="2"/>
  <c r="R134" i="2"/>
  <c r="S113" i="2"/>
  <c r="S132" i="2"/>
  <c r="Q135" i="2"/>
  <c r="Q116" i="2"/>
  <c r="R137" i="2"/>
  <c r="R118" i="2"/>
  <c r="Q136" i="2"/>
  <c r="Q117" i="2"/>
  <c r="Q119" i="2"/>
  <c r="Q138" i="2"/>
  <c r="S134" i="2"/>
  <c r="S115" i="2"/>
  <c r="R140" i="2"/>
  <c r="R121" i="2"/>
  <c r="T137" i="2"/>
  <c r="T118" i="2"/>
  <c r="Q114" i="2"/>
  <c r="Q133" i="2"/>
  <c r="T136" i="2"/>
  <c r="T117" i="2"/>
  <c r="R116" i="2"/>
  <c r="R135" i="2"/>
  <c r="U111" i="2"/>
  <c r="U130" i="2"/>
  <c r="R136" i="2"/>
  <c r="R117" i="2"/>
  <c r="S112" i="2"/>
  <c r="S131" i="2"/>
  <c r="Q115" i="2"/>
  <c r="Q134" i="2"/>
  <c r="R113" i="2"/>
  <c r="R132" i="2"/>
  <c r="T116" i="2"/>
  <c r="T135" i="2"/>
  <c r="Q111" i="2"/>
  <c r="Q130" i="2"/>
  <c r="U138" i="2"/>
  <c r="U119" i="2"/>
  <c r="Q121" i="2"/>
  <c r="Q140" i="2"/>
  <c r="R111" i="2"/>
  <c r="R130" i="2"/>
  <c r="Q112" i="2"/>
  <c r="Q131" i="2"/>
  <c r="R119" i="2"/>
  <c r="R138" i="2"/>
  <c r="U121" i="2"/>
  <c r="U140" i="2"/>
  <c r="J9" i="2"/>
  <c r="L9" i="2"/>
  <c r="N9" i="2"/>
  <c r="M9" i="2"/>
  <c r="K9" i="2"/>
  <c r="E110" i="2" l="1"/>
  <c r="S9" i="2"/>
  <c r="K110" i="2"/>
  <c r="J110" i="2"/>
  <c r="F110" i="2"/>
  <c r="T9" i="2"/>
  <c r="M110" i="2"/>
  <c r="C28" i="2"/>
  <c r="C129" i="2" s="1"/>
  <c r="J28" i="2"/>
  <c r="E28" i="2"/>
  <c r="G28" i="2"/>
  <c r="G129" i="2" s="1"/>
  <c r="F28" i="2"/>
  <c r="D28" i="2"/>
  <c r="D129" i="2" s="1"/>
  <c r="N28" i="2"/>
  <c r="K28" i="2"/>
  <c r="M28" i="2"/>
  <c r="L28" i="2"/>
  <c r="L129" i="2" s="1"/>
  <c r="D284" i="1"/>
  <c r="E284" i="1"/>
  <c r="F284" i="1"/>
  <c r="K284" i="1"/>
  <c r="I284" i="1"/>
  <c r="H284" i="1"/>
  <c r="C110" i="2"/>
  <c r="Q9" i="2"/>
  <c r="N110" i="2"/>
  <c r="G284" i="1"/>
  <c r="J284" i="1"/>
  <c r="G110" i="2"/>
  <c r="U9" i="2"/>
  <c r="D110" i="2"/>
  <c r="R9" i="2"/>
  <c r="L110" i="2"/>
  <c r="T28" i="2" l="1"/>
  <c r="T129" i="2" s="1"/>
  <c r="U28" i="2"/>
  <c r="U129" i="2" s="1"/>
  <c r="R28" i="2"/>
  <c r="R129" i="2" s="1"/>
  <c r="S28" i="2"/>
  <c r="S129" i="2" s="1"/>
  <c r="N129" i="2"/>
  <c r="Q110" i="2"/>
  <c r="S110" i="2"/>
  <c r="U110" i="2"/>
  <c r="C47" i="2"/>
  <c r="G47" i="2"/>
  <c r="F47" i="2"/>
  <c r="E47" i="2"/>
  <c r="D47" i="2"/>
  <c r="M129" i="2"/>
  <c r="T110" i="2"/>
  <c r="J129" i="2"/>
  <c r="K129" i="2"/>
  <c r="E129" i="2"/>
  <c r="F129" i="2"/>
  <c r="R110" i="2"/>
  <c r="Q28" i="2"/>
  <c r="J84" i="2"/>
  <c r="L84" i="2"/>
  <c r="M84" i="2"/>
  <c r="N84" i="2"/>
  <c r="K84" i="2"/>
  <c r="Q129" i="2" l="1"/>
  <c r="G148" i="2"/>
  <c r="D148" i="2"/>
  <c r="C148" i="2"/>
  <c r="C284" i="1"/>
  <c r="K97" i="2" s="1"/>
  <c r="C66" i="2"/>
  <c r="J66" i="2"/>
  <c r="D66" i="2"/>
  <c r="D167" i="2" s="1"/>
  <c r="F66" i="2"/>
  <c r="F167" i="2" s="1"/>
  <c r="G66" i="2"/>
  <c r="E66" i="2"/>
  <c r="L66" i="2"/>
  <c r="N66" i="2"/>
  <c r="K66" i="2"/>
  <c r="M66" i="2"/>
  <c r="F148" i="2"/>
  <c r="E148" i="2"/>
  <c r="N97" i="2" l="1"/>
  <c r="T66" i="2"/>
  <c r="J97" i="2"/>
  <c r="L97" i="2"/>
  <c r="M97" i="2"/>
  <c r="R66" i="2"/>
  <c r="Q66" i="2"/>
  <c r="S66" i="2"/>
  <c r="G167" i="2"/>
  <c r="E167" i="2"/>
  <c r="C167" i="2"/>
  <c r="U66" i="2"/>
  <c r="J85" i="2"/>
  <c r="M85" i="2"/>
  <c r="K85" i="2"/>
  <c r="N85" i="2"/>
  <c r="L85" i="2"/>
  <c r="D268" i="1" l="1"/>
  <c r="J50" i="2"/>
  <c r="J54" i="2"/>
  <c r="J47" i="2"/>
  <c r="J53" i="2"/>
  <c r="J55" i="2"/>
  <c r="J151" i="2" l="1"/>
  <c r="J170" i="2"/>
  <c r="Q50" i="2"/>
  <c r="E268" i="1"/>
  <c r="J51" i="2"/>
  <c r="J48" i="2"/>
  <c r="J49" i="2"/>
  <c r="J154" i="2"/>
  <c r="Q53" i="2"/>
  <c r="Q54" i="2"/>
  <c r="J155" i="2"/>
  <c r="J156" i="2"/>
  <c r="Q55" i="2"/>
  <c r="J52" i="2"/>
  <c r="C268" i="1"/>
  <c r="J167" i="2"/>
  <c r="J148" i="2"/>
  <c r="Q47" i="2"/>
  <c r="Q155" i="2" l="1"/>
  <c r="Q148" i="2"/>
  <c r="Q167" i="2"/>
  <c r="Q156" i="2"/>
  <c r="Q49" i="2"/>
  <c r="J150" i="2"/>
  <c r="J169" i="2"/>
  <c r="J153" i="2"/>
  <c r="Q52" i="2"/>
  <c r="Q151" i="2"/>
  <c r="Q170" i="2"/>
  <c r="J56" i="2"/>
  <c r="Q154" i="2"/>
  <c r="Q48" i="2"/>
  <c r="J149" i="2"/>
  <c r="J168" i="2"/>
  <c r="J152" i="2"/>
  <c r="Q51" i="2"/>
  <c r="J171" i="2"/>
  <c r="J77" i="2"/>
  <c r="J73" i="2"/>
  <c r="J75" i="2"/>
  <c r="Q75" i="2" s="1"/>
  <c r="J74" i="2"/>
  <c r="Q74" i="2" l="1"/>
  <c r="J175" i="2"/>
  <c r="Q73" i="2"/>
  <c r="J174" i="2"/>
  <c r="J72" i="2"/>
  <c r="C84" i="2"/>
  <c r="F268" i="1"/>
  <c r="C86" i="2"/>
  <c r="Q153" i="2"/>
  <c r="C88" i="2"/>
  <c r="C85" i="2"/>
  <c r="Q77" i="2"/>
  <c r="J178" i="2"/>
  <c r="Q152" i="2"/>
  <c r="Q171" i="2"/>
  <c r="J157" i="2"/>
  <c r="J176" i="2"/>
  <c r="Q56" i="2"/>
  <c r="C87" i="2"/>
  <c r="Q149" i="2"/>
  <c r="Q168" i="2"/>
  <c r="Q150" i="2"/>
  <c r="Q169" i="2"/>
  <c r="Q87" i="2" l="1"/>
  <c r="Q88" i="2"/>
  <c r="Q86" i="2"/>
  <c r="Q84" i="2"/>
  <c r="Q72" i="2"/>
  <c r="J173" i="2"/>
  <c r="J71" i="2"/>
  <c r="Q178" i="2"/>
  <c r="C89" i="2"/>
  <c r="Q176" i="2"/>
  <c r="Q157" i="2"/>
  <c r="Q85" i="2"/>
  <c r="G268" i="1"/>
  <c r="Q174" i="2"/>
  <c r="Q175" i="2"/>
  <c r="N52" i="2" l="1"/>
  <c r="L52" i="2"/>
  <c r="K52" i="2"/>
  <c r="M52" i="2"/>
  <c r="L48" i="2"/>
  <c r="N48" i="2"/>
  <c r="K48" i="2"/>
  <c r="M48" i="2"/>
  <c r="Q71" i="2"/>
  <c r="J172" i="2"/>
  <c r="M55" i="2"/>
  <c r="L55" i="2"/>
  <c r="K55" i="2"/>
  <c r="N55" i="2"/>
  <c r="M50" i="2"/>
  <c r="N50" i="2"/>
  <c r="L50" i="2"/>
  <c r="K50" i="2"/>
  <c r="K51" i="2"/>
  <c r="L51" i="2"/>
  <c r="N51" i="2"/>
  <c r="M51" i="2"/>
  <c r="H268" i="1"/>
  <c r="M54" i="2"/>
  <c r="L54" i="2"/>
  <c r="K54" i="2"/>
  <c r="N54" i="2"/>
  <c r="L47" i="2"/>
  <c r="K47" i="2"/>
  <c r="M47" i="2"/>
  <c r="N47" i="2"/>
  <c r="M53" i="2"/>
  <c r="N53" i="2"/>
  <c r="K53" i="2"/>
  <c r="L53" i="2"/>
  <c r="Q173" i="2"/>
  <c r="K49" i="2"/>
  <c r="N49" i="2"/>
  <c r="L49" i="2"/>
  <c r="M49" i="2"/>
  <c r="Q89" i="2"/>
  <c r="K150" i="2" l="1"/>
  <c r="R49" i="2"/>
  <c r="K169" i="2"/>
  <c r="U53" i="2"/>
  <c r="N154" i="2"/>
  <c r="K167" i="2"/>
  <c r="K148" i="2"/>
  <c r="R47" i="2"/>
  <c r="S54" i="2"/>
  <c r="L155" i="2"/>
  <c r="L152" i="2"/>
  <c r="S51" i="2"/>
  <c r="L171" i="2"/>
  <c r="U50" i="2"/>
  <c r="N151" i="2"/>
  <c r="N170" i="2"/>
  <c r="L156" i="2"/>
  <c r="S55" i="2"/>
  <c r="M149" i="2"/>
  <c r="T48" i="2"/>
  <c r="M168" i="2"/>
  <c r="T52" i="2"/>
  <c r="M153" i="2"/>
  <c r="L56" i="2"/>
  <c r="K56" i="2"/>
  <c r="M56" i="2"/>
  <c r="N56" i="2"/>
  <c r="M150" i="2"/>
  <c r="T49" i="2"/>
  <c r="M169" i="2"/>
  <c r="T53" i="2"/>
  <c r="M154" i="2"/>
  <c r="L167" i="2"/>
  <c r="L148" i="2"/>
  <c r="S47" i="2"/>
  <c r="T54" i="2"/>
  <c r="M155" i="2"/>
  <c r="K152" i="2"/>
  <c r="K171" i="2"/>
  <c r="R51" i="2"/>
  <c r="T50" i="2"/>
  <c r="M151" i="2"/>
  <c r="M170" i="2"/>
  <c r="M156" i="2"/>
  <c r="T55" i="2"/>
  <c r="R48" i="2"/>
  <c r="K168" i="2"/>
  <c r="K149" i="2"/>
  <c r="R52" i="2"/>
  <c r="K153" i="2"/>
  <c r="S49" i="2"/>
  <c r="L150" i="2"/>
  <c r="L169" i="2"/>
  <c r="L154" i="2"/>
  <c r="S53" i="2"/>
  <c r="N148" i="2"/>
  <c r="N167" i="2"/>
  <c r="U47" i="2"/>
  <c r="U54" i="2"/>
  <c r="N155" i="2"/>
  <c r="I268" i="1"/>
  <c r="T51" i="2"/>
  <c r="M152" i="2"/>
  <c r="M171" i="2"/>
  <c r="K170" i="2"/>
  <c r="K151" i="2"/>
  <c r="R50" i="2"/>
  <c r="N156" i="2"/>
  <c r="U55" i="2"/>
  <c r="Q172" i="2"/>
  <c r="U48" i="2"/>
  <c r="N168" i="2"/>
  <c r="N149" i="2"/>
  <c r="S52" i="2"/>
  <c r="L153" i="2"/>
  <c r="N150" i="2"/>
  <c r="U49" i="2"/>
  <c r="N169" i="2"/>
  <c r="K154" i="2"/>
  <c r="R53" i="2"/>
  <c r="M148" i="2"/>
  <c r="M167" i="2"/>
  <c r="T47" i="2"/>
  <c r="K155" i="2"/>
  <c r="R54" i="2"/>
  <c r="U51" i="2"/>
  <c r="N152" i="2"/>
  <c r="N171" i="2"/>
  <c r="S50" i="2"/>
  <c r="L151" i="2"/>
  <c r="L170" i="2"/>
  <c r="R55" i="2"/>
  <c r="K156" i="2"/>
  <c r="L149" i="2"/>
  <c r="L168" i="2"/>
  <c r="S48" i="2"/>
  <c r="U52" i="2"/>
  <c r="N153" i="2"/>
  <c r="J268" i="1"/>
  <c r="K73" i="2" l="1"/>
  <c r="M73" i="2"/>
  <c r="L73" i="2"/>
  <c r="N73" i="2"/>
  <c r="D87" i="2"/>
  <c r="G87" i="2"/>
  <c r="E87" i="2"/>
  <c r="F87" i="2"/>
  <c r="D84" i="2"/>
  <c r="G84" i="2"/>
  <c r="E84" i="2"/>
  <c r="F84" i="2"/>
  <c r="T148" i="2"/>
  <c r="T167" i="2"/>
  <c r="S153" i="2"/>
  <c r="U149" i="2"/>
  <c r="U168" i="2"/>
  <c r="S154" i="2"/>
  <c r="R171" i="2"/>
  <c r="R152" i="2"/>
  <c r="T154" i="2"/>
  <c r="T169" i="2"/>
  <c r="T150" i="2"/>
  <c r="S56" i="2"/>
  <c r="L157" i="2"/>
  <c r="T153" i="2"/>
  <c r="U151" i="2"/>
  <c r="U170" i="2"/>
  <c r="S155" i="2"/>
  <c r="U154" i="2"/>
  <c r="R150" i="2"/>
  <c r="R169" i="2"/>
  <c r="K72" i="2"/>
  <c r="N72" i="2"/>
  <c r="M72" i="2"/>
  <c r="L72" i="2"/>
  <c r="D88" i="2"/>
  <c r="F88" i="2"/>
  <c r="E88" i="2"/>
  <c r="G88" i="2"/>
  <c r="U153" i="2"/>
  <c r="R170" i="2"/>
  <c r="R151" i="2"/>
  <c r="U155" i="2"/>
  <c r="S169" i="2"/>
  <c r="S150" i="2"/>
  <c r="T156" i="2"/>
  <c r="S167" i="2"/>
  <c r="S148" i="2"/>
  <c r="M71" i="2"/>
  <c r="U56" i="2"/>
  <c r="N157" i="2"/>
  <c r="N74" i="2"/>
  <c r="L74" i="2"/>
  <c r="K74" i="2"/>
  <c r="M74" i="2"/>
  <c r="K77" i="2"/>
  <c r="M77" i="2"/>
  <c r="N77" i="2"/>
  <c r="L77" i="2"/>
  <c r="E86" i="2"/>
  <c r="F86" i="2"/>
  <c r="G86" i="2"/>
  <c r="D86" i="2"/>
  <c r="L71" i="2"/>
  <c r="R156" i="2"/>
  <c r="S151" i="2"/>
  <c r="S170" i="2"/>
  <c r="U152" i="2"/>
  <c r="U171" i="2"/>
  <c r="R155" i="2"/>
  <c r="R154" i="2"/>
  <c r="U150" i="2"/>
  <c r="U169" i="2"/>
  <c r="U156" i="2"/>
  <c r="N71" i="2"/>
  <c r="R153" i="2"/>
  <c r="R168" i="2"/>
  <c r="R149" i="2"/>
  <c r="T151" i="2"/>
  <c r="T170" i="2"/>
  <c r="M157" i="2"/>
  <c r="T56" i="2"/>
  <c r="R148" i="2"/>
  <c r="R167" i="2"/>
  <c r="L75" i="2"/>
  <c r="S75" i="2" s="1"/>
  <c r="M75" i="2"/>
  <c r="T75" i="2" s="1"/>
  <c r="K75" i="2"/>
  <c r="R75" i="2" s="1"/>
  <c r="N75" i="2"/>
  <c r="U75" i="2" s="1"/>
  <c r="F85" i="2"/>
  <c r="G85" i="2"/>
  <c r="E85" i="2"/>
  <c r="D85" i="2"/>
  <c r="S149" i="2"/>
  <c r="S168" i="2"/>
  <c r="T152" i="2"/>
  <c r="T171" i="2"/>
  <c r="U148" i="2"/>
  <c r="U167" i="2"/>
  <c r="K71" i="2"/>
  <c r="T155" i="2"/>
  <c r="K157" i="2"/>
  <c r="R56" i="2"/>
  <c r="T149" i="2"/>
  <c r="T168" i="2"/>
  <c r="S156" i="2"/>
  <c r="S152" i="2"/>
  <c r="S171" i="2"/>
  <c r="K268" i="1"/>
  <c r="K176" i="2" l="1"/>
  <c r="U86" i="2"/>
  <c r="U77" i="2"/>
  <c r="N178" i="2"/>
  <c r="R74" i="2"/>
  <c r="K175" i="2"/>
  <c r="N176" i="2"/>
  <c r="T88" i="2"/>
  <c r="U72" i="2"/>
  <c r="N173" i="2"/>
  <c r="R87" i="2"/>
  <c r="R73" i="2"/>
  <c r="K174" i="2"/>
  <c r="S85" i="2"/>
  <c r="M176" i="2"/>
  <c r="S71" i="2"/>
  <c r="L172" i="2"/>
  <c r="T86" i="2"/>
  <c r="T77" i="2"/>
  <c r="M178" i="2"/>
  <c r="S74" i="2"/>
  <c r="L175" i="2"/>
  <c r="R88" i="2"/>
  <c r="R72" i="2"/>
  <c r="K173" i="2"/>
  <c r="L176" i="2"/>
  <c r="S84" i="2"/>
  <c r="T87" i="2"/>
  <c r="U73" i="2"/>
  <c r="N174" i="2"/>
  <c r="E89" i="2"/>
  <c r="D89" i="2"/>
  <c r="G89" i="2"/>
  <c r="F89" i="2"/>
  <c r="R176" i="2"/>
  <c r="R157" i="2"/>
  <c r="R71" i="2"/>
  <c r="K172" i="2"/>
  <c r="U85" i="2"/>
  <c r="T176" i="2"/>
  <c r="T157" i="2"/>
  <c r="U71" i="2"/>
  <c r="N172" i="2"/>
  <c r="S86" i="2"/>
  <c r="R77" i="2"/>
  <c r="K178" i="2"/>
  <c r="U74" i="2"/>
  <c r="N175" i="2"/>
  <c r="U176" i="2"/>
  <c r="U157" i="2"/>
  <c r="U88" i="2"/>
  <c r="S72" i="2"/>
  <c r="L173" i="2"/>
  <c r="U84" i="2"/>
  <c r="S87" i="2"/>
  <c r="S73" i="2"/>
  <c r="L174" i="2"/>
  <c r="R85" i="2"/>
  <c r="T85" i="2"/>
  <c r="R86" i="2"/>
  <c r="S77" i="2"/>
  <c r="L178" i="2"/>
  <c r="T74" i="2"/>
  <c r="M175" i="2"/>
  <c r="T71" i="2"/>
  <c r="M172" i="2"/>
  <c r="S88" i="2"/>
  <c r="T72" i="2"/>
  <c r="M173" i="2"/>
  <c r="S157" i="2"/>
  <c r="S176" i="2"/>
  <c r="T84" i="2"/>
  <c r="R84" i="2"/>
  <c r="U87" i="2"/>
  <c r="T73" i="2"/>
  <c r="M174" i="2"/>
  <c r="J10" i="1" l="1"/>
  <c r="T174" i="2"/>
  <c r="R178" i="2"/>
  <c r="S89" i="2"/>
  <c r="R173" i="2"/>
  <c r="T178" i="2"/>
  <c r="R175" i="2"/>
  <c r="T173" i="2"/>
  <c r="S178" i="2"/>
  <c r="S173" i="2"/>
  <c r="U175" i="2"/>
  <c r="U172" i="2"/>
  <c r="R172" i="2"/>
  <c r="T89" i="2"/>
  <c r="S175" i="2"/>
  <c r="S172" i="2"/>
  <c r="R174" i="2"/>
  <c r="T172" i="2"/>
  <c r="T175" i="2"/>
  <c r="S174" i="2"/>
  <c r="U89" i="2"/>
  <c r="U173" i="2"/>
  <c r="R89" i="2"/>
  <c r="U174" i="2"/>
  <c r="U178" i="2"/>
  <c r="Q134" i="1" l="1"/>
  <c r="R134" i="1"/>
  <c r="S134" i="1"/>
  <c r="O134" i="1"/>
  <c r="T134" i="1"/>
  <c r="U134" i="1"/>
  <c r="N134" i="1"/>
  <c r="V134" i="1"/>
  <c r="H134" i="1"/>
  <c r="L134" i="1"/>
  <c r="I134" i="1"/>
  <c r="K134" i="1"/>
  <c r="J134" i="1"/>
  <c r="P134" i="1"/>
  <c r="M134" i="1"/>
  <c r="O236" i="1"/>
  <c r="P236" i="1"/>
  <c r="Q236" i="1"/>
  <c r="R236" i="1"/>
  <c r="S236" i="1"/>
  <c r="T236" i="1"/>
  <c r="U236" i="1"/>
  <c r="V236" i="1"/>
  <c r="M236" i="1"/>
  <c r="L236" i="1"/>
  <c r="N236" i="1"/>
  <c r="N83" i="1"/>
  <c r="O83" i="1"/>
  <c r="P83" i="1"/>
  <c r="E83" i="1"/>
  <c r="Q83" i="1"/>
  <c r="R83" i="1"/>
  <c r="S83" i="1"/>
  <c r="T83" i="1"/>
  <c r="U83" i="1"/>
  <c r="V83" i="1"/>
  <c r="L64" i="1"/>
  <c r="K64" i="1"/>
  <c r="J64" i="1"/>
  <c r="I64" i="1"/>
  <c r="E64" i="1"/>
  <c r="M64" i="1"/>
  <c r="D236" i="1"/>
  <c r="C236" i="1"/>
  <c r="F236" i="1"/>
  <c r="J236" i="1"/>
  <c r="K236" i="1"/>
  <c r="I236" i="1"/>
  <c r="E236" i="1"/>
  <c r="H236" i="1"/>
  <c r="G236" i="1"/>
  <c r="G64" i="1"/>
  <c r="D134" i="1"/>
  <c r="G134" i="1"/>
  <c r="F134" i="1"/>
  <c r="E134" i="1"/>
  <c r="C134" i="1"/>
  <c r="H64" i="1"/>
  <c r="F64" i="1"/>
  <c r="D64" i="1"/>
  <c r="I83" i="1"/>
  <c r="M83" i="1"/>
  <c r="F83" i="1"/>
  <c r="K83" i="1"/>
  <c r="J83" i="1"/>
  <c r="D83" i="1"/>
  <c r="H83" i="1"/>
  <c r="G83" i="1"/>
  <c r="L83" i="1"/>
  <c r="C83" i="1"/>
  <c r="H115" i="1"/>
  <c r="D115" i="1"/>
  <c r="I115" i="1"/>
  <c r="J115" i="1"/>
  <c r="E115" i="1"/>
  <c r="K115" i="1"/>
  <c r="F115" i="1"/>
  <c r="L115" i="1"/>
  <c r="G115" i="1"/>
  <c r="M115" i="1"/>
  <c r="V96" i="1" l="1"/>
  <c r="T185" i="1"/>
  <c r="U185" i="1"/>
  <c r="V185" i="1"/>
  <c r="M185" i="1"/>
  <c r="I185" i="1"/>
  <c r="J185" i="1"/>
  <c r="K185" i="1"/>
  <c r="L185" i="1"/>
  <c r="N185" i="1"/>
  <c r="Q185" i="1"/>
  <c r="O185" i="1"/>
  <c r="P185" i="1"/>
  <c r="R185" i="1"/>
  <c r="S185" i="1"/>
  <c r="T96" i="1"/>
  <c r="U147" i="1"/>
  <c r="T147" i="1"/>
  <c r="C115" i="1"/>
  <c r="N147" i="1"/>
  <c r="O147" i="1"/>
  <c r="H147" i="1"/>
  <c r="P147" i="1"/>
  <c r="I147" i="1"/>
  <c r="Q147" i="1"/>
  <c r="J147" i="1"/>
  <c r="R147" i="1"/>
  <c r="K147" i="1"/>
  <c r="V147" i="1"/>
  <c r="S147" i="1"/>
  <c r="U96" i="1"/>
  <c r="N96" i="1"/>
  <c r="O96" i="1"/>
  <c r="P96" i="1"/>
  <c r="Q96" i="1"/>
  <c r="R96" i="1"/>
  <c r="S96" i="1"/>
  <c r="D80" i="1"/>
  <c r="C27" i="2"/>
  <c r="E80" i="1"/>
  <c r="C80" i="1"/>
  <c r="C8" i="2"/>
  <c r="F96" i="1"/>
  <c r="E96" i="1"/>
  <c r="D96" i="1"/>
  <c r="H96" i="1"/>
  <c r="J96" i="1"/>
  <c r="K96" i="1"/>
  <c r="G96" i="1"/>
  <c r="I96" i="1"/>
  <c r="M96" i="1"/>
  <c r="L96" i="1"/>
  <c r="C96" i="1"/>
  <c r="J27" i="2"/>
  <c r="J65" i="2"/>
  <c r="C64" i="1"/>
  <c r="C65" i="2"/>
  <c r="D147" i="1"/>
  <c r="G147" i="1"/>
  <c r="M147" i="1"/>
  <c r="E147" i="1"/>
  <c r="L147" i="1"/>
  <c r="F147" i="1"/>
  <c r="C147" i="1"/>
  <c r="F80" i="1"/>
  <c r="J8" i="2"/>
  <c r="G80" i="1"/>
  <c r="C185" i="1"/>
  <c r="G185" i="1"/>
  <c r="D185" i="1"/>
  <c r="F185" i="1"/>
  <c r="E185" i="1"/>
  <c r="H185" i="1"/>
  <c r="C46" i="2"/>
  <c r="F131" i="1"/>
  <c r="E131" i="1"/>
  <c r="C131" i="1"/>
  <c r="D131" i="1"/>
  <c r="Q65" i="2" l="1"/>
  <c r="Q27" i="2"/>
  <c r="H80" i="1"/>
  <c r="J109" i="2"/>
  <c r="J128" i="2"/>
  <c r="G131" i="1"/>
  <c r="C40" i="2" s="1"/>
  <c r="H131" i="1"/>
  <c r="C147" i="2"/>
  <c r="C109" i="2"/>
  <c r="C166" i="2"/>
  <c r="C128" i="2"/>
  <c r="Q8" i="2"/>
  <c r="J21" i="2"/>
  <c r="C21" i="2"/>
  <c r="J46" i="2"/>
  <c r="F166" i="1"/>
  <c r="L166" i="1"/>
  <c r="G166" i="1"/>
  <c r="M166" i="1"/>
  <c r="H166" i="1"/>
  <c r="D166" i="1"/>
  <c r="I166" i="1"/>
  <c r="J166" i="1"/>
  <c r="E166" i="1"/>
  <c r="K166" i="1"/>
  <c r="U198" i="1" l="1"/>
  <c r="N198" i="1"/>
  <c r="O198" i="1"/>
  <c r="P198" i="1"/>
  <c r="J198" i="1"/>
  <c r="Q198" i="1"/>
  <c r="R198" i="1"/>
  <c r="S198" i="1"/>
  <c r="T198" i="1"/>
  <c r="I198" i="1"/>
  <c r="V198" i="1"/>
  <c r="K198" i="1"/>
  <c r="J166" i="2"/>
  <c r="Q46" i="2"/>
  <c r="Q166" i="2" s="1"/>
  <c r="Q128" i="2"/>
  <c r="Q109" i="2"/>
  <c r="J147" i="2"/>
  <c r="J122" i="2"/>
  <c r="J40" i="2"/>
  <c r="I80" i="1"/>
  <c r="G198" i="1"/>
  <c r="H198" i="1"/>
  <c r="F198" i="1"/>
  <c r="E198" i="1"/>
  <c r="C198" i="1"/>
  <c r="M198" i="1"/>
  <c r="L198" i="1"/>
  <c r="D198" i="1"/>
  <c r="C166" i="1"/>
  <c r="I131" i="1"/>
  <c r="C141" i="2"/>
  <c r="C122" i="2"/>
  <c r="Q21" i="2"/>
  <c r="E182" i="1"/>
  <c r="F182" i="1"/>
  <c r="D182" i="1"/>
  <c r="C182" i="1"/>
  <c r="Q147" i="2" l="1"/>
  <c r="J80" i="1"/>
  <c r="Q40" i="2"/>
  <c r="Q141" i="2" s="1"/>
  <c r="G182" i="1"/>
  <c r="Q122" i="2"/>
  <c r="J141" i="2"/>
  <c r="J131" i="1"/>
  <c r="H217" i="1"/>
  <c r="H35" i="1" s="1"/>
  <c r="D217" i="1"/>
  <c r="D35" i="1" s="1"/>
  <c r="I217" i="1"/>
  <c r="I35" i="1" s="1"/>
  <c r="J217" i="1"/>
  <c r="J35" i="1" s="1"/>
  <c r="E217" i="1"/>
  <c r="E35" i="1" s="1"/>
  <c r="K217" i="1"/>
  <c r="K35" i="1" s="1"/>
  <c r="F217" i="1"/>
  <c r="F35" i="1" s="1"/>
  <c r="L217" i="1"/>
  <c r="L35" i="1" s="1"/>
  <c r="G217" i="1"/>
  <c r="G35" i="1" s="1"/>
  <c r="M217" i="1"/>
  <c r="M35" i="1" s="1"/>
  <c r="S249" i="1" l="1"/>
  <c r="T249" i="1"/>
  <c r="U249" i="1"/>
  <c r="V249" i="1"/>
  <c r="L249" i="1"/>
  <c r="P249" i="1"/>
  <c r="Q249" i="1"/>
  <c r="M249" i="1"/>
  <c r="N249" i="1"/>
  <c r="O249" i="1"/>
  <c r="R249" i="1"/>
  <c r="D46" i="2"/>
  <c r="D65" i="2"/>
  <c r="K80" i="1"/>
  <c r="J249" i="1"/>
  <c r="I249" i="1"/>
  <c r="H249" i="1"/>
  <c r="F249" i="1"/>
  <c r="D249" i="1"/>
  <c r="K249" i="1"/>
  <c r="G249" i="1"/>
  <c r="E249" i="1"/>
  <c r="C249" i="1"/>
  <c r="C217" i="1"/>
  <c r="C35" i="1" s="1"/>
  <c r="C36" i="1" s="1"/>
  <c r="C37" i="1" s="1"/>
  <c r="H182" i="1"/>
  <c r="C59" i="2"/>
  <c r="J59" i="2"/>
  <c r="K131" i="1"/>
  <c r="E233" i="1"/>
  <c r="D233" i="1"/>
  <c r="F233" i="1"/>
  <c r="C233" i="1"/>
  <c r="D8" i="2" l="1"/>
  <c r="D109" i="2" s="1"/>
  <c r="K65" i="2"/>
  <c r="R65" i="2" s="1"/>
  <c r="Q59" i="2"/>
  <c r="C160" i="2"/>
  <c r="M67" i="1"/>
  <c r="L80" i="1"/>
  <c r="K8" i="2"/>
  <c r="I182" i="1"/>
  <c r="L131" i="1"/>
  <c r="D40" i="2" s="1"/>
  <c r="D27" i="2"/>
  <c r="K27" i="2"/>
  <c r="K46" i="2"/>
  <c r="R46" i="2" s="1"/>
  <c r="J160" i="2"/>
  <c r="G233" i="1"/>
  <c r="J78" i="2" s="1"/>
  <c r="J179" i="2" s="1"/>
  <c r="R8" i="2" l="1"/>
  <c r="R109" i="2" s="1"/>
  <c r="R27" i="2"/>
  <c r="D21" i="2"/>
  <c r="K21" i="2"/>
  <c r="N67" i="1"/>
  <c r="M80" i="1"/>
  <c r="Q160" i="2"/>
  <c r="D147" i="2"/>
  <c r="M131" i="1"/>
  <c r="C78" i="2"/>
  <c r="C97" i="2"/>
  <c r="Q97" i="2" s="1"/>
  <c r="D128" i="2"/>
  <c r="H233" i="1"/>
  <c r="D166" i="2"/>
  <c r="J198" i="2"/>
  <c r="K166" i="2"/>
  <c r="K147" i="2"/>
  <c r="K109" i="2"/>
  <c r="K128" i="2"/>
  <c r="K40" i="2"/>
  <c r="R40" i="2" s="1"/>
  <c r="J182" i="1"/>
  <c r="R166" i="2" l="1"/>
  <c r="N131" i="1"/>
  <c r="R128" i="2"/>
  <c r="R147" i="2"/>
  <c r="Q78" i="2"/>
  <c r="C198" i="2"/>
  <c r="C179" i="2"/>
  <c r="O67" i="1"/>
  <c r="N80" i="1"/>
  <c r="K122" i="2"/>
  <c r="K141" i="2"/>
  <c r="R21" i="2"/>
  <c r="D122" i="2"/>
  <c r="D141" i="2"/>
  <c r="K182" i="1"/>
  <c r="I233" i="1"/>
  <c r="O131" i="1" l="1"/>
  <c r="P67" i="1"/>
  <c r="O80" i="1"/>
  <c r="J233" i="1"/>
  <c r="R122" i="2"/>
  <c r="R141" i="2"/>
  <c r="Q179" i="2"/>
  <c r="Q198" i="2"/>
  <c r="L182" i="1"/>
  <c r="K59" i="2"/>
  <c r="P131" i="1" l="1"/>
  <c r="M182" i="1"/>
  <c r="Q67" i="1"/>
  <c r="L27" i="2" s="1"/>
  <c r="P80" i="1"/>
  <c r="K160" i="2"/>
  <c r="D59" i="2"/>
  <c r="K233" i="1"/>
  <c r="E27" i="2" l="1"/>
  <c r="S27" i="2" s="1"/>
  <c r="Q131" i="1"/>
  <c r="L46" i="2"/>
  <c r="E46" i="2"/>
  <c r="N182" i="1"/>
  <c r="R59" i="2"/>
  <c r="D160" i="2"/>
  <c r="R67" i="1"/>
  <c r="Q80" i="1"/>
  <c r="E8" i="2"/>
  <c r="L8" i="2"/>
  <c r="L233" i="1"/>
  <c r="D78" i="2"/>
  <c r="K78" i="2"/>
  <c r="S46" i="2" l="1"/>
  <c r="L65" i="2"/>
  <c r="L166" i="2" s="1"/>
  <c r="E65" i="2"/>
  <c r="L40" i="2"/>
  <c r="E40" i="2"/>
  <c r="S67" i="1"/>
  <c r="M233" i="1"/>
  <c r="O182" i="1"/>
  <c r="K198" i="2"/>
  <c r="K179" i="2"/>
  <c r="E21" i="2"/>
  <c r="L21" i="2"/>
  <c r="L109" i="2"/>
  <c r="L147" i="2"/>
  <c r="L128" i="2"/>
  <c r="D179" i="2"/>
  <c r="E128" i="2"/>
  <c r="S8" i="2"/>
  <c r="E147" i="2"/>
  <c r="E109" i="2"/>
  <c r="R80" i="1"/>
  <c r="R160" i="2"/>
  <c r="R78" i="2"/>
  <c r="R179" i="2" s="1"/>
  <c r="D97" i="2"/>
  <c r="R97" i="2" s="1"/>
  <c r="S40" i="2" l="1"/>
  <c r="S65" i="2"/>
  <c r="S166" i="2" s="1"/>
  <c r="T67" i="1"/>
  <c r="S80" i="1"/>
  <c r="E166" i="2"/>
  <c r="R131" i="1"/>
  <c r="P182" i="1"/>
  <c r="N233" i="1"/>
  <c r="R198" i="2"/>
  <c r="L141" i="2"/>
  <c r="L122" i="2"/>
  <c r="E141" i="2"/>
  <c r="E122" i="2"/>
  <c r="S21" i="2"/>
  <c r="S147" i="2"/>
  <c r="S128" i="2"/>
  <c r="S109" i="2"/>
  <c r="D198" i="2"/>
  <c r="S131" i="1" l="1"/>
  <c r="U67" i="1"/>
  <c r="T80" i="1"/>
  <c r="O233" i="1"/>
  <c r="L59" i="2"/>
  <c r="E59" i="2"/>
  <c r="Q182" i="1"/>
  <c r="S141" i="2"/>
  <c r="J6" i="1" s="1"/>
  <c r="S122" i="2"/>
  <c r="J5" i="1" s="1"/>
  <c r="V67" i="1" l="1"/>
  <c r="U80" i="1"/>
  <c r="G8" i="2"/>
  <c r="M8" i="2"/>
  <c r="N8" i="2"/>
  <c r="F8" i="2"/>
  <c r="T131" i="1"/>
  <c r="L160" i="2"/>
  <c r="S59" i="2"/>
  <c r="E160" i="2"/>
  <c r="R182" i="1"/>
  <c r="P233" i="1"/>
  <c r="G109" i="2" l="1"/>
  <c r="U8" i="2"/>
  <c r="M109" i="2"/>
  <c r="N109" i="2"/>
  <c r="T8" i="2"/>
  <c r="F109" i="2"/>
  <c r="U131" i="1"/>
  <c r="F21" i="2"/>
  <c r="V80" i="1"/>
  <c r="M21" i="2" s="1"/>
  <c r="E78" i="2"/>
  <c r="S182" i="1"/>
  <c r="Q233" i="1"/>
  <c r="E97" i="2" s="1"/>
  <c r="S97" i="2" s="1"/>
  <c r="S160" i="2"/>
  <c r="J7" i="1" s="1"/>
  <c r="G21" i="2" l="1"/>
  <c r="G122" i="2" s="1"/>
  <c r="L78" i="2"/>
  <c r="S78" i="2" s="1"/>
  <c r="M122" i="2"/>
  <c r="T109" i="2"/>
  <c r="U109" i="2"/>
  <c r="F122" i="2"/>
  <c r="T21" i="2"/>
  <c r="N21" i="2"/>
  <c r="G46" i="2"/>
  <c r="V131" i="1"/>
  <c r="G40" i="2" s="1"/>
  <c r="N27" i="2"/>
  <c r="M27" i="2"/>
  <c r="G27" i="2"/>
  <c r="F27" i="2"/>
  <c r="R233" i="1"/>
  <c r="T182" i="1"/>
  <c r="E179" i="2"/>
  <c r="E198" i="2"/>
  <c r="G141" i="2" l="1"/>
  <c r="L198" i="2"/>
  <c r="L179" i="2"/>
  <c r="U27" i="2"/>
  <c r="N128" i="2"/>
  <c r="M128" i="2"/>
  <c r="G128" i="2"/>
  <c r="G147" i="2"/>
  <c r="T122" i="2"/>
  <c r="F40" i="2"/>
  <c r="M40" i="2"/>
  <c r="M141" i="2" s="1"/>
  <c r="N122" i="2"/>
  <c r="N46" i="2"/>
  <c r="F46" i="2"/>
  <c r="U21" i="2"/>
  <c r="N40" i="2"/>
  <c r="N141" i="2" s="1"/>
  <c r="M46" i="2"/>
  <c r="T27" i="2"/>
  <c r="F128" i="2"/>
  <c r="V182" i="1"/>
  <c r="G59" i="2" s="1"/>
  <c r="U182" i="1"/>
  <c r="M59" i="2" s="1"/>
  <c r="N59" i="2"/>
  <c r="S233" i="1"/>
  <c r="S198" i="2"/>
  <c r="S179" i="2"/>
  <c r="J8" i="1" s="1"/>
  <c r="T46" i="2" l="1"/>
  <c r="T147" i="2" s="1"/>
  <c r="U46" i="2"/>
  <c r="U147" i="2" s="1"/>
  <c r="T128" i="2"/>
  <c r="U122" i="2"/>
  <c r="M147" i="2"/>
  <c r="N65" i="2"/>
  <c r="M65" i="2"/>
  <c r="F65" i="2"/>
  <c r="G65" i="2"/>
  <c r="U40" i="2"/>
  <c r="U141" i="2" s="1"/>
  <c r="F59" i="2"/>
  <c r="T59" i="2" s="1"/>
  <c r="F147" i="2"/>
  <c r="N147" i="2"/>
  <c r="T40" i="2"/>
  <c r="T141" i="2" s="1"/>
  <c r="F141" i="2"/>
  <c r="U128" i="2"/>
  <c r="T233" i="1"/>
  <c r="U59" i="2"/>
  <c r="N160" i="2"/>
  <c r="M160" i="2"/>
  <c r="G160" i="2"/>
  <c r="T65" i="2" l="1"/>
  <c r="U65" i="2"/>
  <c r="G166" i="2"/>
  <c r="F166" i="2"/>
  <c r="N166" i="2"/>
  <c r="F160" i="2"/>
  <c r="M166" i="2"/>
  <c r="T160" i="2"/>
  <c r="U160" i="2"/>
  <c r="V233" i="1"/>
  <c r="M78" i="2" s="1"/>
  <c r="U233" i="1"/>
  <c r="T166" i="2" l="1"/>
  <c r="U166" i="2"/>
  <c r="G97" i="2"/>
  <c r="U97" i="2" s="1"/>
  <c r="N78" i="2"/>
  <c r="F97" i="2"/>
  <c r="T97" i="2" s="1"/>
  <c r="G78" i="2"/>
  <c r="F78" i="2"/>
  <c r="M198" i="2"/>
  <c r="M179" i="2"/>
  <c r="T78" i="2" l="1"/>
  <c r="F179" i="2"/>
  <c r="F198" i="2"/>
  <c r="U78" i="2"/>
  <c r="G198" i="2"/>
  <c r="G179" i="2"/>
  <c r="N198" i="2"/>
  <c r="N179" i="2"/>
  <c r="U198" i="2" l="1"/>
  <c r="U179" i="2"/>
  <c r="T198" i="2"/>
  <c r="T17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<sst xmlns="http://schemas.openxmlformats.org/spreadsheetml/2006/main" count="374" uniqueCount="115">
  <si>
    <t>Key Input Parameters</t>
  </si>
  <si>
    <t>Legend</t>
  </si>
  <si>
    <t>Input Table Headings</t>
  </si>
  <si>
    <t>Column Headings</t>
  </si>
  <si>
    <t>Common Parameters</t>
  </si>
  <si>
    <t>Starting Year</t>
  </si>
  <si>
    <t>TOTAL</t>
  </si>
  <si>
    <t>High Voltage</t>
  </si>
  <si>
    <t>Guidance from Administrator</t>
  </si>
  <si>
    <t>5 year</t>
  </si>
  <si>
    <t>10 year</t>
  </si>
  <si>
    <t>15 year</t>
  </si>
  <si>
    <t>20 year</t>
  </si>
  <si>
    <t>25 year</t>
  </si>
  <si>
    <t>Yes</t>
  </si>
  <si>
    <t>No</t>
  </si>
  <si>
    <t>Dollars of the day</t>
  </si>
  <si>
    <t>Input Sheet Cell C28</t>
  </si>
  <si>
    <t>Operating Expenditure per kWh</t>
  </si>
  <si>
    <t>SRMC (kWh)</t>
  </si>
  <si>
    <t>$ per kWH</t>
  </si>
  <si>
    <t>Tables in this sheet</t>
  </si>
  <si>
    <t>Description</t>
  </si>
  <si>
    <t>Operating Expenditure per kWH</t>
  </si>
  <si>
    <t>Table sub-headings</t>
  </si>
  <si>
    <t>Instructions</t>
  </si>
  <si>
    <t>Input Sheet</t>
  </si>
  <si>
    <t>Overview of Model</t>
  </si>
  <si>
    <t>LRMCby Voltage Region &amp; Driver</t>
  </si>
  <si>
    <t>2. Sub transmission inputs</t>
  </si>
  <si>
    <t>3. High voltage inputs</t>
  </si>
  <si>
    <t>4. Low voltage substations inputs</t>
  </si>
  <si>
    <t>5. Low voltage network inputs</t>
  </si>
  <si>
    <t>1. General inputs required</t>
  </si>
  <si>
    <t>Voltage levels to select from</t>
  </si>
  <si>
    <t>Regions to potentially select from</t>
  </si>
  <si>
    <t>Business</t>
  </si>
  <si>
    <t>General Inputs Required</t>
  </si>
  <si>
    <t>Charging basis</t>
  </si>
  <si>
    <t>kVA</t>
  </si>
  <si>
    <t>kWh</t>
  </si>
  <si>
    <t>LRMC by Network Component</t>
  </si>
  <si>
    <t>Aggregate LRMC by Network Connection</t>
  </si>
  <si>
    <t>Tariff Class</t>
  </si>
  <si>
    <t>Residential</t>
  </si>
  <si>
    <t>Formula driven</t>
  </si>
  <si>
    <t>Spare</t>
  </si>
  <si>
    <t>Pre tax WACC</t>
  </si>
  <si>
    <t>This table outlines a number of the general assumptions that the user is required to input</t>
  </si>
  <si>
    <t>This table outlines the capital expenditure, operating expenditure and demand forecasts applicable to the sub transmission network</t>
  </si>
  <si>
    <t>This table outlines the capital expenditure, operating expenditure and demand forecasts applicable to the high voltage network</t>
  </si>
  <si>
    <t>This table outlines the capital expenditure, operating expenditure and demand forecasts applicable to low voltage substations</t>
  </si>
  <si>
    <t>This table outlines the capital expenditure, operating expenditure and demand forecasts applicable to the low voltage network</t>
  </si>
  <si>
    <t>Insert starting year</t>
  </si>
  <si>
    <t>Insert the dollars in which capex and opex inputs have been developed</t>
  </si>
  <si>
    <t>Demand Driven Capital Expenditure ($ Total)</t>
  </si>
  <si>
    <t>Low Voltage non-residential</t>
  </si>
  <si>
    <t>Input Values/User Select from Dropdown box</t>
  </si>
  <si>
    <t>User Input</t>
  </si>
  <si>
    <t>Sub transmission</t>
  </si>
  <si>
    <t>AusNet</t>
  </si>
  <si>
    <t>Cross-check / Test</t>
  </si>
  <si>
    <t>Capex Total in this sheet</t>
  </si>
  <si>
    <t>Raw Capex</t>
  </si>
  <si>
    <t>Other Sheets</t>
  </si>
  <si>
    <t>Use average operating expenditure per kW (by voltage) across region?</t>
  </si>
  <si>
    <t>Operating Expenditure per kW</t>
  </si>
  <si>
    <t>Cumulative Demand Growth - kW</t>
  </si>
  <si>
    <t>Incremental Opex driven by kW</t>
  </si>
  <si>
    <t>Long Run Marginal Capital Cost (kW)</t>
  </si>
  <si>
    <t>Short Run Marginal (Operating) Cost (kW)</t>
  </si>
  <si>
    <t>Total LRMC (kW)</t>
  </si>
  <si>
    <t>$ per kW</t>
  </si>
  <si>
    <t>All Network</t>
  </si>
  <si>
    <t>Export</t>
  </si>
  <si>
    <t>Assumed 0.005% of capex</t>
  </si>
  <si>
    <t>Forecast Capital Expenditure ($m Total)</t>
  </si>
  <si>
    <t>&gt;User Input value</t>
  </si>
  <si>
    <t>&gt;User Select</t>
  </si>
  <si>
    <t>User input text/name</t>
  </si>
  <si>
    <t>Region</t>
  </si>
  <si>
    <t>Voltage</t>
  </si>
  <si>
    <t>Check Sum</t>
  </si>
  <si>
    <t>LRMC Results ($/kVA for demand at that voltage level)</t>
  </si>
  <si>
    <t>Long Run Marginal Capital Cost (kVA)</t>
  </si>
  <si>
    <t>Short Run Marginal (Operating) Cost (kVA)</t>
  </si>
  <si>
    <t>Total LRMC (kVA)</t>
  </si>
  <si>
    <t>All other sheets are input data. The "Lists" sheets is where information is inputted to drive the dropdown boxes/formulas in the model</t>
  </si>
  <si>
    <t>Long Run Marginal Capital Cost (kWh)</t>
  </si>
  <si>
    <t>Short Run Marginal (Operating) Cost (kWh)</t>
  </si>
  <si>
    <t>Total LRMC (kWh)</t>
  </si>
  <si>
    <t>Cumulative Demand Growth - kWh enabled</t>
  </si>
  <si>
    <t>Incremental Opex driven by kWh enabled</t>
  </si>
  <si>
    <t>Use this row</t>
  </si>
  <si>
    <t>Export (per kWh enabled)</t>
  </si>
  <si>
    <t>OGW estimate (NOTE: the results are not overly sensitive to changes in this parameter)</t>
  </si>
  <si>
    <t>2026-27</t>
  </si>
  <si>
    <t>2027-28</t>
  </si>
  <si>
    <t>2028-29</t>
  </si>
  <si>
    <t>2029-30</t>
  </si>
  <si>
    <t>2030-31</t>
  </si>
  <si>
    <t>Network</t>
  </si>
  <si>
    <t>Zone substations</t>
  </si>
  <si>
    <t>High Voltage network</t>
  </si>
  <si>
    <t>DSS and Low Voltage network</t>
  </si>
  <si>
    <t>High Voltage Network</t>
  </si>
  <si>
    <t>Cumulative growth in Demand (KVA)</t>
  </si>
  <si>
    <t>Powercor - Description of project</t>
  </si>
  <si>
    <t>Powercor</t>
  </si>
  <si>
    <t>Cumulative change in kWh</t>
  </si>
  <si>
    <t xml:space="preserve">The objective of this model is to calculate Powercor's LRMC, to support the development of tariffs that are consistent with the requirements of the National Electricity Rules. The model utilises the Average Incremental Cost (AIC) approach to complete the calculation. The model provides for the calculation to be undertaken at a number of different "asset categories" (predominately reflecting voltage levels). </t>
  </si>
  <si>
    <t>This sheet calculates Powercor's LRMC: (a) for each of Powercor's nominated 'asset categories'; and (b) aggregated to reflect the LRMC that is applicable to a customer who was connected at each of Powercor's nominated asset categories (i.e., it is the aggregation of the LRMC for that asset category, plus all upstream asset categories).</t>
  </si>
  <si>
    <t>The 'Input Sheet' is where Powercor has inputted all of its: (a) General assumptions, such as the starting year of the model, and the WACC that underpins the calculations in the model; (b)  capital and operating expenditure as well as the demand forecasts, with each of these inputs disaggregated into each of the different "asset categories" proposed by Powercor.</t>
  </si>
  <si>
    <t>Model number:</t>
  </si>
  <si>
    <t>Revised regulatory proposal 2026-31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</si>
</sst>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quot;$&quot;#,##0.000;[Red]\-&quot;$&quot;#,##0.000"/>
    <numFmt numFmtId="166" formatCode="_(* #,##0.00_);_(* \(#,##0.00\);_(* &quot;-&quot;??_);_(@_)"/>
    <numFmt numFmtId="167" formatCode="#,##0_ ;\-#,##0\ "/>
    <numFmt numFmtId="168" formatCode="_-* #,##0.00_-;[Red]\(#,##0.00\)_-;_-* &quot;-&quot;??_-;_-@_-"/>
    <numFmt numFmtId="169" formatCode="#,##0\x_);\(#,##0\x\);#,##0\x_)"/>
    <numFmt numFmtId="170" formatCode="#,##0%_);\(#,##0%\);#,##0%_)"/>
    <numFmt numFmtId="171" formatCode="###0_);\(###0\);###0_)"/>
    <numFmt numFmtId="172" formatCode="_(&quot;$&quot;#,##0_);\(&quot;$&quot;#,##0\);_(&quot;-&quot;_);_)@_)"/>
    <numFmt numFmtId="173" formatCode="_(&quot;$&quot;#,##0.0_);\(&quot;$&quot;#,##0.0\);_(&quot;-&quot;_)"/>
    <numFmt numFmtId="174" formatCode="_(&quot;$&quot;#,##0.0_);\(&quot;$&quot;#,##0.0\);_(&quot;-&quot;_);_)@_)"/>
    <numFmt numFmtId="175" formatCode="_)d\-mmm\-yy_);_)d\-mmm\-yy_);_)&quot;-&quot;_);_)@_)"/>
    <numFmt numFmtId="176" formatCode="_)d\-mmm\-yy_);_)d\-mmm\-yy_);_)&quot;-&quot;_)"/>
    <numFmt numFmtId="177" formatCode="_(#,##0\x_);\(#,##0\x\);_(&quot;-&quot;_);_)@_)"/>
    <numFmt numFmtId="178" formatCode="_(#,##0.0\x_);\(#,##0.0\x\);_(&quot;-&quot;_)"/>
    <numFmt numFmtId="179" formatCode="_(#,##0.0\x_);\(#,##0.0\x\);_(&quot;-&quot;_);_)@_)"/>
    <numFmt numFmtId="180" formatCode="_(#,##0.0_);\(#,##0.0\);_(&quot;-&quot;_);_)@_)"/>
    <numFmt numFmtId="181" formatCode="_(#,##0.0_);\(#,##0.0\);_(&quot;-&quot;_)"/>
    <numFmt numFmtId="182" formatCode="_(#,##0_);\(#,##0\);_(&quot;-&quot;_);_)@_)"/>
    <numFmt numFmtId="183" formatCode="_(#,##0.00%_);\(#,##0.00%\);_(&quot;-&quot;_);_)@_)"/>
    <numFmt numFmtId="184" formatCode="_(#,##0.0%_);\(#,##0.0%\);_(&quot;-&quot;_)"/>
    <numFmt numFmtId="185" formatCode="_(#,##0.0%_);\(#,##0.0%\);_(&quot;-&quot;_);_)@_)"/>
    <numFmt numFmtId="186" formatCode="_(###0_);\(###0\);_(&quot;-&quot;_);_)@_)"/>
    <numFmt numFmtId="187" formatCode="_(###0_);\(###0\);_(&quot;-&quot;_)"/>
    <numFmt numFmtId="188" formatCode="&quot;$&quot;#,##0;\(&quot;$&quot;#,##0\);&quot;$&quot;#,##0"/>
    <numFmt numFmtId="189" formatCode="d/m/yy"/>
    <numFmt numFmtId="190" formatCode="#,##0\x;\(#,##0\x\);#,##0\x"/>
    <numFmt numFmtId="191" formatCode="#,##0;\(#,##0\);#,##0"/>
    <numFmt numFmtId="192" formatCode="_(#,##0_);\(#,##0\);_(&quot;-&quot;_)"/>
    <numFmt numFmtId="193" formatCode="#,##0%;\(#,##0%\);#,##0%"/>
    <numFmt numFmtId="194" formatCode="_(###0_);\(###0\);_(###0_)"/>
    <numFmt numFmtId="195" formatCode="###0;\(###0\);###0"/>
    <numFmt numFmtId="196" formatCode="_(* &quot;$&quot;#,##0_)_;;_(* \(&quot;$&quot;#,##0\)_;;_(* &quot;$&quot;#,##0_)_;"/>
    <numFmt numFmtId="197" formatCode="dd/mm/yy__;"/>
    <numFmt numFmtId="198" formatCode="_(* #,##0\x_)_;;_(* \(#,##0\x\)_;;_(* #,##0\x_)_;"/>
    <numFmt numFmtId="199" formatCode="_(* #,##0_)_;;_(* \(#,##0\)_;;_(* #,##0_)_;"/>
    <numFmt numFmtId="200" formatCode="_(* #,##0%_)_;;_(* \(#,##0%\)_;;_(* #,##0%_)_;"/>
    <numFmt numFmtId="201" formatCode="###0_)_;;\(###0\)_;;###0_)_;"/>
    <numFmt numFmtId="202" formatCode="_)d\-mmm\-yy_)"/>
    <numFmt numFmtId="203" formatCode="d/m/yy__"/>
    <numFmt numFmtId="204" formatCode="_)d/m/yy_)"/>
    <numFmt numFmtId="205" formatCode="_(#,##0.0_);\(#,##0.0\);_(#,##0.0_)"/>
    <numFmt numFmtId="206" formatCode="#,##0.0_);[Red]\(#,##0.0\)"/>
    <numFmt numFmtId="207" formatCode="mm/dd/yy"/>
    <numFmt numFmtId="208" formatCode="_([$€-2]* #,##0.00_);_([$€-2]* \(#,##0.00\);_([$€-2]* &quot;-&quot;??_)"/>
    <numFmt numFmtId="209" formatCode="0_);[Red]\(0\)"/>
    <numFmt numFmtId="210" formatCode="0.0%"/>
    <numFmt numFmtId="211" formatCode="_(* &quot;$&quot;#,##0_)_;;[Blue]_(* \(&quot;$&quot;#,##0\)_;;_(* &quot;$&quot;#,##0_)_;"/>
    <numFmt numFmtId="212" formatCode="_(* #,##0\x_)_;;[Blue]_(* \(#,##0\x\)_;;_(* #,##0\x_)_;"/>
    <numFmt numFmtId="213" formatCode="_(* #,##0_)_;;[Blue]_(* \(#,##0\)_;;_(* #,##0_)_;"/>
    <numFmt numFmtId="214" formatCode="_(* #,##0%_)_;;[Blue]_(* \(#,##0%\)_;;_(* #,##0%_)_;"/>
    <numFmt numFmtId="215" formatCode="_(* #,##0_);_(* \(#,##0\);_(* &quot;-&quot;?_);_(@_)"/>
    <numFmt numFmtId="216" formatCode="_(#,##0_);\(#,##0\);_(#,##0_);_)@_)"/>
    <numFmt numFmtId="217" formatCode="_(#,##0_);\(#,##0\);_(#,##0_)"/>
    <numFmt numFmtId="218" formatCode="#,##0_);[Blue]\(#,##0\);#,##0_)"/>
    <numFmt numFmtId="219" formatCode="#,##0.0_);\(#,##0.0\)"/>
    <numFmt numFmtId="220" formatCode="#,##0.00;[Red]\(#,##0.00\)"/>
    <numFmt numFmtId="221" formatCode="#,##0;[Red]\(#,##0.0\)"/>
    <numFmt numFmtId="222" formatCode="#,##0_ ;[Red]\(#,##0\)\ "/>
    <numFmt numFmtId="223" formatCode="#,##0.00;\(#,##0.00\)"/>
    <numFmt numFmtId="224" formatCode="#,##0.0000_);[Red]\(#,##0.0000\)"/>
    <numFmt numFmtId="225" formatCode="0.0000"/>
    <numFmt numFmtId="226" formatCode="dd\ mmmm\ yyyy"/>
  </numFmts>
  <fonts count="155">
    <font>
      <sz val="11"/>
      <color theme="1"/>
      <name val="Calibri"/>
      <family val="2"/>
      <scheme val="minor"/>
    </font>
    <font>
      <sz val="11"/>
      <color theme="1"/>
      <name val="Calibri"/>
      <family val="2"/>
      <scheme val="minor"/>
    </font>
    <font>
      <b/>
      <sz val="11"/>
      <color rgb="FFFA7D00"/>
      <name val="Calibri"/>
      <family val="2"/>
      <scheme val="minor"/>
    </font>
    <font>
      <b/>
      <sz val="16"/>
      <color theme="0"/>
      <name val="Arial Narrow"/>
      <family val="2"/>
    </font>
    <font>
      <b/>
      <sz val="10"/>
      <name val="Arial"/>
      <family val="2"/>
    </font>
    <font>
      <u/>
      <sz val="7.5"/>
      <color indexed="12"/>
      <name val="Arial"/>
      <family val="2"/>
    </font>
    <font>
      <u/>
      <sz val="8"/>
      <color theme="1"/>
      <name val="Arial Narrow"/>
      <family val="2"/>
    </font>
    <font>
      <b/>
      <sz val="9"/>
      <name val="Arial"/>
      <family val="2"/>
    </font>
    <font>
      <sz val="8"/>
      <name val="Arial Narrow"/>
      <family val="2"/>
    </font>
    <font>
      <b/>
      <sz val="8"/>
      <color theme="0"/>
      <name val="Arial Narrow"/>
      <family val="2"/>
    </font>
    <font>
      <sz val="8"/>
      <color rgb="FF68321F"/>
      <name val="Arial Narrow"/>
      <family val="2"/>
    </font>
    <font>
      <b/>
      <sz val="10"/>
      <color theme="0"/>
      <name val="Arial Narrow"/>
      <family val="2"/>
    </font>
    <font>
      <sz val="8"/>
      <color theme="1"/>
      <name val="Arial Narrow"/>
      <family val="2"/>
    </font>
    <font>
      <i/>
      <sz val="8"/>
      <name val="Arial Narrow"/>
      <family val="2"/>
    </font>
    <font>
      <sz val="10"/>
      <color theme="0"/>
      <name val="Arial Narrow"/>
      <family val="2"/>
    </font>
    <font>
      <sz val="9"/>
      <color theme="1"/>
      <name val="Arial Narrow"/>
      <family val="2"/>
    </font>
    <font>
      <sz val="8"/>
      <color theme="0"/>
      <name val="Arial Narrow"/>
      <family val="2"/>
    </font>
    <font>
      <sz val="10"/>
      <color theme="1"/>
      <name val="Arial Narrow"/>
      <family val="2"/>
    </font>
    <font>
      <sz val="11"/>
      <color rgb="FF9C0006"/>
      <name val="Calibri"/>
      <family val="2"/>
      <scheme val="minor"/>
    </font>
    <font>
      <sz val="10"/>
      <color theme="1"/>
      <name val="Arial"/>
      <family val="2"/>
    </font>
    <font>
      <b/>
      <sz val="12"/>
      <color theme="0"/>
      <name val="Arial"/>
      <family val="2"/>
    </font>
    <font>
      <sz val="8"/>
      <name val="Arial"/>
      <family val="2"/>
    </font>
    <font>
      <u/>
      <sz val="10"/>
      <color theme="10"/>
      <name val="Arial"/>
      <family val="2"/>
    </font>
    <font>
      <sz val="12"/>
      <color theme="1"/>
      <name val="Calibri"/>
      <family val="2"/>
      <scheme val="minor"/>
    </font>
    <font>
      <sz val="10"/>
      <name val="Arial"/>
      <family val="2"/>
    </font>
    <font>
      <b/>
      <sz val="10"/>
      <color indexed="8"/>
      <name val="Arial"/>
      <family val="2"/>
    </font>
    <font>
      <sz val="8"/>
      <name val="Calibri"/>
      <family val="2"/>
      <scheme val="minor"/>
    </font>
    <font>
      <i/>
      <sz val="8"/>
      <color theme="1"/>
      <name val="Arial Narrow"/>
      <family val="2"/>
    </font>
    <font>
      <b/>
      <sz val="11"/>
      <color theme="3"/>
      <name val="Calibri"/>
      <family val="2"/>
      <scheme val="minor"/>
    </font>
    <font>
      <i/>
      <sz val="11"/>
      <color rgb="FF7F7F7F"/>
      <name val="Calibri"/>
      <family val="2"/>
      <scheme val="minor"/>
    </font>
    <font>
      <b/>
      <sz val="12"/>
      <color theme="0"/>
      <name val="Calibri"/>
      <family val="2"/>
      <scheme val="minor"/>
    </font>
    <font>
      <sz val="11"/>
      <color indexed="8"/>
      <name val="Calibri"/>
      <family val="2"/>
    </font>
    <font>
      <sz val="11"/>
      <color indexed="9"/>
      <name val="Calibri"/>
      <family val="2"/>
    </font>
    <font>
      <sz val="9"/>
      <name val="AGaramond"/>
    </font>
    <font>
      <sz val="8"/>
      <color indexed="60"/>
      <name val="Arial"/>
      <family val="2"/>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sz val="8"/>
      <name val="Tahoma"/>
      <family val="2"/>
    </font>
    <font>
      <sz val="8"/>
      <name val="Calibri"/>
      <family val="2"/>
    </font>
    <font>
      <b/>
      <sz val="11"/>
      <color indexed="9"/>
      <name val="Calibri"/>
      <family val="2"/>
    </font>
    <font>
      <sz val="10"/>
      <name val="MS Sans Serif"/>
      <family val="2"/>
    </font>
    <font>
      <sz val="8"/>
      <name val="Palatino"/>
      <family val="1"/>
    </font>
    <font>
      <sz val="9"/>
      <name val="Arial"/>
      <family val="2"/>
    </font>
    <font>
      <sz val="10"/>
      <name val="Tahoma"/>
      <family val="2"/>
    </font>
    <font>
      <sz val="10"/>
      <color indexed="24"/>
      <name val="Arial"/>
      <family val="2"/>
    </font>
    <font>
      <b/>
      <sz val="14"/>
      <color indexed="60"/>
      <name val="Arial"/>
      <family val="2"/>
    </font>
    <font>
      <b/>
      <sz val="8"/>
      <color indexed="29"/>
      <name val="Arial"/>
      <family val="2"/>
    </font>
    <font>
      <b/>
      <sz val="11"/>
      <color indexed="8"/>
      <name val="Calibri"/>
      <family val="2"/>
    </font>
    <font>
      <i/>
      <sz val="11"/>
      <color indexed="23"/>
      <name val="Calibri"/>
      <family val="2"/>
    </font>
    <font>
      <sz val="7"/>
      <name val="Palatino"/>
      <family val="1"/>
    </font>
    <font>
      <b/>
      <sz val="8"/>
      <color indexed="60"/>
      <name val="Arial"/>
      <family val="2"/>
    </font>
    <font>
      <sz val="9"/>
      <name val="GillSans"/>
    </font>
    <font>
      <sz val="9"/>
      <name val="GillSans Light"/>
    </font>
    <font>
      <sz val="11"/>
      <color indexed="17"/>
      <name val="Calibri"/>
      <family val="2"/>
    </font>
    <font>
      <sz val="6"/>
      <color indexed="16"/>
      <name val="Palatino"/>
      <family val="1"/>
    </font>
    <font>
      <b/>
      <sz val="15"/>
      <color indexed="62"/>
      <name val="Calibri"/>
      <family val="2"/>
    </font>
    <font>
      <b/>
      <sz val="15"/>
      <color indexed="56"/>
      <name val="Calibri"/>
      <family val="2"/>
    </font>
    <font>
      <b/>
      <sz val="10"/>
      <name val="Cambria"/>
      <family val="2"/>
      <scheme val="major"/>
    </font>
    <font>
      <b/>
      <sz val="13"/>
      <color indexed="62"/>
      <name val="Calibri"/>
      <family val="2"/>
    </font>
    <font>
      <b/>
      <sz val="13"/>
      <color indexed="56"/>
      <name val="Calibri"/>
      <family val="2"/>
    </font>
    <font>
      <b/>
      <sz val="9"/>
      <name val="Cambria"/>
      <family val="2"/>
      <scheme val="major"/>
    </font>
    <font>
      <b/>
      <sz val="8"/>
      <name val="Arial"/>
      <family val="2"/>
    </font>
    <font>
      <b/>
      <sz val="11"/>
      <color indexed="62"/>
      <name val="Calibri"/>
      <family val="2"/>
    </font>
    <font>
      <b/>
      <sz val="11"/>
      <color indexed="56"/>
      <name val="Calibri"/>
      <family val="2"/>
    </font>
    <font>
      <b/>
      <sz val="8"/>
      <name val="Cambria"/>
      <family val="2"/>
      <scheme val="major"/>
    </font>
    <font>
      <sz val="8"/>
      <name val="Cambria"/>
      <family val="2"/>
      <scheme val="major"/>
    </font>
    <font>
      <b/>
      <sz val="8.5"/>
      <name val="Univers 65"/>
      <family val="2"/>
    </font>
    <font>
      <u/>
      <sz val="11"/>
      <color theme="10"/>
      <name val="Calibri"/>
      <family val="2"/>
      <scheme val="minor"/>
    </font>
    <font>
      <u/>
      <sz val="8"/>
      <color indexed="12"/>
      <name val="Arial"/>
      <family val="2"/>
    </font>
    <font>
      <u/>
      <sz val="10"/>
      <color indexed="12"/>
      <name val="Arial"/>
      <family val="2"/>
    </font>
    <font>
      <u/>
      <sz val="11"/>
      <color indexed="12"/>
      <name val="Calibri"/>
      <family val="2"/>
    </font>
    <font>
      <u/>
      <sz val="9"/>
      <color indexed="12"/>
      <name val="Arial Narrow"/>
      <family val="2"/>
    </font>
    <font>
      <u/>
      <sz val="11"/>
      <color theme="10"/>
      <name val="Calibri"/>
      <family val="2"/>
    </font>
    <font>
      <b/>
      <sz val="10"/>
      <color indexed="56"/>
      <name val="Wingdings"/>
      <charset val="2"/>
    </font>
    <font>
      <sz val="8"/>
      <color indexed="56"/>
      <name val="Wingdings"/>
      <charset val="2"/>
    </font>
    <font>
      <b/>
      <u/>
      <sz val="8"/>
      <color indexed="56"/>
      <name val="Arial"/>
      <family val="2"/>
    </font>
    <font>
      <b/>
      <u/>
      <sz val="8"/>
      <color indexed="56"/>
      <name val="Calibri"/>
      <family val="2"/>
      <scheme val="minor"/>
    </font>
    <font>
      <u/>
      <sz val="8"/>
      <color indexed="56"/>
      <name val="Calibri"/>
      <family val="2"/>
      <scheme val="minor"/>
    </font>
    <font>
      <b/>
      <u/>
      <sz val="10"/>
      <color indexed="56"/>
      <name val="Calibri"/>
      <family val="2"/>
      <scheme val="minor"/>
    </font>
    <font>
      <b/>
      <u/>
      <sz val="10"/>
      <color indexed="56"/>
      <name val="Arial"/>
      <family val="2"/>
    </font>
    <font>
      <b/>
      <u/>
      <sz val="9"/>
      <color indexed="56"/>
      <name val="Calibri"/>
      <family val="2"/>
      <scheme val="minor"/>
    </font>
    <font>
      <b/>
      <u/>
      <sz val="9"/>
      <color indexed="56"/>
      <name val="Arial"/>
      <family val="2"/>
    </font>
    <font>
      <sz val="8"/>
      <color indexed="56"/>
      <name val="Calibri"/>
      <family val="2"/>
      <scheme val="minor"/>
    </font>
    <font>
      <sz val="8"/>
      <color indexed="56"/>
      <name val="Arial"/>
      <family val="2"/>
    </font>
    <font>
      <sz val="11"/>
      <color indexed="62"/>
      <name val="Calibri"/>
      <family val="2"/>
    </font>
    <font>
      <b/>
      <sz val="10"/>
      <color indexed="60"/>
      <name val="Arial"/>
      <family val="2"/>
    </font>
    <font>
      <b/>
      <sz val="9"/>
      <color indexed="60"/>
      <name val="Arial"/>
      <family val="2"/>
    </font>
    <font>
      <b/>
      <sz val="12"/>
      <color indexed="60"/>
      <name val="Arial"/>
      <family val="2"/>
    </font>
    <font>
      <sz val="11"/>
      <color indexed="52"/>
      <name val="Calibri"/>
      <family val="2"/>
    </font>
    <font>
      <b/>
      <sz val="8"/>
      <name val="Calibri"/>
      <family val="2"/>
      <scheme val="minor"/>
    </font>
    <font>
      <sz val="8"/>
      <color indexed="8"/>
      <name val="Arial"/>
      <family val="2"/>
    </font>
    <font>
      <sz val="12"/>
      <color indexed="14"/>
      <name val="Arial"/>
      <family val="2"/>
    </font>
    <font>
      <b/>
      <sz val="12"/>
      <name val="Arial"/>
      <family val="2"/>
    </font>
    <font>
      <b/>
      <sz val="12"/>
      <name val="Cambria"/>
      <family val="2"/>
      <scheme val="major"/>
    </font>
    <font>
      <b/>
      <sz val="11"/>
      <name val="Cambria"/>
      <family val="2"/>
      <scheme val="major"/>
    </font>
    <font>
      <sz val="11"/>
      <color indexed="60"/>
      <name val="Calibri"/>
      <family val="2"/>
    </font>
    <font>
      <sz val="9"/>
      <name val="Arial Narrow"/>
      <family val="2"/>
    </font>
    <font>
      <b/>
      <sz val="11"/>
      <color indexed="63"/>
      <name val="Calibri"/>
      <family val="2"/>
    </font>
    <font>
      <sz val="10"/>
      <color indexed="8"/>
      <name val="Arial"/>
      <family val="2"/>
    </font>
    <font>
      <b/>
      <sz val="14"/>
      <color indexed="8"/>
      <name val="Arial"/>
      <family val="2"/>
    </font>
    <font>
      <b/>
      <sz val="8"/>
      <color indexed="8"/>
      <name val="Arial"/>
      <family val="2"/>
    </font>
    <font>
      <b/>
      <sz val="9"/>
      <color indexed="8"/>
      <name val="Arial"/>
      <family val="2"/>
    </font>
    <font>
      <b/>
      <sz val="12"/>
      <color indexed="8"/>
      <name val="Arial"/>
      <family val="2"/>
    </font>
    <font>
      <sz val="10"/>
      <color indexed="16"/>
      <name val="Helvetica-Black"/>
    </font>
    <font>
      <sz val="8.5"/>
      <name val="Univers 55"/>
      <family val="2"/>
    </font>
    <font>
      <sz val="8"/>
      <color indexed="8"/>
      <name val="Tahoma"/>
      <family val="2"/>
    </font>
    <font>
      <b/>
      <sz val="10"/>
      <name val="Tahoma"/>
      <family val="2"/>
    </font>
    <font>
      <b/>
      <sz val="10"/>
      <color indexed="8"/>
      <name val="Tahoma"/>
      <family val="2"/>
    </font>
    <font>
      <b/>
      <sz val="10"/>
      <color indexed="63"/>
      <name val="Cambria"/>
      <family val="2"/>
      <scheme val="major"/>
    </font>
    <font>
      <b/>
      <sz val="9"/>
      <name val="Tahoma"/>
      <family val="2"/>
    </font>
    <font>
      <b/>
      <sz val="9"/>
      <color indexed="8"/>
      <name val="Tahoma"/>
      <family val="2"/>
    </font>
    <font>
      <b/>
      <sz val="8"/>
      <name val="Tahoma"/>
      <family val="2"/>
    </font>
    <font>
      <b/>
      <sz val="8"/>
      <color indexed="8"/>
      <name val="Tahoma"/>
      <family val="2"/>
    </font>
    <font>
      <b/>
      <u/>
      <sz val="8"/>
      <color indexed="56"/>
      <name val="Tahoma"/>
      <family val="2"/>
    </font>
    <font>
      <b/>
      <sz val="12"/>
      <name val="Tahoma"/>
      <family val="2"/>
    </font>
    <font>
      <b/>
      <sz val="12"/>
      <color indexed="8"/>
      <name val="Tahoma"/>
      <family val="2"/>
    </font>
    <font>
      <b/>
      <sz val="13"/>
      <name val="Tahoma"/>
      <family val="2"/>
    </font>
    <font>
      <b/>
      <sz val="13"/>
      <color indexed="8"/>
      <name val="Tahoma"/>
      <family val="2"/>
    </font>
    <font>
      <b/>
      <sz val="13"/>
      <name val="Cambria"/>
      <family val="2"/>
      <scheme val="major"/>
    </font>
    <font>
      <b/>
      <sz val="13"/>
      <name val="Arial"/>
      <family val="2"/>
    </font>
    <font>
      <b/>
      <sz val="14"/>
      <name val="Tahoma"/>
      <family val="2"/>
    </font>
    <font>
      <b/>
      <sz val="14"/>
      <color indexed="8"/>
      <name val="Tahoma"/>
      <family val="2"/>
    </font>
    <font>
      <b/>
      <sz val="14"/>
      <name val="Cambria"/>
      <family val="2"/>
      <scheme val="major"/>
    </font>
    <font>
      <b/>
      <sz val="14"/>
      <name val="Arial"/>
      <family val="2"/>
    </font>
    <font>
      <sz val="10"/>
      <color indexed="18"/>
      <name val="Times New Roman"/>
      <family val="1"/>
    </font>
    <font>
      <b/>
      <sz val="10"/>
      <name val="MS Sans Serif"/>
      <family val="2"/>
    </font>
    <font>
      <b/>
      <sz val="18"/>
      <color indexed="62"/>
      <name val="Cambria"/>
      <family val="2"/>
    </font>
    <font>
      <b/>
      <sz val="9"/>
      <name val="Palatino"/>
      <family val="1"/>
    </font>
    <font>
      <sz val="9"/>
      <color indexed="21"/>
      <name val="Helvetica-Black"/>
    </font>
    <font>
      <sz val="9"/>
      <name val="Helvetica-Black"/>
    </font>
    <font>
      <sz val="12"/>
      <name val="Palatino"/>
      <family val="1"/>
    </font>
    <font>
      <sz val="11"/>
      <name val="Helvetica-Black"/>
    </font>
    <font>
      <sz val="12"/>
      <color indexed="12"/>
      <name val="Arial MT"/>
    </font>
    <font>
      <b/>
      <sz val="18"/>
      <color indexed="56"/>
      <name val="Cambria"/>
      <family val="2"/>
    </font>
    <font>
      <b/>
      <u/>
      <sz val="9.5"/>
      <color indexed="56"/>
      <name val="Arial"/>
      <family val="2"/>
    </font>
    <font>
      <u/>
      <sz val="8"/>
      <color indexed="56"/>
      <name val="Arial"/>
      <family val="2"/>
    </font>
    <font>
      <sz val="7.5"/>
      <color indexed="56"/>
      <name val="Arial"/>
      <family val="2"/>
    </font>
    <font>
      <u/>
      <sz val="7.5"/>
      <color indexed="56"/>
      <name val="Arial"/>
      <family val="2"/>
    </font>
    <font>
      <sz val="11"/>
      <color indexed="10"/>
      <name val="Calibri"/>
      <family val="2"/>
    </font>
    <font>
      <sz val="11"/>
      <color rgb="FFFF0000"/>
      <name val="Calibri"/>
      <family val="2"/>
      <scheme val="minor"/>
    </font>
    <font>
      <b/>
      <sz val="8"/>
      <color rgb="FFFF0000"/>
      <name val="Arial Narrow"/>
      <family val="2"/>
    </font>
    <font>
      <sz val="8"/>
      <color rgb="FFFF0000"/>
      <name val="Arial Narrow"/>
      <family val="2"/>
    </font>
    <font>
      <b/>
      <sz val="8"/>
      <color theme="1"/>
      <name val="Arial Narrow"/>
      <family val="2"/>
    </font>
    <font>
      <sz val="10"/>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s>
  <fills count="70">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4"/>
        <bgColor theme="4"/>
      </patternFill>
    </fill>
    <fill>
      <gradientFill degree="90">
        <stop position="0">
          <color theme="0"/>
        </stop>
        <stop position="1">
          <color theme="0" tint="-0.49803155613879818"/>
        </stop>
      </gradientFill>
    </fill>
    <fill>
      <patternFill patternType="solid">
        <fgColor theme="0" tint="-0.249977111117893"/>
        <bgColor rgb="FFFFFFFF"/>
      </patternFill>
    </fill>
    <fill>
      <patternFill patternType="solid">
        <fgColor theme="4" tint="0.79998168889431442"/>
        <bgColor rgb="FFFFFFFF"/>
      </patternFill>
    </fill>
    <fill>
      <patternFill patternType="solid">
        <fgColor theme="0"/>
        <bgColor theme="4"/>
      </patternFill>
    </fill>
    <fill>
      <patternFill patternType="solid">
        <fgColor theme="1"/>
        <bgColor rgb="FFFFFFFF"/>
      </patternFill>
    </fill>
    <fill>
      <patternFill patternType="solid">
        <fgColor theme="1"/>
        <bgColor indexed="64"/>
      </patternFill>
    </fill>
    <fill>
      <patternFill patternType="solid">
        <fgColor theme="0"/>
        <bgColor rgb="FFFFFFFF"/>
      </patternFill>
    </fill>
    <fill>
      <patternFill patternType="solid">
        <fgColor theme="1"/>
        <bgColor theme="4"/>
      </patternFill>
    </fill>
    <fill>
      <patternFill patternType="solid">
        <fgColor rgb="FFFFC7CE"/>
      </patternFill>
    </fill>
    <fill>
      <patternFill patternType="solid">
        <fgColor rgb="FFFFFF00"/>
        <bgColor indexed="64"/>
      </patternFill>
    </fill>
    <fill>
      <patternFill patternType="solid">
        <fgColor indexed="8"/>
        <bgColor indexed="64"/>
      </patternFill>
    </fill>
    <fill>
      <patternFill patternType="solid">
        <fgColor theme="0" tint="-0.14996795556505021"/>
        <bgColor indexed="64"/>
      </patternFill>
    </fill>
    <fill>
      <patternFill patternType="solid">
        <fgColor rgb="FFFFFFCC"/>
      </patternFill>
    </fill>
    <fill>
      <patternFill patternType="solid">
        <fgColor indexed="38"/>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bgColor indexed="64"/>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30"/>
        <bgColor indexed="64"/>
      </patternFill>
    </fill>
    <fill>
      <patternFill patternType="mediumGray">
        <fgColor indexed="22"/>
      </patternFill>
    </fill>
    <fill>
      <patternFill patternType="solid">
        <fgColor indexed="16"/>
        <bgColor indexed="64"/>
      </patternFill>
    </fill>
    <fill>
      <patternFill patternType="solid">
        <fgColor rgb="FFFFFF00"/>
        <bgColor rgb="FFFFFFFF"/>
      </patternFill>
    </fill>
    <fill>
      <patternFill patternType="solid">
        <fgColor rgb="FF00B0F0"/>
        <bgColor theme="4"/>
      </patternFill>
    </fill>
    <fill>
      <patternFill patternType="solid">
        <fgColor theme="4" tint="0.39997558519241921"/>
        <bgColor theme="4"/>
      </patternFill>
    </fill>
    <fill>
      <patternFill patternType="solid">
        <fgColor rgb="FFFFFF00"/>
        <bgColor theme="4"/>
      </patternFill>
    </fill>
    <fill>
      <patternFill patternType="solid">
        <fgColor theme="4" tint="0.39997558519241921"/>
        <bgColor rgb="FFFFFFFF"/>
      </patternFill>
    </fill>
    <fill>
      <patternFill patternType="solid">
        <fgColor rgb="FF00B0F0"/>
        <bgColor rgb="FFFFFFFF"/>
      </patternFill>
    </fill>
    <fill>
      <patternFill patternType="solid">
        <fgColor rgb="FF00B0F0"/>
        <bgColor indexed="64"/>
      </patternFill>
    </fill>
    <fill>
      <patternFill patternType="solid">
        <fgColor rgb="FF00215B"/>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indexed="64"/>
      </top>
      <bottom style="thin">
        <color indexed="64"/>
      </bottom>
      <diagonal/>
    </border>
    <border>
      <left/>
      <right style="thin">
        <color theme="0"/>
      </right>
      <top style="thin">
        <color theme="0"/>
      </top>
      <bottom/>
      <diagonal/>
    </border>
    <border>
      <left/>
      <right style="thin">
        <color theme="0"/>
      </right>
      <top style="thin">
        <color indexed="64"/>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style="thin">
        <color theme="0"/>
      </bottom>
      <diagonal/>
    </border>
    <border>
      <left style="thin">
        <color theme="0"/>
      </left>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top style="thin">
        <color theme="0"/>
      </top>
      <bottom/>
      <diagonal/>
    </border>
    <border>
      <left style="thin">
        <color theme="0"/>
      </left>
      <right/>
      <top style="thin">
        <color theme="0"/>
      </top>
      <bottom/>
      <diagonal/>
    </border>
    <border>
      <left/>
      <right style="thin">
        <color indexed="64"/>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diagonal/>
    </border>
    <border>
      <left style="medium">
        <color indexed="64"/>
      </left>
      <right/>
      <top style="medium">
        <color indexed="64"/>
      </top>
      <bottom style="medium">
        <color indexed="64"/>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rgb="FFB2B2B2"/>
      </left>
      <right style="thin">
        <color rgb="FFB2B2B2"/>
      </right>
      <top style="thin">
        <color rgb="FFB2B2B2"/>
      </top>
      <bottom style="thin">
        <color rgb="FFB2B2B2"/>
      </bottom>
      <diagonal/>
    </border>
    <border>
      <left style="medium">
        <color indexed="22"/>
      </left>
      <right style="medium">
        <color indexed="22"/>
      </right>
      <top style="medium">
        <color indexed="22"/>
      </top>
      <bottom style="medium">
        <color indexed="22"/>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18"/>
      </left>
      <right style="medium">
        <color indexed="18"/>
      </right>
      <top style="medium">
        <color indexed="18"/>
      </top>
      <bottom style="medium">
        <color indexed="18"/>
      </bottom>
      <diagonal/>
    </border>
    <border>
      <left style="medium">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indexed="38"/>
      </bottom>
      <diagonal/>
    </border>
    <border>
      <left/>
      <right/>
      <top/>
      <bottom style="thick">
        <color indexed="22"/>
      </bottom>
      <diagonal/>
    </border>
    <border>
      <left/>
      <right/>
      <top/>
      <bottom style="medium">
        <color indexed="38"/>
      </bottom>
      <diagonal/>
    </border>
    <border>
      <left/>
      <right/>
      <top/>
      <bottom style="medium">
        <color indexed="30"/>
      </bottom>
      <diagonal/>
    </border>
    <border>
      <left/>
      <right/>
      <top/>
      <bottom style="double">
        <color indexed="52"/>
      </bottom>
      <diagonal/>
    </border>
    <border>
      <left style="thin">
        <color auto="1"/>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theme="0"/>
      </bottom>
      <diagonal/>
    </border>
    <border>
      <left style="thin">
        <color indexed="64"/>
      </left>
      <right/>
      <top/>
      <bottom style="thin">
        <color theme="0"/>
      </bottom>
      <diagonal/>
    </border>
    <border>
      <left style="thin">
        <color indexed="64"/>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theme="0"/>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theme="0"/>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1891">
    <xf numFmtId="0" fontId="0" fillId="0" borderId="0"/>
    <xf numFmtId="44" fontId="1" fillId="0" borderId="0" applyFont="0" applyFill="0" applyBorder="0" applyAlignment="0" applyProtection="0"/>
    <xf numFmtId="0" fontId="2" fillId="2" borderId="1" applyNumberFormat="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21" fillId="0" borderId="0"/>
    <xf numFmtId="0" fontId="22" fillId="0" borderId="0" applyNumberFormat="0" applyFill="0" applyBorder="0" applyAlignment="0" applyProtection="0"/>
    <xf numFmtId="166" fontId="1" fillId="0" borderId="0" applyFont="0" applyFill="0" applyBorder="0" applyAlignment="0" applyProtection="0"/>
    <xf numFmtId="0" fontId="23" fillId="0" borderId="0"/>
    <xf numFmtId="0" fontId="20" fillId="10" borderId="38">
      <alignment vertical="center"/>
    </xf>
    <xf numFmtId="43" fontId="19" fillId="0" borderId="0" applyFont="0" applyFill="0" applyBorder="0" applyAlignment="0" applyProtection="0"/>
    <xf numFmtId="0" fontId="24" fillId="0" borderId="0"/>
    <xf numFmtId="0" fontId="24" fillId="17" borderId="41" applyNumberFormat="0" applyFont="0" applyAlignment="0" applyProtection="0"/>
    <xf numFmtId="9" fontId="19"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30" fillId="10" borderId="0">
      <alignment vertical="center"/>
      <protection locked="0"/>
    </xf>
    <xf numFmtId="44" fontId="19"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21" fillId="0" borderId="0" applyFont="0" applyFill="0" applyBorder="0" applyAlignment="0" applyProtection="0"/>
    <xf numFmtId="43" fontId="1" fillId="0" borderId="0" applyFont="0" applyFill="0" applyBorder="0" applyAlignment="0" applyProtection="0"/>
    <xf numFmtId="0" fontId="24" fillId="0" borderId="0"/>
    <xf numFmtId="0" fontId="24" fillId="0" borderId="0"/>
    <xf numFmtId="0" fontId="24" fillId="0" borderId="0"/>
    <xf numFmtId="0" fontId="24" fillId="0" borderId="0"/>
    <xf numFmtId="168" fontId="21" fillId="0" borderId="0"/>
    <xf numFmtId="168" fontId="21" fillId="0" borderId="0"/>
    <xf numFmtId="168" fontId="21" fillId="0" borderId="0"/>
    <xf numFmtId="168" fontId="21" fillId="0" borderId="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18"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8"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18"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0"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2" fillId="18"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2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2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1" fillId="40" borderId="0" applyNumberFormat="0" applyBorder="0" applyAlignment="0" applyProtection="0"/>
    <xf numFmtId="0" fontId="31" fillId="44" borderId="0" applyNumberFormat="0" applyBorder="0" applyAlignment="0" applyProtection="0"/>
    <xf numFmtId="0" fontId="32" fillId="4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46"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46"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47"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40"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3" fillId="0" borderId="0"/>
    <xf numFmtId="5" fontId="34" fillId="0" borderId="42">
      <alignment horizontal="center" vertical="center"/>
      <protection locked="0"/>
    </xf>
    <xf numFmtId="5" fontId="34" fillId="0" borderId="42">
      <alignment horizontal="center" vertical="center"/>
      <protection locked="0"/>
    </xf>
    <xf numFmtId="14" fontId="34" fillId="0" borderId="42">
      <alignment horizontal="center" vertical="center"/>
      <protection locked="0"/>
    </xf>
    <xf numFmtId="14" fontId="34" fillId="0" borderId="42">
      <alignment horizontal="center" vertical="center"/>
      <protection locked="0"/>
    </xf>
    <xf numFmtId="169" fontId="34" fillId="0" borderId="42">
      <alignment horizontal="center" vertical="center"/>
      <protection locked="0"/>
    </xf>
    <xf numFmtId="169" fontId="34" fillId="0" borderId="42">
      <alignment horizontal="center" vertical="center"/>
      <protection locked="0"/>
    </xf>
    <xf numFmtId="37" fontId="34" fillId="0" borderId="42">
      <alignment horizontal="center" vertical="center"/>
      <protection locked="0"/>
    </xf>
    <xf numFmtId="37" fontId="34" fillId="0" borderId="42">
      <alignment horizontal="center" vertical="center"/>
      <protection locked="0"/>
    </xf>
    <xf numFmtId="170" fontId="34" fillId="0" borderId="42">
      <alignment horizontal="center" vertical="center"/>
      <protection locked="0"/>
    </xf>
    <xf numFmtId="170" fontId="34" fillId="0" borderId="42">
      <alignment horizontal="center" vertical="center"/>
      <protection locked="0"/>
    </xf>
    <xf numFmtId="0" fontId="34" fillId="0" borderId="42">
      <alignment horizontal="center" vertical="center"/>
      <protection locked="0"/>
    </xf>
    <xf numFmtId="0" fontId="34" fillId="0" borderId="42">
      <alignment horizontal="center" vertical="center"/>
      <protection locked="0"/>
    </xf>
    <xf numFmtId="171" fontId="34" fillId="0" borderId="42">
      <alignment horizontal="center" vertical="center"/>
      <protection locked="0"/>
    </xf>
    <xf numFmtId="171" fontId="34" fillId="0" borderId="42">
      <alignment horizontal="center" vertical="center"/>
      <protection locked="0"/>
    </xf>
    <xf numFmtId="172" fontId="26"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2" fontId="26" fillId="0" borderId="43">
      <alignment vertical="center"/>
      <protection locked="0"/>
    </xf>
    <xf numFmtId="172" fontId="26" fillId="0" borderId="43">
      <alignment vertical="center"/>
      <protection locked="0"/>
    </xf>
    <xf numFmtId="174" fontId="26" fillId="0" borderId="44">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5" fontId="26" fillId="0" borderId="44">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0" fontId="26"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6" fillId="0" borderId="43">
      <alignment vertical="center"/>
      <protection locked="0"/>
    </xf>
    <xf numFmtId="0" fontId="26" fillId="0" borderId="43">
      <alignment vertical="center"/>
      <protection locked="0"/>
    </xf>
    <xf numFmtId="0" fontId="26" fillId="0" borderId="44">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177" fontId="26"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7" fontId="26" fillId="0" borderId="43">
      <alignment vertical="center"/>
      <protection locked="0"/>
    </xf>
    <xf numFmtId="177" fontId="26" fillId="0" borderId="43">
      <alignment vertical="center"/>
      <protection locked="0"/>
    </xf>
    <xf numFmtId="179" fontId="26" fillId="0" borderId="44">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2" fontId="26" fillId="0" borderId="43">
      <alignment vertical="center"/>
      <protection locked="0"/>
    </xf>
    <xf numFmtId="182" fontId="26" fillId="0" borderId="43">
      <alignment vertical="center"/>
      <protection locked="0"/>
    </xf>
    <xf numFmtId="182" fontId="26" fillId="0" borderId="44">
      <alignment vertical="center"/>
      <protection locked="0"/>
    </xf>
    <xf numFmtId="182"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3"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3" fontId="26" fillId="0" borderId="43">
      <alignment vertical="center"/>
      <protection locked="0"/>
    </xf>
    <xf numFmtId="183" fontId="26" fillId="0" borderId="43">
      <alignment vertical="center"/>
      <protection locked="0"/>
    </xf>
    <xf numFmtId="185" fontId="26" fillId="0" borderId="44">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6" fontId="26" fillId="0" borderId="44">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73" fontId="21" fillId="0" borderId="45">
      <alignment horizontal="center" vertical="center"/>
      <protection locked="0"/>
    </xf>
    <xf numFmtId="188" fontId="21" fillId="0" borderId="42">
      <alignment horizontal="center" vertical="center"/>
      <protection locked="0"/>
    </xf>
    <xf numFmtId="173" fontId="21" fillId="0" borderId="45">
      <alignment horizontal="center" vertical="center"/>
      <protection locked="0"/>
    </xf>
    <xf numFmtId="173" fontId="21" fillId="0" borderId="45">
      <alignment horizontal="center" vertical="center"/>
      <protection locked="0"/>
    </xf>
    <xf numFmtId="15" fontId="21" fillId="0" borderId="45">
      <alignment horizontal="center" vertical="center"/>
      <protection locked="0"/>
    </xf>
    <xf numFmtId="189" fontId="21" fillId="0" borderId="42">
      <alignment horizontal="center" vertical="center"/>
      <protection locked="0"/>
    </xf>
    <xf numFmtId="15" fontId="21" fillId="0" borderId="45">
      <alignment horizontal="center" vertical="center"/>
      <protection locked="0"/>
    </xf>
    <xf numFmtId="15" fontId="21" fillId="0" borderId="45">
      <alignment horizontal="center" vertical="center"/>
      <protection locked="0"/>
    </xf>
    <xf numFmtId="189" fontId="21" fillId="0" borderId="45">
      <alignment horizontal="center" vertical="center"/>
      <protection locked="0"/>
    </xf>
    <xf numFmtId="189" fontId="21" fillId="0" borderId="45">
      <alignment horizontal="center" vertical="center"/>
      <protection locked="0"/>
    </xf>
    <xf numFmtId="178" fontId="21" fillId="0" borderId="45">
      <alignment horizontal="center" vertical="center"/>
      <protection locked="0"/>
    </xf>
    <xf numFmtId="190" fontId="21" fillId="0" borderId="42">
      <alignment horizontal="center" vertical="center"/>
      <protection locked="0"/>
    </xf>
    <xf numFmtId="178" fontId="21" fillId="0" borderId="45">
      <alignment horizontal="center" vertical="center"/>
      <protection locked="0"/>
    </xf>
    <xf numFmtId="178" fontId="21" fillId="0" borderId="45">
      <alignment horizontal="center" vertical="center"/>
      <protection locked="0"/>
    </xf>
    <xf numFmtId="181" fontId="21" fillId="0" borderId="45">
      <alignment horizontal="center" vertical="center"/>
      <protection locked="0"/>
    </xf>
    <xf numFmtId="191" fontId="21" fillId="0" borderId="42">
      <alignment horizontal="center" vertical="center"/>
      <protection locked="0"/>
    </xf>
    <xf numFmtId="181" fontId="21" fillId="0" borderId="45">
      <alignment horizontal="center" vertical="center"/>
      <protection locked="0"/>
    </xf>
    <xf numFmtId="181" fontId="21" fillId="0" borderId="45">
      <alignment horizontal="center" vertical="center"/>
      <protection locked="0"/>
    </xf>
    <xf numFmtId="192" fontId="21" fillId="0" borderId="45">
      <alignment horizontal="center" vertical="center"/>
      <protection locked="0"/>
    </xf>
    <xf numFmtId="192" fontId="21" fillId="0" borderId="45">
      <alignment horizontal="center" vertical="center"/>
      <protection locked="0"/>
    </xf>
    <xf numFmtId="184" fontId="21" fillId="0" borderId="45">
      <alignment horizontal="center" vertical="center"/>
      <protection locked="0"/>
    </xf>
    <xf numFmtId="193" fontId="21" fillId="0" borderId="42">
      <alignment horizontal="center" vertical="center"/>
      <protection locked="0"/>
    </xf>
    <xf numFmtId="184" fontId="21" fillId="0" borderId="45">
      <alignment horizontal="center" vertical="center"/>
      <protection locked="0"/>
    </xf>
    <xf numFmtId="184" fontId="21" fillId="0" borderId="45">
      <alignment horizontal="center" vertical="center"/>
      <protection locked="0"/>
    </xf>
    <xf numFmtId="194" fontId="21" fillId="0" borderId="45">
      <alignment horizontal="center" vertical="center"/>
      <protection locked="0"/>
    </xf>
    <xf numFmtId="195" fontId="21" fillId="0" borderId="42">
      <alignment horizontal="center" vertical="center"/>
      <protection locked="0"/>
    </xf>
    <xf numFmtId="194" fontId="21" fillId="0" borderId="45">
      <alignment horizontal="center" vertical="center"/>
      <protection locked="0"/>
    </xf>
    <xf numFmtId="194" fontId="21" fillId="0" borderId="45">
      <alignment horizontal="center" vertical="center"/>
      <protection locked="0"/>
    </xf>
    <xf numFmtId="196" fontId="34" fillId="0" borderId="42">
      <alignment horizontal="center" vertical="center"/>
      <protection locked="0"/>
    </xf>
    <xf numFmtId="196" fontId="34" fillId="0" borderId="42">
      <alignment horizontal="center" vertical="center"/>
      <protection locked="0"/>
    </xf>
    <xf numFmtId="197" fontId="34" fillId="0" borderId="42">
      <alignment horizontal="right" vertical="center"/>
      <protection locked="0"/>
    </xf>
    <xf numFmtId="197" fontId="34" fillId="0" borderId="42">
      <alignment horizontal="right" vertical="center"/>
      <protection locked="0"/>
    </xf>
    <xf numFmtId="198" fontId="34" fillId="0" borderId="42">
      <alignment horizontal="center" vertical="center"/>
      <protection locked="0"/>
    </xf>
    <xf numFmtId="198" fontId="34" fillId="0" borderId="42">
      <alignment horizontal="center" vertical="center"/>
      <protection locked="0"/>
    </xf>
    <xf numFmtId="199" fontId="34" fillId="0" borderId="42">
      <alignment horizontal="center" vertical="center"/>
      <protection locked="0"/>
    </xf>
    <xf numFmtId="199" fontId="34" fillId="0" borderId="42">
      <alignment horizontal="center" vertical="center"/>
      <protection locked="0"/>
    </xf>
    <xf numFmtId="200" fontId="34" fillId="0" borderId="42">
      <alignment horizontal="center" vertical="center"/>
      <protection locked="0"/>
    </xf>
    <xf numFmtId="200" fontId="34" fillId="0" borderId="42">
      <alignment horizontal="center" vertical="center"/>
      <protection locked="0"/>
    </xf>
    <xf numFmtId="0" fontId="34" fillId="0" borderId="42">
      <alignment vertical="center"/>
      <protection locked="0"/>
    </xf>
    <xf numFmtId="0" fontId="34" fillId="0" borderId="42">
      <alignment vertical="center"/>
      <protection locked="0"/>
    </xf>
    <xf numFmtId="201" fontId="34" fillId="0" borderId="42">
      <alignment horizontal="right" vertical="center"/>
      <protection locked="0"/>
    </xf>
    <xf numFmtId="201" fontId="34" fillId="0" borderId="42">
      <alignment horizontal="right" vertical="center"/>
      <protection locked="0"/>
    </xf>
    <xf numFmtId="0" fontId="21" fillId="0" borderId="45">
      <alignment vertical="center"/>
      <protection locked="0"/>
    </xf>
    <xf numFmtId="0" fontId="21" fillId="0" borderId="42" applyAlignment="0">
      <protection locked="0"/>
    </xf>
    <xf numFmtId="0" fontId="21" fillId="0" borderId="45">
      <alignment vertical="center"/>
      <protection locked="0"/>
    </xf>
    <xf numFmtId="0" fontId="21" fillId="0" borderId="45">
      <alignment vertical="center"/>
      <protection locked="0"/>
    </xf>
    <xf numFmtId="0" fontId="21" fillId="0" borderId="45">
      <alignment vertical="center"/>
      <protection locked="0"/>
    </xf>
    <xf numFmtId="5" fontId="34" fillId="0" borderId="42">
      <alignment horizontal="center" vertical="center"/>
      <protection locked="0"/>
    </xf>
    <xf numFmtId="5" fontId="34" fillId="0" borderId="42">
      <alignment horizontal="center" vertical="center"/>
      <protection locked="0"/>
    </xf>
    <xf numFmtId="14" fontId="34" fillId="0" borderId="42">
      <alignment horizontal="center" vertical="center"/>
      <protection locked="0"/>
    </xf>
    <xf numFmtId="14" fontId="34" fillId="0" borderId="42">
      <alignment horizontal="center" vertical="center"/>
      <protection locked="0"/>
    </xf>
    <xf numFmtId="169" fontId="34" fillId="0" borderId="42">
      <alignment horizontal="center" vertical="center"/>
      <protection locked="0"/>
    </xf>
    <xf numFmtId="169" fontId="34" fillId="0" borderId="42">
      <alignment horizontal="center" vertical="center"/>
      <protection locked="0"/>
    </xf>
    <xf numFmtId="37" fontId="34" fillId="0" borderId="42">
      <alignment horizontal="center" vertical="center"/>
      <protection locked="0"/>
    </xf>
    <xf numFmtId="37" fontId="34" fillId="0" borderId="42">
      <alignment horizontal="center" vertical="center"/>
      <protection locked="0"/>
    </xf>
    <xf numFmtId="170" fontId="34" fillId="0" borderId="42">
      <alignment horizontal="center" vertical="center"/>
      <protection locked="0"/>
    </xf>
    <xf numFmtId="170" fontId="34" fillId="0" borderId="42">
      <alignment horizontal="center" vertical="center"/>
      <protection locked="0"/>
    </xf>
    <xf numFmtId="0" fontId="34" fillId="0" borderId="42">
      <alignment horizontal="center" vertical="center"/>
      <protection locked="0"/>
    </xf>
    <xf numFmtId="0" fontId="34" fillId="0" borderId="42">
      <alignment horizontal="center" vertical="center"/>
      <protection locked="0"/>
    </xf>
    <xf numFmtId="171" fontId="34" fillId="0" borderId="42">
      <alignment horizontal="center" vertical="center"/>
      <protection locked="0"/>
    </xf>
    <xf numFmtId="171" fontId="34" fillId="0" borderId="42">
      <alignment horizontal="center" vertical="center"/>
      <protection locked="0"/>
    </xf>
    <xf numFmtId="173" fontId="21" fillId="0" borderId="45">
      <alignment horizontal="right" vertical="center"/>
      <protection locked="0"/>
    </xf>
    <xf numFmtId="196" fontId="21" fillId="0" borderId="42">
      <alignment vertical="center"/>
      <protection locked="0"/>
    </xf>
    <xf numFmtId="173" fontId="21" fillId="0" borderId="45">
      <alignment horizontal="right" vertical="center"/>
      <protection locked="0"/>
    </xf>
    <xf numFmtId="173" fontId="21" fillId="0" borderId="45">
      <alignment horizontal="right" vertical="center"/>
      <protection locked="0"/>
    </xf>
    <xf numFmtId="202" fontId="21" fillId="0" borderId="45">
      <alignment horizontal="right" vertical="center"/>
      <protection locked="0"/>
    </xf>
    <xf numFmtId="203" fontId="21" fillId="0" borderId="42">
      <alignment horizontal="right" vertical="center"/>
      <protection locked="0"/>
    </xf>
    <xf numFmtId="202" fontId="21" fillId="0" borderId="45">
      <alignment horizontal="right" vertical="center"/>
      <protection locked="0"/>
    </xf>
    <xf numFmtId="202" fontId="21" fillId="0" borderId="45">
      <alignment horizontal="right" vertical="center"/>
      <protection locked="0"/>
    </xf>
    <xf numFmtId="204" fontId="21" fillId="0" borderId="45">
      <alignment horizontal="right" vertical="center"/>
      <protection locked="0"/>
    </xf>
    <xf numFmtId="204" fontId="21" fillId="0" borderId="45">
      <alignment horizontal="right" vertical="center"/>
      <protection locked="0"/>
    </xf>
    <xf numFmtId="178" fontId="21" fillId="0" borderId="45">
      <alignment horizontal="right" vertical="center"/>
      <protection locked="0"/>
    </xf>
    <xf numFmtId="198" fontId="21" fillId="0" borderId="42">
      <alignment vertical="center"/>
      <protection locked="0"/>
    </xf>
    <xf numFmtId="178" fontId="21" fillId="0" borderId="45">
      <alignment horizontal="right" vertical="center"/>
      <protection locked="0"/>
    </xf>
    <xf numFmtId="178" fontId="21" fillId="0" borderId="45">
      <alignment horizontal="right" vertical="center"/>
      <protection locked="0"/>
    </xf>
    <xf numFmtId="181" fontId="21" fillId="0" borderId="45">
      <alignment horizontal="right" vertical="center"/>
      <protection locked="0"/>
    </xf>
    <xf numFmtId="199" fontId="21" fillId="0" borderId="42">
      <alignmen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81" fontId="21" fillId="0" borderId="45">
      <alignment horizontal="righ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81" fontId="21" fillId="0" borderId="45">
      <alignment horizontal="righ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92" fontId="21" fillId="0" borderId="45">
      <alignment horizontal="right" vertical="center"/>
      <protection locked="0"/>
    </xf>
    <xf numFmtId="192" fontId="21" fillId="0" borderId="45">
      <alignment horizontal="right" vertical="center"/>
      <protection locked="0"/>
    </xf>
    <xf numFmtId="184" fontId="21" fillId="0" borderId="45">
      <alignment horizontal="right" vertical="center"/>
      <protection locked="0"/>
    </xf>
    <xf numFmtId="200" fontId="21" fillId="0" borderId="42">
      <alignment vertical="center"/>
      <protection locked="0"/>
    </xf>
    <xf numFmtId="184" fontId="21" fillId="0" borderId="45">
      <alignment horizontal="right" vertical="center"/>
      <protection locked="0"/>
    </xf>
    <xf numFmtId="184" fontId="21" fillId="0" borderId="45">
      <alignment horizontal="right" vertical="center"/>
      <protection locked="0"/>
    </xf>
    <xf numFmtId="194" fontId="21" fillId="0" borderId="45">
      <alignment horizontal="right" vertical="center"/>
      <protection locked="0"/>
    </xf>
    <xf numFmtId="201" fontId="21" fillId="0" borderId="42">
      <alignment horizontal="right" vertical="center"/>
      <protection locked="0"/>
    </xf>
    <xf numFmtId="194" fontId="21" fillId="0" borderId="45">
      <alignment horizontal="right" vertical="center"/>
      <protection locked="0"/>
    </xf>
    <xf numFmtId="194" fontId="21" fillId="0" borderId="45">
      <alignment horizontal="right" vertical="center"/>
      <protection locked="0"/>
    </xf>
    <xf numFmtId="42" fontId="35" fillId="0" borderId="0" applyFont="0" applyFill="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8" fillId="13"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7" fillId="0" borderId="0" applyNumberFormat="0" applyFill="0" applyBorder="0" applyAlignment="0"/>
    <xf numFmtId="206" fontId="35" fillId="0" borderId="46"/>
    <xf numFmtId="41" fontId="24" fillId="50" borderId="0" applyNumberFormat="0" applyFont="0" applyBorder="0" applyAlignment="0">
      <alignment horizontal="right"/>
    </xf>
    <xf numFmtId="41" fontId="24" fillId="50" borderId="0" applyNumberFormat="0" applyFont="0" applyBorder="0" applyAlignment="0">
      <alignment horizontal="right"/>
    </xf>
    <xf numFmtId="0" fontId="38" fillId="0" borderId="0" applyNumberFormat="0" applyFill="0" applyBorder="0" applyAlignment="0">
      <protection locked="0"/>
    </xf>
    <xf numFmtId="38" fontId="35" fillId="0" borderId="46"/>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21" fillId="0" borderId="0" applyNumberFormat="0" applyFont="0" applyFill="0" applyBorder="0">
      <alignment horizontal="center" vertical="center"/>
      <protection locked="0"/>
    </xf>
    <xf numFmtId="0" fontId="40" fillId="0" borderId="0" applyNumberFormat="0" applyFont="0" applyFill="0" applyBorder="0">
      <alignment horizontal="center" vertical="center"/>
      <protection locked="0"/>
    </xf>
    <xf numFmtId="0" fontId="41" fillId="0" borderId="0" applyNumberFormat="0" applyFont="0" applyFill="0" applyBorder="0">
      <alignment horizontal="center" vertical="center"/>
      <protection locked="0"/>
    </xf>
    <xf numFmtId="173" fontId="21" fillId="0" borderId="0" applyFill="0" applyBorder="0">
      <alignment horizontal="center" vertical="center"/>
    </xf>
    <xf numFmtId="188" fontId="21" fillId="0" borderId="0" applyFill="0" applyBorder="0">
      <alignment horizontal="center" vertical="center"/>
    </xf>
    <xf numFmtId="173" fontId="21" fillId="0" borderId="0" applyFill="0" applyBorder="0">
      <alignment horizontal="center" vertical="center"/>
    </xf>
    <xf numFmtId="173" fontId="21" fillId="0" borderId="0" applyFill="0" applyBorder="0">
      <alignment horizontal="center" vertical="center"/>
    </xf>
    <xf numFmtId="15" fontId="21" fillId="0" borderId="0" applyFill="0" applyBorder="0">
      <alignment horizontal="center" vertical="center"/>
    </xf>
    <xf numFmtId="189" fontId="21" fillId="0" borderId="0" applyFill="0" applyBorder="0">
      <alignment horizontal="center" vertical="center"/>
    </xf>
    <xf numFmtId="15" fontId="21" fillId="0" borderId="0" applyFill="0" applyBorder="0">
      <alignment horizontal="center" vertical="center"/>
    </xf>
    <xf numFmtId="15" fontId="21" fillId="0" borderId="0" applyFill="0" applyBorder="0">
      <alignment horizontal="center" vertical="center"/>
    </xf>
    <xf numFmtId="178" fontId="21" fillId="0" borderId="0" applyFill="0" applyBorder="0">
      <alignment horizontal="center" vertical="center"/>
    </xf>
    <xf numFmtId="190" fontId="21" fillId="0" borderId="0" applyFill="0" applyBorder="0">
      <alignment horizontal="center" vertical="center"/>
    </xf>
    <xf numFmtId="178" fontId="21" fillId="0" borderId="0" applyFill="0" applyBorder="0">
      <alignment horizontal="center" vertical="center"/>
    </xf>
    <xf numFmtId="178" fontId="21" fillId="0" borderId="0" applyFill="0" applyBorder="0">
      <alignment horizontal="center" vertical="center"/>
    </xf>
    <xf numFmtId="181" fontId="21" fillId="0" borderId="0" applyFill="0" applyBorder="0">
      <alignment horizontal="center" vertical="center"/>
    </xf>
    <xf numFmtId="191" fontId="21" fillId="0" borderId="0" applyFill="0" applyBorder="0">
      <alignment horizontal="center" vertical="center"/>
    </xf>
    <xf numFmtId="181" fontId="21" fillId="0" borderId="0" applyFill="0" applyBorder="0">
      <alignment horizontal="center" vertical="center"/>
    </xf>
    <xf numFmtId="181" fontId="21" fillId="0" borderId="0" applyFill="0" applyBorder="0">
      <alignment horizontal="center" vertical="center"/>
    </xf>
    <xf numFmtId="192" fontId="21" fillId="0" borderId="0" applyFill="0" applyBorder="0">
      <alignment horizontal="center" vertical="center"/>
    </xf>
    <xf numFmtId="192" fontId="21" fillId="0" borderId="0" applyFill="0" applyBorder="0">
      <alignment horizontal="center" vertical="center"/>
    </xf>
    <xf numFmtId="184" fontId="21" fillId="0" borderId="0" applyFill="0" applyBorder="0">
      <alignment horizontal="center" vertical="center"/>
    </xf>
    <xf numFmtId="193" fontId="21" fillId="0" borderId="0" applyFill="0" applyBorder="0">
      <alignment horizontal="center" vertical="center"/>
    </xf>
    <xf numFmtId="184" fontId="21" fillId="0" borderId="0" applyFill="0" applyBorder="0">
      <alignment horizontal="center" vertical="center"/>
    </xf>
    <xf numFmtId="184" fontId="21" fillId="0" borderId="0" applyFill="0" applyBorder="0">
      <alignment horizontal="center" vertical="center"/>
    </xf>
    <xf numFmtId="194" fontId="21" fillId="0" borderId="0" applyFill="0" applyBorder="0">
      <alignment horizontal="center" vertical="center"/>
    </xf>
    <xf numFmtId="195" fontId="21" fillId="0" borderId="0" applyFill="0" applyBorder="0">
      <alignment horizontal="center" vertical="center"/>
    </xf>
    <xf numFmtId="194" fontId="21" fillId="0" borderId="0" applyFill="0" applyBorder="0">
      <alignment horizontal="center" vertical="center"/>
    </xf>
    <xf numFmtId="194" fontId="21" fillId="0" borderId="0" applyFill="0" applyBorder="0">
      <alignment horizontal="center" vertical="center"/>
    </xf>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41" fontId="24"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4"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5"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0" fontId="44" fillId="0" borderId="0" applyFont="0" applyFill="0" applyBorder="0" applyAlignment="0" applyProtection="0">
      <alignment horizontal="right"/>
    </xf>
    <xf numFmtId="43" fontId="1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applyFont="0" applyFill="0" applyBorder="0" applyAlignment="0" applyProtection="0"/>
    <xf numFmtId="43" fontId="24"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3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4"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47" fillId="0" borderId="0" applyFont="0" applyFill="0" applyBorder="0" applyAlignment="0" applyProtection="0"/>
    <xf numFmtId="0" fontId="48" fillId="0" borderId="0" applyFill="0" applyBorder="0">
      <alignment vertical="center"/>
    </xf>
    <xf numFmtId="0" fontId="49" fillId="0" borderId="0" applyFill="0" applyBorder="0">
      <alignment vertical="center"/>
    </xf>
    <xf numFmtId="0" fontId="44" fillId="0" borderId="0" applyFont="0" applyFill="0" applyBorder="0" applyAlignment="0" applyProtection="0">
      <alignment horizontal="right"/>
    </xf>
    <xf numFmtId="44" fontId="4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172" fontId="26" fillId="0" borderId="0" applyFill="0" applyBorder="0">
      <alignment vertical="center"/>
    </xf>
    <xf numFmtId="173" fontId="21" fillId="0" borderId="0" applyFill="0" applyBorder="0">
      <alignment vertical="center"/>
    </xf>
    <xf numFmtId="174" fontId="26" fillId="0" borderId="0" applyFill="0" applyBorder="0">
      <alignment vertical="center"/>
    </xf>
    <xf numFmtId="42" fontId="24" fillId="0" borderId="0" applyFont="0" applyFill="0" applyBorder="0" applyAlignment="0" applyProtection="0"/>
    <xf numFmtId="207" fontId="24" fillId="0" borderId="0" applyFont="0" applyFill="0" applyBorder="0" applyAlignment="0" applyProtection="0"/>
    <xf numFmtId="207" fontId="24" fillId="0" borderId="0" applyFont="0" applyFill="0" applyBorder="0" applyAlignment="0" applyProtection="0"/>
    <xf numFmtId="0" fontId="44" fillId="0" borderId="0" applyFont="0" applyFill="0" applyBorder="0" applyAlignment="0" applyProtection="0"/>
    <xf numFmtId="175" fontId="26" fillId="0" borderId="0" applyFill="0" applyBorder="0">
      <alignment vertical="center"/>
    </xf>
    <xf numFmtId="176" fontId="21" fillId="0" borderId="0" applyFill="0" applyBorder="0">
      <alignment vertical="center"/>
    </xf>
    <xf numFmtId="43" fontId="24" fillId="0" borderId="0" applyFont="0" applyFill="0" applyBorder="0" applyAlignment="0" applyProtection="0"/>
    <xf numFmtId="0" fontId="44" fillId="0" borderId="49" applyNumberFormat="0" applyFont="0" applyFill="0" applyAlignment="0" applyProtection="0"/>
    <xf numFmtId="0" fontId="50" fillId="52" borderId="0" applyNumberFormat="0" applyBorder="0" applyAlignment="0" applyProtection="0"/>
    <xf numFmtId="0" fontId="50" fillId="53" borderId="0" applyNumberFormat="0" applyBorder="0" applyAlignment="0" applyProtection="0"/>
    <xf numFmtId="0" fontId="50" fillId="54" borderId="0" applyNumberFormat="0" applyBorder="0" applyAlignment="0" applyProtection="0"/>
    <xf numFmtId="208" fontId="31" fillId="0" borderId="0" applyFont="0" applyFill="0" applyBorder="0" applyAlignment="0" applyProtection="0"/>
    <xf numFmtId="0" fontId="51"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96" fontId="34" fillId="0" borderId="42">
      <alignment horizontal="center" vertical="center"/>
      <protection locked="0"/>
    </xf>
    <xf numFmtId="196" fontId="34" fillId="0" borderId="42">
      <alignment horizontal="center" vertical="center"/>
      <protection locked="0"/>
    </xf>
    <xf numFmtId="197" fontId="34" fillId="0" borderId="42">
      <alignment horizontal="right" vertical="center"/>
      <protection locked="0"/>
    </xf>
    <xf numFmtId="197" fontId="34" fillId="0" borderId="42">
      <alignment horizontal="right" vertical="center"/>
      <protection locked="0"/>
    </xf>
    <xf numFmtId="198" fontId="34" fillId="0" borderId="42">
      <alignment horizontal="center" vertical="center"/>
      <protection locked="0"/>
    </xf>
    <xf numFmtId="198" fontId="34" fillId="0" borderId="42">
      <alignment horizontal="center" vertical="center"/>
      <protection locked="0"/>
    </xf>
    <xf numFmtId="199" fontId="34" fillId="0" borderId="42">
      <alignment horizontal="center" vertical="center"/>
      <protection locked="0"/>
    </xf>
    <xf numFmtId="199" fontId="34" fillId="0" borderId="42">
      <alignment horizontal="center" vertical="center"/>
      <protection locked="0"/>
    </xf>
    <xf numFmtId="200" fontId="34" fillId="0" borderId="42">
      <alignment horizontal="center" vertical="center"/>
      <protection locked="0"/>
    </xf>
    <xf numFmtId="200" fontId="34" fillId="0" borderId="42">
      <alignment horizontal="center" vertical="center"/>
      <protection locked="0"/>
    </xf>
    <xf numFmtId="0" fontId="34" fillId="0" borderId="42">
      <alignment vertical="center"/>
      <protection locked="0"/>
    </xf>
    <xf numFmtId="0" fontId="34" fillId="0" borderId="42">
      <alignment vertical="center"/>
      <protection locked="0"/>
    </xf>
    <xf numFmtId="201" fontId="34" fillId="0" borderId="42">
      <alignment horizontal="right" vertical="center"/>
      <protection locked="0"/>
    </xf>
    <xf numFmtId="201" fontId="34" fillId="0" borderId="42">
      <alignment horizontal="righ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209" fontId="24" fillId="0" borderId="0" applyFont="0" applyFill="0" applyBorder="0" applyAlignment="0" applyProtection="0"/>
    <xf numFmtId="209" fontId="24" fillId="0" borderId="0" applyFont="0" applyFill="0" applyBorder="0" applyAlignment="0" applyProtection="0"/>
    <xf numFmtId="0" fontId="52" fillId="0" borderId="0" applyFill="0" applyBorder="0" applyProtection="0">
      <alignment horizontal="left"/>
    </xf>
    <xf numFmtId="196" fontId="34" fillId="0" borderId="0" applyFill="0" applyBorder="0">
      <alignment horizontal="center" vertical="center"/>
    </xf>
    <xf numFmtId="197" fontId="34" fillId="0" borderId="0" applyFill="0" applyBorder="0">
      <alignment horizontal="right" vertical="center"/>
    </xf>
    <xf numFmtId="198" fontId="34" fillId="0" borderId="0" applyFill="0" applyBorder="0">
      <alignment horizontal="center" vertical="center"/>
    </xf>
    <xf numFmtId="199" fontId="34" fillId="0" borderId="0" applyFill="0" applyBorder="0">
      <alignment horizontal="center" vertical="center"/>
    </xf>
    <xf numFmtId="200" fontId="34" fillId="0" borderId="0" applyFill="0" applyBorder="0">
      <alignment horizontal="center" vertical="center"/>
    </xf>
    <xf numFmtId="0" fontId="53" fillId="0" borderId="0" applyFill="0" applyBorder="0">
      <alignment horizontal="right" vertical="center"/>
    </xf>
    <xf numFmtId="201" fontId="34" fillId="0" borderId="0" applyFill="0" applyBorder="0">
      <alignment horizontal="right" vertical="center"/>
    </xf>
    <xf numFmtId="0" fontId="54" fillId="0" borderId="0"/>
    <xf numFmtId="0" fontId="55" fillId="0" borderId="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4" fillId="0" borderId="0" applyFont="0" applyFill="0" applyBorder="0" applyAlignment="0" applyProtection="0">
      <alignment horizontal="right"/>
    </xf>
    <xf numFmtId="0" fontId="57" fillId="0" borderId="0" applyProtection="0">
      <alignment horizontal="right"/>
    </xf>
    <xf numFmtId="0" fontId="4" fillId="0" borderId="0" applyFill="0" applyBorder="0" applyAlignment="0"/>
    <xf numFmtId="0" fontId="4" fillId="0" borderId="0" applyFill="0" applyBorder="0">
      <alignment vertical="center"/>
    </xf>
    <xf numFmtId="0" fontId="4" fillId="0" borderId="0" applyFill="0" applyBorder="0">
      <alignment vertical="center"/>
    </xf>
    <xf numFmtId="0" fontId="4" fillId="0" borderId="0" applyFill="0" applyBorder="0">
      <alignment vertical="center"/>
    </xf>
    <xf numFmtId="0" fontId="58" fillId="0" borderId="50"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60" fillId="0" borderId="0" applyFill="0" applyBorder="0">
      <alignment vertical="center"/>
    </xf>
    <xf numFmtId="0" fontId="4" fillId="0" borderId="0" applyFill="0" applyBorder="0">
      <alignment vertical="center"/>
    </xf>
    <xf numFmtId="0" fontId="7" fillId="0" borderId="0" applyFill="0" applyBorder="0" applyAlignment="0"/>
    <xf numFmtId="0" fontId="7" fillId="0" borderId="0" applyFill="0" applyBorder="0">
      <alignment vertical="center"/>
    </xf>
    <xf numFmtId="0" fontId="7" fillId="0" borderId="0" applyFill="0" applyBorder="0">
      <alignment vertical="center"/>
    </xf>
    <xf numFmtId="0" fontId="7" fillId="0" borderId="0" applyFill="0" applyBorder="0">
      <alignment vertical="center"/>
    </xf>
    <xf numFmtId="0" fontId="61" fillId="0" borderId="52"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3" fillId="0" borderId="0" applyFill="0" applyBorder="0">
      <alignment vertical="center"/>
    </xf>
    <xf numFmtId="0" fontId="7" fillId="0" borderId="0" applyFill="0" applyBorder="0">
      <alignment vertical="center"/>
    </xf>
    <xf numFmtId="0" fontId="64" fillId="0" borderId="0" applyFill="0" applyBorder="0" applyAlignment="0"/>
    <xf numFmtId="0" fontId="64" fillId="0" borderId="0" applyFill="0" applyBorder="0">
      <alignment vertical="center"/>
    </xf>
    <xf numFmtId="0" fontId="64" fillId="0" borderId="0" applyFill="0" applyBorder="0">
      <alignment vertical="center"/>
    </xf>
    <xf numFmtId="0" fontId="64" fillId="0" borderId="0" applyFill="0" applyBorder="0">
      <alignment vertical="center"/>
    </xf>
    <xf numFmtId="0" fontId="65" fillId="0" borderId="54"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7" fillId="0" borderId="0" applyFill="0" applyBorder="0">
      <alignment vertical="center"/>
    </xf>
    <xf numFmtId="0" fontId="64" fillId="0" borderId="0" applyFill="0" applyBorder="0">
      <alignment vertical="center"/>
    </xf>
    <xf numFmtId="0" fontId="28" fillId="0" borderId="0" applyNumberFormat="0" applyFill="0" applyBorder="0" applyAlignment="0" applyProtection="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8" fillId="0" borderId="0" applyFill="0" applyBorder="0">
      <alignment vertical="center"/>
    </xf>
    <xf numFmtId="0" fontId="21" fillId="0" borderId="0" applyFill="0" applyBorder="0">
      <alignment vertical="center"/>
    </xf>
    <xf numFmtId="210" fontId="69" fillId="0" borderId="0"/>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Fill="0" applyBorder="0">
      <alignment horizontal="center" vertical="center"/>
      <protection locked="0"/>
    </xf>
    <xf numFmtId="0" fontId="76" fillId="0" borderId="0" applyFill="0" applyBorder="0" applyAlignment="0">
      <protection locked="0"/>
    </xf>
    <xf numFmtId="0" fontId="76" fillId="0" borderId="0" applyFill="0" applyBorder="0">
      <alignment horizontal="center" vertical="center"/>
      <protection locked="0"/>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8" fillId="0" borderId="0" applyFill="0" applyBorder="0">
      <alignment horizontal="left" vertical="center"/>
      <protection locked="0"/>
    </xf>
    <xf numFmtId="0" fontId="78" fillId="0" borderId="0" applyFill="0" applyBorder="0" applyAlignment="0">
      <protection locked="0"/>
    </xf>
    <xf numFmtId="0" fontId="78" fillId="0" borderId="0" applyFill="0" applyBorder="0">
      <alignment horizontal="left" vertical="center"/>
      <protection locked="0"/>
    </xf>
    <xf numFmtId="0" fontId="78" fillId="0" borderId="0" applyFill="0" applyBorder="0">
      <alignment horizontal="left" vertical="center"/>
      <protection locked="0"/>
    </xf>
    <xf numFmtId="0" fontId="79" fillId="0" borderId="0" applyFill="0" applyBorder="0">
      <alignment vertical="center"/>
    </xf>
    <xf numFmtId="0" fontId="78" fillId="0" borderId="0" applyFill="0" applyBorder="0">
      <alignment vertical="center"/>
    </xf>
    <xf numFmtId="0" fontId="80" fillId="0" borderId="0" applyFill="0" applyBorder="0">
      <alignment vertical="center"/>
    </xf>
    <xf numFmtId="0" fontId="78" fillId="0" borderId="0" applyFill="0" applyBorder="0">
      <alignment vertical="center"/>
    </xf>
    <xf numFmtId="0" fontId="81" fillId="0" borderId="0" applyFill="0" applyBorder="0">
      <alignment vertical="center"/>
    </xf>
    <xf numFmtId="0" fontId="82"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48" fillId="0" borderId="0" applyFill="0" applyBorder="0">
      <alignment vertical="center"/>
    </xf>
    <xf numFmtId="211" fontId="34" fillId="0" borderId="0" applyFill="0" applyBorder="0">
      <alignment horizontal="center" vertical="center"/>
    </xf>
    <xf numFmtId="197" fontId="34" fillId="0" borderId="0" applyFill="0" applyBorder="0">
      <alignment horizontal="right" vertical="center"/>
    </xf>
    <xf numFmtId="212" fontId="34" fillId="0" borderId="0" applyFill="0" applyBorder="0">
      <alignment horizontal="center" vertical="center"/>
    </xf>
    <xf numFmtId="213" fontId="34" fillId="0" borderId="0" applyFill="0" applyBorder="0">
      <alignment horizontal="center" vertical="center"/>
    </xf>
    <xf numFmtId="214" fontId="34" fillId="0" borderId="0" applyFill="0" applyBorder="0">
      <alignment horizontal="center" vertical="center"/>
    </xf>
    <xf numFmtId="201" fontId="34" fillId="0" borderId="0" applyFill="0" applyBorder="0">
      <alignment horizontal="right" vertical="center"/>
    </xf>
    <xf numFmtId="0" fontId="88" fillId="0" borderId="0" applyFill="0" applyBorder="0">
      <alignment vertical="center"/>
    </xf>
    <xf numFmtId="0" fontId="89" fillId="0" borderId="0" applyFill="0" applyBorder="0">
      <alignment vertical="center"/>
    </xf>
    <xf numFmtId="0" fontId="53" fillId="0" borderId="0" applyFill="0" applyBorder="0">
      <alignment vertical="center"/>
    </xf>
    <xf numFmtId="0" fontId="34" fillId="0" borderId="0" applyFill="0" applyBorder="0">
      <alignment vertical="center"/>
    </xf>
    <xf numFmtId="5" fontId="34" fillId="0" borderId="0" applyFill="0" applyBorder="0">
      <alignment horizontal="center" vertical="center"/>
    </xf>
    <xf numFmtId="14" fontId="34" fillId="0" borderId="0" applyFill="0" applyBorder="0">
      <alignment horizontal="center" vertical="center"/>
    </xf>
    <xf numFmtId="169" fontId="34" fillId="0" borderId="0" applyFill="0" applyBorder="0">
      <alignment horizontal="center" vertical="center"/>
    </xf>
    <xf numFmtId="37" fontId="34" fillId="0" borderId="0" applyFill="0" applyBorder="0">
      <alignment horizontal="center" vertical="center"/>
    </xf>
    <xf numFmtId="170" fontId="34" fillId="0" borderId="0" applyFill="0" applyBorder="0">
      <alignment horizontal="center" vertical="center"/>
    </xf>
    <xf numFmtId="0" fontId="34" fillId="0" borderId="0" applyFill="0" applyBorder="0">
      <alignment horizontal="center" vertical="center"/>
    </xf>
    <xf numFmtId="171" fontId="34" fillId="0" borderId="0" applyFill="0" applyBorder="0">
      <alignment horizontal="center" vertical="center"/>
    </xf>
    <xf numFmtId="0" fontId="90" fillId="0" borderId="0" applyFill="0" applyBorder="0">
      <alignment vertical="center"/>
    </xf>
    <xf numFmtId="41" fontId="24" fillId="55" borderId="0" applyFont="0" applyBorder="0" applyAlignment="0">
      <alignment horizontal="right"/>
      <protection locked="0"/>
    </xf>
    <xf numFmtId="41" fontId="24" fillId="55" borderId="0" applyFont="0" applyBorder="0" applyAlignment="0">
      <alignment horizontal="right"/>
      <protection locked="0"/>
    </xf>
    <xf numFmtId="41" fontId="24" fillId="56" borderId="0" applyFont="0" applyBorder="0" applyAlignment="0">
      <alignment horizontal="right"/>
      <protection locked="0"/>
    </xf>
    <xf numFmtId="215" fontId="24" fillId="57" borderId="0" applyFont="0" applyBorder="0">
      <alignment horizontal="right"/>
      <protection locked="0"/>
    </xf>
    <xf numFmtId="215" fontId="24" fillId="57" borderId="0" applyFont="0" applyBorder="0">
      <alignment horizontal="right"/>
      <protection locked="0"/>
    </xf>
    <xf numFmtId="41" fontId="24" fillId="58" borderId="0" applyFont="0" applyBorder="0">
      <alignment horizontal="right"/>
      <protection locked="0"/>
    </xf>
    <xf numFmtId="41" fontId="24" fillId="58" borderId="0" applyFont="0" applyBorder="0">
      <alignment horizontal="right"/>
      <protection locked="0"/>
    </xf>
    <xf numFmtId="0" fontId="21" fillId="50" borderId="0"/>
    <xf numFmtId="0" fontId="21" fillId="50" borderId="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64" fillId="0" borderId="57"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92" fillId="0" borderId="57" applyFill="0">
      <alignment horizontal="center" vertical="center"/>
    </xf>
    <xf numFmtId="0" fontId="92"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21" fillId="0" borderId="57"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0" fontId="26" fillId="0" borderId="57" applyFill="0">
      <alignment horizontal="center" vertical="center"/>
    </xf>
    <xf numFmtId="0" fontId="26"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192" fontId="21" fillId="0" borderId="57"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216" fontId="26"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6" fontId="26" fillId="0" borderId="57" applyFill="0">
      <alignment horizontal="center" vertical="center"/>
    </xf>
    <xf numFmtId="217" fontId="21" fillId="0" borderId="57"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5" fontId="34" fillId="0" borderId="0" applyFill="0" applyBorder="0">
      <alignment horizontal="center" vertical="center"/>
    </xf>
    <xf numFmtId="14" fontId="34" fillId="0" borderId="0" applyFill="0" applyBorder="0">
      <alignment horizontal="center" vertical="center"/>
    </xf>
    <xf numFmtId="169" fontId="34" fillId="0" borderId="0" applyFill="0" applyBorder="0">
      <alignment horizontal="center" vertical="center"/>
    </xf>
    <xf numFmtId="37" fontId="34" fillId="0" borderId="0" applyFill="0" applyBorder="0">
      <alignment horizontal="center" vertical="center"/>
    </xf>
    <xf numFmtId="170" fontId="34" fillId="0" borderId="0" applyFill="0" applyBorder="0">
      <alignment horizontal="center" vertical="center"/>
    </xf>
    <xf numFmtId="0" fontId="34" fillId="0" borderId="0" applyFill="0" applyBorder="0">
      <alignment horizontal="center" vertical="center"/>
    </xf>
    <xf numFmtId="171" fontId="34" fillId="0" borderId="0" applyFill="0" applyBorder="0">
      <alignment horizontal="center" vertical="center"/>
    </xf>
    <xf numFmtId="219" fontId="94" fillId="0" borderId="0"/>
    <xf numFmtId="0" fontId="95" fillId="0" borderId="0" applyFill="0" applyBorder="0">
      <alignment horizontal="left" vertical="center"/>
    </xf>
    <xf numFmtId="0" fontId="95" fillId="0" borderId="0" applyFill="0" applyBorder="0" applyAlignment="0"/>
    <xf numFmtId="0" fontId="95" fillId="0" borderId="0" applyFill="0" applyBorder="0">
      <alignment horizontal="left" vertical="center"/>
    </xf>
    <xf numFmtId="0" fontId="95" fillId="0" borderId="0" applyFill="0" applyBorder="0">
      <alignment horizontal="left" vertical="center"/>
    </xf>
    <xf numFmtId="0" fontId="96" fillId="0" borderId="0" applyFill="0" applyBorder="0">
      <alignment vertical="center"/>
    </xf>
    <xf numFmtId="0" fontId="95" fillId="0" borderId="0" applyFill="0" applyBorder="0">
      <alignment vertical="center"/>
    </xf>
    <xf numFmtId="0" fontId="97" fillId="0" borderId="0" applyFill="0" applyBorder="0">
      <alignment vertical="center"/>
    </xf>
    <xf numFmtId="0" fontId="95" fillId="0" borderId="0" applyFill="0" applyBorder="0">
      <alignment horizontal="left" vertical="center"/>
    </xf>
    <xf numFmtId="0" fontId="44" fillId="0" borderId="0" applyFont="0" applyFill="0" applyBorder="0" applyAlignment="0" applyProtection="0">
      <alignment horizontal="right"/>
    </xf>
    <xf numFmtId="177" fontId="26" fillId="0" borderId="0" applyFill="0" applyBorder="0">
      <alignment vertical="center"/>
    </xf>
    <xf numFmtId="178" fontId="21" fillId="0" borderId="0" applyFill="0" applyBorder="0">
      <alignment vertical="center"/>
    </xf>
    <xf numFmtId="179" fontId="26" fillId="0" borderId="0" applyFill="0" applyBorder="0">
      <alignment vertical="center"/>
    </xf>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167" fontId="4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Fill="0" applyBorder="0">
      <alignment vertical="center"/>
    </xf>
    <xf numFmtId="0" fontId="21" fillId="0" borderId="0" applyFill="0" applyBorder="0">
      <alignment vertical="center"/>
    </xf>
    <xf numFmtId="0" fontId="99"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4" fillId="0" borderId="0"/>
    <xf numFmtId="0" fontId="9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4"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4" fillId="0" borderId="0"/>
    <xf numFmtId="0" fontId="24" fillId="0" borderId="0"/>
    <xf numFmtId="0" fontId="24" fillId="0" borderId="0"/>
    <xf numFmtId="0" fontId="24" fillId="0" borderId="0"/>
    <xf numFmtId="0" fontId="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applyFill="0" applyBorder="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9" fillId="0" borderId="0"/>
    <xf numFmtId="0" fontId="19" fillId="0" borderId="0"/>
    <xf numFmtId="0" fontId="1"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1"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applyFill="0" applyBorder="0">
      <alignment vertical="center"/>
    </xf>
    <xf numFmtId="0" fontId="35" fillId="0" borderId="0"/>
    <xf numFmtId="0" fontId="3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applyFill="0" applyBorder="0">
      <alignment vertical="center"/>
    </xf>
    <xf numFmtId="0" fontId="24"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4" fillId="0" borderId="0"/>
    <xf numFmtId="0" fontId="24" fillId="0" borderId="0"/>
    <xf numFmtId="0" fontId="24" fillId="0" borderId="0"/>
    <xf numFmtId="0" fontId="46" fillId="0" borderId="0"/>
    <xf numFmtId="0" fontId="21" fillId="0" borderId="0" applyFill="0" applyBorder="0">
      <alignment vertical="center"/>
    </xf>
    <xf numFmtId="0" fontId="46" fillId="0" borderId="0"/>
    <xf numFmtId="0" fontId="46" fillId="0" borderId="0"/>
    <xf numFmtId="0" fontId="46"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180" fontId="26" fillId="0" borderId="0" applyFill="0" applyBorder="0">
      <alignment vertical="center"/>
    </xf>
    <xf numFmtId="182" fontId="26" fillId="0" borderId="0" applyFill="0" applyBorder="0">
      <alignment vertical="center"/>
    </xf>
    <xf numFmtId="180" fontId="26" fillId="0" borderId="0" applyFill="0" applyBorder="0">
      <alignment vertical="center"/>
    </xf>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220" fontId="101" fillId="24" borderId="0">
      <alignment horizontal="right"/>
    </xf>
    <xf numFmtId="0" fontId="102" fillId="0" borderId="0" applyFill="0" applyBorder="0">
      <alignment vertical="center"/>
    </xf>
    <xf numFmtId="196" fontId="93" fillId="0" borderId="0" applyFill="0" applyBorder="0">
      <alignment horizontal="center" vertical="center"/>
    </xf>
    <xf numFmtId="197" fontId="93" fillId="0" borderId="0" applyFill="0" applyBorder="0">
      <alignment horizontal="right" vertical="center"/>
    </xf>
    <xf numFmtId="198" fontId="93" fillId="0" borderId="0" applyFill="0" applyBorder="0">
      <alignment horizontal="center" vertical="center"/>
    </xf>
    <xf numFmtId="199" fontId="93" fillId="0" borderId="0" applyFill="0" applyBorder="0">
      <alignment horizontal="center" vertical="center"/>
    </xf>
    <xf numFmtId="200" fontId="93" fillId="0" borderId="0" applyFill="0" applyBorder="0">
      <alignment horizontal="center" vertical="center"/>
    </xf>
    <xf numFmtId="0" fontId="103" fillId="0" borderId="0" applyFill="0" applyBorder="0">
      <alignment horizontal="right" vertical="center"/>
    </xf>
    <xf numFmtId="201" fontId="93" fillId="0" borderId="0" applyFill="0" applyBorder="0">
      <alignment horizontal="right" vertical="center"/>
    </xf>
    <xf numFmtId="0" fontId="25" fillId="0" borderId="0" applyFill="0" applyBorder="0">
      <alignment vertical="center"/>
    </xf>
    <xf numFmtId="0" fontId="104" fillId="0" borderId="0" applyFill="0" applyBorder="0">
      <alignment vertical="center"/>
    </xf>
    <xf numFmtId="0" fontId="103" fillId="0" borderId="0" applyFill="0" applyBorder="0">
      <alignment vertical="center"/>
    </xf>
    <xf numFmtId="0" fontId="93" fillId="0" borderId="0" applyFill="0" applyBorder="0">
      <alignment vertical="center"/>
    </xf>
    <xf numFmtId="5" fontId="93" fillId="0" borderId="0" applyFill="0" applyBorder="0">
      <alignment horizontal="center" vertical="center"/>
    </xf>
    <xf numFmtId="14" fontId="93" fillId="0" borderId="0" applyFill="0" applyBorder="0">
      <alignment horizontal="center" vertical="center"/>
    </xf>
    <xf numFmtId="169" fontId="93" fillId="0" borderId="0" applyFill="0" applyBorder="0">
      <alignment horizontal="center" vertical="center"/>
    </xf>
    <xf numFmtId="37" fontId="93" fillId="0" borderId="0" applyFill="0" applyBorder="0">
      <alignment horizontal="center" vertical="center"/>
    </xf>
    <xf numFmtId="170" fontId="93" fillId="0" borderId="0" applyFill="0" applyBorder="0">
      <alignment horizontal="center" vertical="center"/>
    </xf>
    <xf numFmtId="0" fontId="93" fillId="0" borderId="0" applyFill="0" applyBorder="0">
      <alignment horizontal="center" vertical="center"/>
    </xf>
    <xf numFmtId="171" fontId="93" fillId="0" borderId="0" applyFill="0" applyBorder="0">
      <alignment horizontal="center" vertical="center"/>
    </xf>
    <xf numFmtId="0" fontId="105" fillId="0" borderId="0" applyFill="0" applyBorder="0">
      <alignment vertical="center"/>
    </xf>
    <xf numFmtId="1" fontId="106" fillId="0" borderId="0" applyProtection="0">
      <alignment horizontal="right" vertical="center"/>
    </xf>
    <xf numFmtId="221" fontId="24" fillId="0" borderId="0" applyFill="0" applyBorder="0"/>
    <xf numFmtId="221" fontId="24" fillId="0" borderId="0" applyFill="0" applyBorder="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9"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6" fillId="0" borderId="0" applyFont="0" applyFill="0" applyBorder="0" applyAlignment="0" applyProtection="0"/>
    <xf numFmtId="9" fontId="2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0" fontId="107" fillId="0" borderId="0"/>
    <xf numFmtId="183" fontId="26" fillId="0" borderId="0" applyFill="0" applyBorder="0">
      <alignment vertical="center"/>
    </xf>
    <xf numFmtId="184" fontId="21" fillId="0" borderId="0" applyFill="0" applyBorder="0">
      <alignment vertical="center"/>
    </xf>
    <xf numFmtId="185" fontId="26" fillId="0" borderId="0" applyFill="0" applyBorder="0">
      <alignment vertical="center"/>
    </xf>
    <xf numFmtId="0" fontId="64" fillId="0" borderId="0" applyFill="0" applyBorder="0">
      <alignment vertical="center"/>
    </xf>
    <xf numFmtId="0" fontId="64" fillId="0" borderId="0" applyFill="0" applyBorder="0">
      <alignment horizontal="right" vertical="center"/>
    </xf>
    <xf numFmtId="0" fontId="64" fillId="0" borderId="0" applyFill="0" applyBorder="0">
      <alignment vertical="center"/>
    </xf>
    <xf numFmtId="0" fontId="64" fillId="0" borderId="0" applyFill="0" applyBorder="0">
      <alignment vertical="center"/>
    </xf>
    <xf numFmtId="0" fontId="92" fillId="0" borderId="0" applyFill="0" applyBorder="0">
      <alignment vertical="center"/>
    </xf>
    <xf numFmtId="0" fontId="64" fillId="0" borderId="0" applyFill="0" applyBorder="0">
      <alignment vertical="center"/>
    </xf>
    <xf numFmtId="173" fontId="40" fillId="0" borderId="0" applyFill="0" applyBorder="0">
      <alignment horizontal="right" vertical="center"/>
    </xf>
    <xf numFmtId="173" fontId="108" fillId="0" borderId="0" applyFill="0" applyBorder="0">
      <alignment horizontal="right" vertical="center"/>
    </xf>
    <xf numFmtId="173" fontId="108" fillId="0" borderId="0" applyFill="0" applyBorder="0">
      <alignment horizontal="right" vertical="center"/>
    </xf>
    <xf numFmtId="172" fontId="26" fillId="0" borderId="0" applyFill="0" applyBorder="0">
      <alignment vertical="center"/>
    </xf>
    <xf numFmtId="173" fontId="21" fillId="0" borderId="0" applyFill="0" applyBorder="0">
      <alignment vertical="center"/>
    </xf>
    <xf numFmtId="174" fontId="26" fillId="0" borderId="0" applyFill="0" applyBorder="0">
      <alignment vertical="center"/>
    </xf>
    <xf numFmtId="173" fontId="21" fillId="0" borderId="0" applyFill="0" applyBorder="0">
      <alignment vertical="center"/>
    </xf>
    <xf numFmtId="202" fontId="40" fillId="0" borderId="0" applyFill="0" applyBorder="0">
      <alignment horizontal="right" vertical="center"/>
    </xf>
    <xf numFmtId="204" fontId="108" fillId="0" borderId="0" applyFill="0" applyBorder="0">
      <alignment horizontal="right" vertical="center"/>
    </xf>
    <xf numFmtId="204" fontId="108" fillId="0" borderId="0" applyFill="0" applyBorder="0">
      <alignment horizontal="right" vertical="center"/>
    </xf>
    <xf numFmtId="175" fontId="26" fillId="0" borderId="0" applyFill="0" applyBorder="0">
      <alignment vertical="center"/>
    </xf>
    <xf numFmtId="176" fontId="21" fillId="0" borderId="0" applyFill="0" applyBorder="0">
      <alignment vertical="center"/>
    </xf>
    <xf numFmtId="176" fontId="21" fillId="0" borderId="0" applyFill="0" applyBorder="0">
      <alignment vertical="center"/>
    </xf>
    <xf numFmtId="0" fontId="109" fillId="0" borderId="0" applyFill="0" applyBorder="0">
      <alignment vertical="center"/>
    </xf>
    <xf numFmtId="0" fontId="110" fillId="0" borderId="0" applyFill="0" applyBorder="0">
      <alignment vertical="center"/>
    </xf>
    <xf numFmtId="0" fontId="110" fillId="0" borderId="0" applyFill="0" applyBorder="0">
      <alignment vertical="center"/>
    </xf>
    <xf numFmtId="0" fontId="60" fillId="0" borderId="0" applyFill="0" applyBorder="0">
      <alignment vertical="center"/>
    </xf>
    <xf numFmtId="0" fontId="4" fillId="0" borderId="0" applyFill="0" applyBorder="0">
      <alignment vertical="center"/>
    </xf>
    <xf numFmtId="0" fontId="111" fillId="59" borderId="0" applyBorder="0">
      <alignment vertical="center"/>
    </xf>
    <xf numFmtId="0" fontId="4" fillId="0" borderId="0" applyFill="0" applyBorder="0">
      <alignment vertical="center"/>
    </xf>
    <xf numFmtId="0" fontId="112" fillId="0" borderId="0" applyFill="0" applyBorder="0">
      <alignment vertical="center"/>
    </xf>
    <xf numFmtId="0" fontId="113" fillId="0" borderId="0" applyFill="0" applyBorder="0">
      <alignment vertical="center"/>
    </xf>
    <xf numFmtId="0" fontId="113" fillId="0" borderId="0" applyFill="0" applyBorder="0">
      <alignment vertical="center"/>
    </xf>
    <xf numFmtId="0" fontId="63" fillId="0" borderId="0" applyFill="0" applyBorder="0">
      <alignment vertical="center"/>
    </xf>
    <xf numFmtId="0" fontId="7" fillId="0" borderId="0" applyFill="0" applyBorder="0">
      <alignment vertical="center"/>
    </xf>
    <xf numFmtId="0" fontId="7"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67" fillId="0" borderId="0" applyFill="0" applyBorder="0">
      <alignment vertical="center"/>
    </xf>
    <xf numFmtId="0" fontId="64" fillId="0" borderId="0" applyFill="0" applyBorder="0">
      <alignment vertical="center"/>
    </xf>
    <xf numFmtId="0" fontId="64" fillId="0" borderId="0" applyFill="0" applyBorder="0">
      <alignment vertical="center"/>
    </xf>
    <xf numFmtId="0" fontId="40" fillId="0" borderId="0" applyFill="0" applyBorder="0">
      <alignment vertical="center"/>
    </xf>
    <xf numFmtId="0" fontId="108" fillId="0" borderId="0" applyFill="0" applyBorder="0">
      <alignment vertical="center"/>
    </xf>
    <xf numFmtId="0" fontId="108" fillId="0" borderId="0" applyFill="0" applyBorder="0">
      <alignment vertical="center"/>
    </xf>
    <xf numFmtId="0" fontId="68" fillId="0" borderId="0" applyFill="0" applyBorder="0">
      <alignment vertical="center"/>
    </xf>
    <xf numFmtId="0" fontId="21" fillId="0" borderId="0" applyFill="0" applyBorder="0">
      <alignment vertical="center"/>
    </xf>
    <xf numFmtId="0" fontId="21" fillId="0" borderId="0" applyFill="0" applyBorder="0">
      <alignment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116" fillId="0" borderId="0" applyFill="0" applyBorder="0">
      <alignment horizontal="left" vertical="center"/>
      <protection locked="0"/>
    </xf>
    <xf numFmtId="0" fontId="78" fillId="0" borderId="0" applyFill="0" applyBorder="0">
      <alignment vertical="center"/>
    </xf>
    <xf numFmtId="0" fontId="79" fillId="0" borderId="0" applyFill="0" applyBorder="0">
      <alignment vertical="center"/>
    </xf>
    <xf numFmtId="0" fontId="78" fillId="0" borderId="0" applyFill="0" applyBorder="0">
      <alignment vertical="center"/>
    </xf>
    <xf numFmtId="0" fontId="80" fillId="0" borderId="0" applyFill="0" applyBorder="0">
      <alignment vertical="center"/>
    </xf>
    <xf numFmtId="0" fontId="78" fillId="0" borderId="0" applyFill="0" applyBorder="0">
      <alignment vertical="center"/>
    </xf>
    <xf numFmtId="0" fontId="117" fillId="0" borderId="0" applyFill="0" applyBorder="0">
      <alignment horizontal="left" vertical="center"/>
    </xf>
    <xf numFmtId="0" fontId="118" fillId="0" borderId="0" applyFill="0" applyBorder="0">
      <alignment horizontal="left" vertical="center"/>
    </xf>
    <xf numFmtId="0" fontId="118" fillId="0" borderId="0" applyFill="0" applyBorder="0">
      <alignment horizontal="left" vertical="center"/>
    </xf>
    <xf numFmtId="0" fontId="96" fillId="0" borderId="0" applyFill="0" applyBorder="0">
      <alignment vertical="center"/>
    </xf>
    <xf numFmtId="0" fontId="95" fillId="0" borderId="0" applyFill="0" applyBorder="0">
      <alignment vertical="center"/>
    </xf>
    <xf numFmtId="0" fontId="97" fillId="0" borderId="0" applyFill="0" applyBorder="0">
      <alignment vertical="center"/>
    </xf>
    <xf numFmtId="0" fontId="95" fillId="0" borderId="0" applyFill="0" applyBorder="0">
      <alignment vertical="center"/>
    </xf>
    <xf numFmtId="178" fontId="40" fillId="0" borderId="0" applyFill="0" applyBorder="0">
      <alignment horizontal="right" vertical="center"/>
    </xf>
    <xf numFmtId="178" fontId="108" fillId="0" borderId="0" applyFill="0" applyBorder="0">
      <alignment horizontal="right" vertical="center"/>
    </xf>
    <xf numFmtId="178" fontId="108" fillId="0" borderId="0" applyFill="0" applyBorder="0">
      <alignment horizontal="right" vertical="center"/>
    </xf>
    <xf numFmtId="177" fontId="26" fillId="0" borderId="0" applyFill="0" applyBorder="0">
      <alignment vertical="center"/>
    </xf>
    <xf numFmtId="178" fontId="21" fillId="0" borderId="0" applyFill="0" applyBorder="0">
      <alignment vertical="center"/>
    </xf>
    <xf numFmtId="179" fontId="26" fillId="0" borderId="0" applyFill="0" applyBorder="0">
      <alignment vertical="center"/>
    </xf>
    <xf numFmtId="178" fontId="21" fillId="0" borderId="0" applyFill="0" applyBorder="0">
      <alignment vertical="center"/>
    </xf>
    <xf numFmtId="0" fontId="40" fillId="0" borderId="0" applyFill="0" applyBorder="0">
      <alignment vertical="center"/>
    </xf>
    <xf numFmtId="0" fontId="108" fillId="0" borderId="0" applyFill="0" applyBorder="0">
      <alignment vertical="center"/>
    </xf>
    <xf numFmtId="0" fontId="108" fillId="0" borderId="0" applyFill="0" applyBorder="0">
      <alignment vertical="center"/>
    </xf>
    <xf numFmtId="0" fontId="26" fillId="0" borderId="0" applyFill="0" applyBorder="0">
      <alignment vertical="center"/>
    </xf>
    <xf numFmtId="0" fontId="21" fillId="0" borderId="0" applyFill="0" applyBorder="0">
      <alignment vertical="center"/>
    </xf>
    <xf numFmtId="0" fontId="21" fillId="0" borderId="0" applyFill="0" applyBorder="0">
      <alignment vertical="center"/>
    </xf>
    <xf numFmtId="181" fontId="40" fillId="0" borderId="0" applyFill="0" applyBorder="0">
      <alignment horizontal="right" vertical="center"/>
    </xf>
    <xf numFmtId="192" fontId="108" fillId="0" borderId="0" applyFill="0" applyBorder="0">
      <alignment horizontal="right" vertical="center"/>
    </xf>
    <xf numFmtId="192" fontId="108" fillId="0" borderId="0" applyFill="0" applyBorder="0">
      <alignment horizontal="right" vertical="center"/>
    </xf>
    <xf numFmtId="182" fontId="26" fillId="0" borderId="0" applyFill="0" applyBorder="0">
      <alignment vertical="center"/>
    </xf>
    <xf numFmtId="181" fontId="21" fillId="0" borderId="0" applyFill="0" applyBorder="0">
      <alignment vertical="center"/>
    </xf>
    <xf numFmtId="181" fontId="21" fillId="0" borderId="0" applyFill="0" applyBorder="0">
      <alignment vertical="center"/>
    </xf>
    <xf numFmtId="184" fontId="40" fillId="0" borderId="0" applyFill="0" applyBorder="0">
      <alignment horizontal="right" vertical="center"/>
    </xf>
    <xf numFmtId="184" fontId="108" fillId="0" borderId="0" applyFill="0" applyBorder="0">
      <alignment horizontal="right" vertical="center"/>
    </xf>
    <xf numFmtId="184" fontId="108" fillId="0" borderId="0" applyFill="0" applyBorder="0">
      <alignment horizontal="right" vertical="center"/>
    </xf>
    <xf numFmtId="183" fontId="26" fillId="0" borderId="0" applyFill="0" applyBorder="0">
      <alignment vertical="center"/>
    </xf>
    <xf numFmtId="184" fontId="21" fillId="0" borderId="0" applyFill="0" applyBorder="0">
      <alignment vertical="center"/>
    </xf>
    <xf numFmtId="185" fontId="26" fillId="0" borderId="0" applyFill="0" applyBorder="0">
      <alignment vertical="center"/>
    </xf>
    <xf numFmtId="184" fontId="21"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92" fillId="0" borderId="0" applyFill="0" applyBorder="0">
      <alignment vertical="center"/>
    </xf>
    <xf numFmtId="0" fontId="64" fillId="0" borderId="0" applyFill="0" applyBorder="0">
      <alignment vertical="center"/>
    </xf>
    <xf numFmtId="0" fontId="64" fillId="0" borderId="0" applyFill="0" applyBorder="0">
      <alignment vertical="center"/>
    </xf>
    <xf numFmtId="181" fontId="119" fillId="0" borderId="0" applyFill="0" applyBorder="0">
      <alignment horizontal="left" vertical="center"/>
    </xf>
    <xf numFmtId="192" fontId="120" fillId="0" borderId="0" applyFill="0" applyBorder="0">
      <alignment horizontal="left" vertical="center"/>
    </xf>
    <xf numFmtId="192" fontId="120" fillId="0" borderId="0" applyFill="0" applyBorder="0">
      <alignment horizontal="left" vertical="center"/>
    </xf>
    <xf numFmtId="0" fontId="121" fillId="0" borderId="0" applyFill="0" applyBorder="0">
      <alignment vertical="center"/>
    </xf>
    <xf numFmtId="0" fontId="122" fillId="0" borderId="0" applyFill="0" applyBorder="0">
      <alignment vertical="center"/>
    </xf>
    <xf numFmtId="0" fontId="96" fillId="0" borderId="0" applyFill="0" applyBorder="0">
      <alignment vertical="center"/>
    </xf>
    <xf numFmtId="0" fontId="122" fillId="0" borderId="0" applyFill="0" applyBorder="0">
      <alignment vertical="center"/>
    </xf>
    <xf numFmtId="0" fontId="123" fillId="0" borderId="0" applyFill="0" applyBorder="0">
      <alignment horizontal="left" vertical="center"/>
    </xf>
    <xf numFmtId="0" fontId="124" fillId="0" borderId="0" applyFill="0" applyBorder="0">
      <alignment horizontal="left" vertical="center"/>
    </xf>
    <xf numFmtId="0" fontId="124" fillId="0" borderId="0" applyFill="0" applyBorder="0">
      <alignment horizontal="left" vertical="center"/>
    </xf>
    <xf numFmtId="0" fontId="125" fillId="0" borderId="0" applyFill="0" applyBorder="0">
      <alignment vertical="center"/>
    </xf>
    <xf numFmtId="0" fontId="126" fillId="0" borderId="0" applyFill="0" applyBorder="0">
      <alignment vertical="center"/>
    </xf>
    <xf numFmtId="0" fontId="121" fillId="0" borderId="0" applyFill="0" applyBorder="0">
      <alignment vertical="center"/>
    </xf>
    <xf numFmtId="0" fontId="126" fillId="0" borderId="0" applyFill="0" applyBorder="0">
      <alignment vertical="center"/>
    </xf>
    <xf numFmtId="0" fontId="68" fillId="0" borderId="0" applyFill="0" applyBorder="0">
      <alignment vertical="center"/>
      <protection locked="0"/>
    </xf>
    <xf numFmtId="0" fontId="21" fillId="0" borderId="0" applyFill="0" applyBorder="0">
      <alignment vertical="center"/>
      <protection locked="0"/>
    </xf>
    <xf numFmtId="0" fontId="67" fillId="0" borderId="0" applyFill="0" applyBorder="0">
      <alignment vertical="center"/>
      <protection locked="0"/>
    </xf>
    <xf numFmtId="0" fontId="81" fillId="0" borderId="0" applyFill="0" applyBorder="0">
      <alignment vertical="center"/>
    </xf>
    <xf numFmtId="0" fontId="82"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5" fillId="0" borderId="0" applyFill="0" applyBorder="0">
      <alignment vertical="center"/>
    </xf>
    <xf numFmtId="0" fontId="86" fillId="0" borderId="0" applyFill="0" applyBorder="0">
      <alignment vertical="center"/>
    </xf>
    <xf numFmtId="194" fontId="40" fillId="0" borderId="0" applyFill="0" applyBorder="0">
      <alignment horizontal="right" vertical="center"/>
    </xf>
    <xf numFmtId="194" fontId="108" fillId="0" borderId="0" applyFill="0" applyBorder="0">
      <alignment horizontal="right" vertical="center"/>
    </xf>
    <xf numFmtId="194" fontId="108" fillId="0" borderId="0" applyFill="0" applyBorder="0">
      <alignment horizontal="right" vertical="center"/>
    </xf>
    <xf numFmtId="186" fontId="26" fillId="0" borderId="0" applyFill="0" applyBorder="0">
      <alignment vertical="center"/>
    </xf>
    <xf numFmtId="187" fontId="21" fillId="0" borderId="0" applyFill="0" applyBorder="0">
      <alignment vertical="center"/>
    </xf>
    <xf numFmtId="187" fontId="21" fillId="0" borderId="0" applyFill="0" applyBorder="0">
      <alignment vertical="center"/>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222" fontId="127" fillId="0" borderId="10"/>
    <xf numFmtId="222" fontId="127" fillId="0" borderId="10"/>
    <xf numFmtId="222" fontId="127" fillId="0" borderId="10"/>
    <xf numFmtId="222" fontId="127" fillId="0" borderId="10"/>
    <xf numFmtId="222" fontId="127" fillId="0" borderId="10"/>
    <xf numFmtId="222" fontId="127" fillId="0" borderId="10"/>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223" fontId="24" fillId="0" borderId="0"/>
    <xf numFmtId="223" fontId="24" fillId="0" borderId="0"/>
    <xf numFmtId="173" fontId="21" fillId="0" borderId="0" applyFill="0" applyBorder="0">
      <alignment horizontal="right" vertical="center"/>
    </xf>
    <xf numFmtId="196" fontId="21" fillId="0" borderId="0" applyFill="0" applyBorder="0">
      <alignment horizontal="right" vertical="center"/>
    </xf>
    <xf numFmtId="173" fontId="21" fillId="0" borderId="0" applyFill="0" applyBorder="0">
      <alignment horizontal="right" vertical="center"/>
    </xf>
    <xf numFmtId="173" fontId="21" fillId="0" borderId="0" applyFill="0" applyBorder="0">
      <alignment horizontal="right" vertical="center"/>
    </xf>
    <xf numFmtId="202" fontId="21" fillId="0" borderId="0" applyFill="0" applyBorder="0">
      <alignment horizontal="right" vertical="center"/>
    </xf>
    <xf numFmtId="203" fontId="21" fillId="0" borderId="0" applyFill="0" applyBorder="0">
      <alignment horizontal="right" vertical="center"/>
    </xf>
    <xf numFmtId="202" fontId="21" fillId="0" borderId="0" applyFill="0" applyBorder="0">
      <alignment horizontal="right" vertical="center"/>
    </xf>
    <xf numFmtId="202" fontId="21" fillId="0" borderId="0" applyFill="0" applyBorder="0">
      <alignment horizontal="right" vertical="center"/>
    </xf>
    <xf numFmtId="202" fontId="21" fillId="0" borderId="0" applyFill="0" applyBorder="0">
      <alignment horizontal="right" vertical="center"/>
    </xf>
    <xf numFmtId="204" fontId="21" fillId="0" borderId="0" applyFill="0" applyBorder="0">
      <alignment horizontal="right" vertical="center"/>
    </xf>
    <xf numFmtId="204" fontId="21" fillId="0" borderId="0" applyFill="0" applyBorder="0">
      <alignment horizontal="right" vertical="center"/>
    </xf>
    <xf numFmtId="202" fontId="21" fillId="0" borderId="0" applyFill="0" applyBorder="0">
      <alignment horizontal="right" vertical="center"/>
    </xf>
    <xf numFmtId="204" fontId="21" fillId="0" borderId="0" applyFill="0" applyBorder="0">
      <alignment horizontal="right" vertical="center"/>
    </xf>
    <xf numFmtId="178" fontId="21" fillId="0" borderId="0" applyFill="0" applyBorder="0">
      <alignment horizontal="right" vertical="center"/>
    </xf>
    <xf numFmtId="198" fontId="21" fillId="0" borderId="0" applyFill="0" applyBorder="0">
      <alignment horizontal="right" vertical="center"/>
    </xf>
    <xf numFmtId="178" fontId="21" fillId="0" borderId="0" applyFill="0" applyBorder="0">
      <alignment horizontal="right" vertical="center"/>
    </xf>
    <xf numFmtId="178" fontId="21" fillId="0" borderId="0" applyFill="0" applyBorder="0">
      <alignment horizontal="right" vertical="center"/>
    </xf>
    <xf numFmtId="181" fontId="21" fillId="0" borderId="0" applyFill="0" applyBorder="0">
      <alignment horizontal="right" vertical="center"/>
    </xf>
    <xf numFmtId="199" fontId="21" fillId="0" borderId="0" applyFill="0" applyBorder="0">
      <alignment horizontal="right" vertical="center"/>
    </xf>
    <xf numFmtId="181" fontId="21" fillId="0" borderId="0" applyFill="0" applyBorder="0">
      <alignment horizontal="right" vertical="center"/>
    </xf>
    <xf numFmtId="181" fontId="21" fillId="0" borderId="0" applyFill="0" applyBorder="0">
      <alignment horizontal="right" vertical="center"/>
    </xf>
    <xf numFmtId="181" fontId="21" fillId="0" borderId="0" applyFill="0" applyBorder="0">
      <alignment horizontal="right" vertical="center"/>
    </xf>
    <xf numFmtId="192" fontId="21" fillId="0" borderId="0" applyFill="0" applyBorder="0">
      <alignment horizontal="right" vertical="center"/>
    </xf>
    <xf numFmtId="192" fontId="21" fillId="0" borderId="0" applyFill="0" applyBorder="0">
      <alignment horizontal="right" vertical="center"/>
    </xf>
    <xf numFmtId="181" fontId="21" fillId="0" borderId="0" applyFill="0" applyBorder="0">
      <alignment horizontal="right" vertical="center"/>
    </xf>
    <xf numFmtId="192" fontId="21" fillId="0" borderId="0" applyFill="0" applyBorder="0">
      <alignment horizontal="right" vertical="center"/>
    </xf>
    <xf numFmtId="184" fontId="21" fillId="0" borderId="0" applyFill="0" applyBorder="0">
      <alignment horizontal="right" vertical="center"/>
    </xf>
    <xf numFmtId="200" fontId="21" fillId="0" borderId="0" applyFill="0" applyBorder="0">
      <alignment horizontal="right" vertical="center"/>
    </xf>
    <xf numFmtId="184" fontId="21" fillId="0" borderId="0" applyFill="0" applyBorder="0">
      <alignment horizontal="right" vertical="center"/>
    </xf>
    <xf numFmtId="184" fontId="21" fillId="0" borderId="0" applyFill="0" applyBorder="0">
      <alignment horizontal="right" vertical="center"/>
    </xf>
    <xf numFmtId="194" fontId="21" fillId="0" borderId="0" applyFill="0" applyBorder="0">
      <alignment horizontal="right" vertical="center"/>
    </xf>
    <xf numFmtId="201"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0" fontId="24" fillId="22" borderId="0" applyNumberFormat="0" applyFont="0" applyBorder="0" applyAlignment="0" applyProtection="0"/>
    <xf numFmtId="0" fontId="24" fillId="22" borderId="0" applyNumberFormat="0" applyFont="0" applyBorder="0" applyAlignment="0" applyProtection="0"/>
    <xf numFmtId="0" fontId="24" fillId="24" borderId="0" applyNumberFormat="0" applyFont="0" applyBorder="0" applyAlignment="0" applyProtection="0"/>
    <xf numFmtId="0" fontId="24" fillId="24" borderId="0" applyNumberFormat="0" applyFont="0" applyBorder="0" applyAlignment="0" applyProtection="0"/>
    <xf numFmtId="0" fontId="24" fillId="31" borderId="0" applyNumberFormat="0" applyFont="0" applyBorder="0" applyAlignment="0" applyProtection="0"/>
    <xf numFmtId="0" fontId="24" fillId="31" borderId="0" applyNumberFormat="0" applyFont="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31" borderId="0" applyNumberFormat="0" applyFont="0" applyBorder="0" applyAlignment="0" applyProtection="0"/>
    <xf numFmtId="0" fontId="24" fillId="31" borderId="0" applyNumberFormat="0" applyFont="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Alignment="0" applyProtection="0"/>
    <xf numFmtId="0" fontId="24" fillId="0" borderId="0" applyNumberFormat="0" applyFont="0" applyBorder="0" applyAlignment="0" applyProtection="0"/>
    <xf numFmtId="0" fontId="122" fillId="0" borderId="0" applyFill="0" applyBorder="0">
      <alignment horizontal="left" vertical="center"/>
    </xf>
    <xf numFmtId="0" fontId="122" fillId="0" borderId="0" applyFill="0" applyBorder="0" applyAlignment="0"/>
    <xf numFmtId="0" fontId="122" fillId="0" borderId="0" applyFill="0" applyBorder="0">
      <alignment horizontal="left" vertical="center"/>
    </xf>
    <xf numFmtId="0" fontId="122" fillId="0" borderId="0" applyFill="0" applyBorder="0">
      <alignment horizontal="left" vertical="center"/>
    </xf>
    <xf numFmtId="0" fontId="121" fillId="0" borderId="0" applyFill="0" applyBorder="0">
      <alignment vertical="center"/>
    </xf>
    <xf numFmtId="0" fontId="122" fillId="0" borderId="0" applyFill="0" applyBorder="0">
      <alignment vertical="center"/>
    </xf>
    <xf numFmtId="0" fontId="96" fillId="0" borderId="0" applyFill="0" applyBorder="0">
      <alignment vertical="center"/>
    </xf>
    <xf numFmtId="0" fontId="122" fillId="0" borderId="0" applyFill="0" applyBorder="0">
      <alignment vertical="center"/>
    </xf>
    <xf numFmtId="0" fontId="126" fillId="0" borderId="0" applyFill="0" applyBorder="0">
      <alignment horizontal="left" vertical="center"/>
    </xf>
    <xf numFmtId="0" fontId="126" fillId="0" borderId="0" applyFill="0" applyBorder="0" applyAlignment="0"/>
    <xf numFmtId="0" fontId="126"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9" fillId="0" borderId="0" applyNumberFormat="0" applyFill="0" applyBorder="0" applyAlignment="0" applyProtection="0"/>
    <xf numFmtId="0" fontId="129" fillId="0" borderId="0" applyNumberFormat="0" applyFill="0" applyBorder="0" applyAlignment="0" applyProtection="0"/>
    <xf numFmtId="0" fontId="125" fillId="0" borderId="0" applyFill="0" applyBorder="0">
      <alignment vertical="center"/>
    </xf>
    <xf numFmtId="0" fontId="126" fillId="0" borderId="0" applyFill="0" applyBorder="0">
      <alignment vertical="center"/>
    </xf>
    <xf numFmtId="0" fontId="121" fillId="0" borderId="0" applyFill="0" applyBorder="0">
      <alignment vertical="center"/>
    </xf>
    <xf numFmtId="0" fontId="126" fillId="0" borderId="0" applyFill="0" applyBorder="0">
      <alignment vertical="center"/>
    </xf>
    <xf numFmtId="0" fontId="24" fillId="0" borderId="0"/>
    <xf numFmtId="0" fontId="24" fillId="0" borderId="0"/>
    <xf numFmtId="0" fontId="95" fillId="0" borderId="0"/>
    <xf numFmtId="0" fontId="126" fillId="0" borderId="0"/>
    <xf numFmtId="15" fontId="24" fillId="0" borderId="0"/>
    <xf numFmtId="15" fontId="24" fillId="0" borderId="0"/>
    <xf numFmtId="10" fontId="24" fillId="0" borderId="0"/>
    <xf numFmtId="10" fontId="24" fillId="0" borderId="0"/>
    <xf numFmtId="0" fontId="68" fillId="0" borderId="0" applyFill="0" applyBorder="0">
      <alignment vertical="center"/>
      <protection locked="0"/>
    </xf>
    <xf numFmtId="0" fontId="21" fillId="0" borderId="0" applyFill="0" applyBorder="0">
      <alignment vertical="center"/>
      <protection locked="0"/>
    </xf>
    <xf numFmtId="0" fontId="67" fillId="0" borderId="0" applyFill="0" applyBorder="0">
      <alignment vertical="center"/>
      <protection locked="0"/>
    </xf>
    <xf numFmtId="0" fontId="130" fillId="0" borderId="0" applyBorder="0" applyProtection="0">
      <alignmen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1" fillId="61" borderId="0"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0" fillId="0" borderId="0" applyBorder="0" applyProtection="0">
      <alignment vertical="center"/>
    </xf>
    <xf numFmtId="0" fontId="52" fillId="0" borderId="0">
      <alignment horizontal="left"/>
    </xf>
    <xf numFmtId="0" fontId="132" fillId="0" borderId="0" applyFill="0" applyBorder="0" applyProtection="0">
      <alignment horizontal="left"/>
    </xf>
    <xf numFmtId="0" fontId="52" fillId="0" borderId="11" applyFill="0" applyBorder="0" applyProtection="0">
      <alignment horizontal="left" vertical="top"/>
    </xf>
    <xf numFmtId="0" fontId="52" fillId="0" borderId="11" applyFill="0" applyBorder="0" applyProtection="0">
      <alignment horizontal="left" vertical="top"/>
    </xf>
    <xf numFmtId="0" fontId="52" fillId="0" borderId="11" applyFill="0" applyBorder="0" applyProtection="0">
      <alignment horizontal="left" vertical="top"/>
    </xf>
    <xf numFmtId="0" fontId="52" fillId="0" borderId="11" applyFill="0" applyBorder="0" applyProtection="0">
      <alignment horizontal="left" vertical="top"/>
    </xf>
    <xf numFmtId="49" fontId="24" fillId="0" borderId="0" applyFont="0" applyFill="0" applyBorder="0" applyAlignment="0" applyProtection="0"/>
    <xf numFmtId="0" fontId="133" fillId="0" borderId="0"/>
    <xf numFmtId="49" fontId="24" fillId="0" borderId="0" applyFont="0" applyFill="0" applyBorder="0" applyAlignment="0" applyProtection="0"/>
    <xf numFmtId="0" fontId="134" fillId="0" borderId="0"/>
    <xf numFmtId="0" fontId="134" fillId="0" borderId="0"/>
    <xf numFmtId="0" fontId="133" fillId="0" borderId="0"/>
    <xf numFmtId="219" fontId="135" fillId="0" borderId="0"/>
    <xf numFmtId="0" fontId="129"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0" applyFill="0" applyBorder="0">
      <alignment horizontal="left" vertical="center"/>
      <protection locked="0"/>
    </xf>
    <xf numFmtId="0" fontId="82" fillId="0" borderId="0" applyFill="0" applyBorder="0">
      <alignment vertical="center"/>
    </xf>
    <xf numFmtId="0" fontId="84" fillId="0" borderId="0" applyFill="0" applyBorder="0">
      <alignment horizontal="left" vertical="center"/>
      <protection locked="0"/>
    </xf>
    <xf numFmtId="0" fontId="84" fillId="0" borderId="0" applyFill="0" applyBorder="0">
      <alignment horizontal="left" vertical="center"/>
      <protection locked="0"/>
    </xf>
    <xf numFmtId="0" fontId="84" fillId="0" borderId="0" applyFill="0" applyBorder="0">
      <alignment horizontal="left" vertical="center"/>
      <protection locked="0"/>
    </xf>
    <xf numFmtId="0" fontId="133" fillId="0" borderId="0"/>
    <xf numFmtId="0" fontId="133" fillId="0" borderId="0"/>
    <xf numFmtId="0" fontId="86" fillId="0" borderId="0" applyFill="0" applyBorder="0">
      <alignment horizontal="left" vertical="center"/>
      <protection locked="0"/>
    </xf>
    <xf numFmtId="0" fontId="138" fillId="0" borderId="0" applyFill="0" applyBorder="0">
      <alignment horizontal="left" vertical="center"/>
      <protection locked="0"/>
    </xf>
    <xf numFmtId="0" fontId="138" fillId="0" borderId="0" applyFill="0" applyBorder="0">
      <alignment horizontal="left" vertical="center"/>
      <protection locked="0"/>
    </xf>
    <xf numFmtId="0" fontId="139" fillId="0" borderId="0" applyFill="0" applyBorder="0">
      <alignment horizontal="left" vertical="center"/>
      <protection locked="0"/>
    </xf>
    <xf numFmtId="0" fontId="140" fillId="0" borderId="0" applyFill="0" applyBorder="0">
      <alignment horizontal="left" vertical="center"/>
      <protection locked="0"/>
    </xf>
    <xf numFmtId="0" fontId="140" fillId="0" borderId="0" applyFill="0" applyBorder="0">
      <alignment horizontal="left" vertical="center"/>
      <protection locked="0"/>
    </xf>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186" fontId="26" fillId="0" borderId="0" applyFill="0" applyBorder="0">
      <alignment vertical="center"/>
    </xf>
    <xf numFmtId="187" fontId="21" fillId="0" borderId="0" applyFill="0" applyBorder="0">
      <alignment vertical="center"/>
    </xf>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72" fontId="26"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2" fontId="26" fillId="0" borderId="43">
      <alignment vertical="center"/>
      <protection locked="0"/>
    </xf>
    <xf numFmtId="172" fontId="26" fillId="0" borderId="43">
      <alignment vertical="center"/>
      <protection locked="0"/>
    </xf>
    <xf numFmtId="174" fontId="26" fillId="0" borderId="44">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5" fontId="26" fillId="0" borderId="44">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0" fontId="26"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6" fillId="0" borderId="43">
      <alignment vertical="center"/>
      <protection locked="0"/>
    </xf>
    <xf numFmtId="0" fontId="26" fillId="0" borderId="43">
      <alignment vertical="center"/>
      <protection locked="0"/>
    </xf>
    <xf numFmtId="0" fontId="26" fillId="0" borderId="44">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177" fontId="26"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7" fontId="26" fillId="0" borderId="43">
      <alignment vertical="center"/>
      <protection locked="0"/>
    </xf>
    <xf numFmtId="177" fontId="26" fillId="0" borderId="43">
      <alignment vertical="center"/>
      <protection locked="0"/>
    </xf>
    <xf numFmtId="179" fontId="26" fillId="0" borderId="44">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2" fontId="26" fillId="0" borderId="43">
      <alignment vertical="center"/>
      <protection locked="0"/>
    </xf>
    <xf numFmtId="182" fontId="26" fillId="0" borderId="43">
      <alignment vertical="center"/>
      <protection locked="0"/>
    </xf>
    <xf numFmtId="182" fontId="26" fillId="0" borderId="44">
      <alignment vertical="center"/>
      <protection locked="0"/>
    </xf>
    <xf numFmtId="182"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3"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3" fontId="26" fillId="0" borderId="43">
      <alignment vertical="center"/>
      <protection locked="0"/>
    </xf>
    <xf numFmtId="183" fontId="26" fillId="0" borderId="43">
      <alignment vertical="center"/>
      <protection locked="0"/>
    </xf>
    <xf numFmtId="185" fontId="26" fillId="0" borderId="44">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6" fontId="26" fillId="0" borderId="44">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92" fillId="0" borderId="16" applyFill="0">
      <alignment horizontal="center" vertical="center"/>
    </xf>
    <xf numFmtId="0" fontId="92"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0" fontId="26" fillId="0" borderId="16" applyFill="0">
      <alignment horizontal="center" vertical="center"/>
    </xf>
    <xf numFmtId="0" fontId="26"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216" fontId="26"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6" fontId="26" fillId="0" borderId="16" applyFill="0">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46" fillId="0" borderId="0"/>
  </cellStyleXfs>
  <cellXfs count="214">
    <xf numFmtId="0" fontId="0" fillId="0" borderId="0" xfId="0"/>
    <xf numFmtId="0" fontId="0" fillId="3" borderId="0" xfId="0" applyFill="1"/>
    <xf numFmtId="0" fontId="4" fillId="5" borderId="16" xfId="0" applyFont="1" applyFill="1" applyBorder="1" applyAlignment="1">
      <alignment horizontal="center" vertical="center" wrapText="1"/>
    </xf>
    <xf numFmtId="8" fontId="0" fillId="3" borderId="0" xfId="0" applyNumberFormat="1" applyFill="1"/>
    <xf numFmtId="0" fontId="11" fillId="4" borderId="16" xfId="0" applyFont="1" applyFill="1" applyBorder="1" applyAlignment="1">
      <alignment horizontal="center"/>
    </xf>
    <xf numFmtId="0" fontId="8" fillId="8" borderId="11" xfId="0" applyFont="1" applyFill="1" applyBorder="1" applyAlignment="1">
      <alignment horizontal="left"/>
    </xf>
    <xf numFmtId="0" fontId="10" fillId="6" borderId="17" xfId="2" applyNumberFormat="1" applyFont="1" applyFill="1" applyBorder="1" applyAlignment="1">
      <alignment horizontal="center"/>
    </xf>
    <xf numFmtId="0" fontId="9" fillId="4" borderId="16" xfId="0" applyFont="1" applyFill="1" applyBorder="1" applyAlignment="1">
      <alignment horizontal="center"/>
    </xf>
    <xf numFmtId="0" fontId="9" fillId="4" borderId="8" xfId="0" applyFont="1" applyFill="1" applyBorder="1" applyAlignment="1">
      <alignment horizontal="center"/>
    </xf>
    <xf numFmtId="0" fontId="8" fillId="8" borderId="16" xfId="0" applyFont="1" applyFill="1" applyBorder="1" applyAlignment="1">
      <alignment horizontal="left"/>
    </xf>
    <xf numFmtId="0" fontId="10" fillId="6" borderId="20" xfId="2" applyNumberFormat="1" applyFont="1" applyFill="1" applyBorder="1" applyAlignment="1">
      <alignment horizontal="center"/>
    </xf>
    <xf numFmtId="8" fontId="10" fillId="6" borderId="17" xfId="2" applyNumberFormat="1" applyFont="1" applyFill="1" applyBorder="1" applyAlignment="1">
      <alignment horizontal="center"/>
    </xf>
    <xf numFmtId="8" fontId="10" fillId="6" borderId="20" xfId="2" applyNumberFormat="1" applyFont="1" applyFill="1" applyBorder="1" applyAlignment="1">
      <alignment horizontal="center"/>
    </xf>
    <xf numFmtId="8" fontId="12" fillId="3" borderId="16" xfId="0" applyNumberFormat="1" applyFont="1" applyFill="1" applyBorder="1" applyAlignment="1">
      <alignment horizontal="center"/>
    </xf>
    <xf numFmtId="0" fontId="8" fillId="8" borderId="2" xfId="0" applyFont="1" applyFill="1" applyBorder="1" applyAlignment="1">
      <alignment horizontal="left"/>
    </xf>
    <xf numFmtId="0" fontId="10" fillId="7" borderId="21" xfId="2" applyNumberFormat="1" applyFont="1" applyFill="1" applyBorder="1" applyAlignment="1">
      <alignment horizontal="center"/>
    </xf>
    <xf numFmtId="0" fontId="4" fillId="3" borderId="16" xfId="0" applyFont="1" applyFill="1" applyBorder="1" applyAlignment="1">
      <alignment horizontal="center" vertical="center" wrapText="1"/>
    </xf>
    <xf numFmtId="0" fontId="12" fillId="3" borderId="16" xfId="0" applyFont="1" applyFill="1" applyBorder="1" applyAlignment="1">
      <alignment horizontal="center"/>
    </xf>
    <xf numFmtId="0" fontId="10" fillId="7" borderId="20" xfId="2" applyNumberFormat="1" applyFont="1" applyFill="1" applyBorder="1" applyAlignment="1">
      <alignment horizontal="center"/>
    </xf>
    <xf numFmtId="8" fontId="10" fillId="6" borderId="26" xfId="2" applyNumberFormat="1" applyFont="1" applyFill="1" applyBorder="1" applyAlignment="1">
      <alignment horizontal="left"/>
    </xf>
    <xf numFmtId="8" fontId="10" fillId="6" borderId="27" xfId="2" applyNumberFormat="1" applyFont="1" applyFill="1" applyBorder="1" applyAlignment="1">
      <alignment horizontal="left"/>
    </xf>
    <xf numFmtId="8" fontId="10" fillId="6" borderId="28" xfId="2" applyNumberFormat="1" applyFont="1" applyFill="1" applyBorder="1" applyAlignment="1">
      <alignment horizontal="left"/>
    </xf>
    <xf numFmtId="0" fontId="13" fillId="8" borderId="11" xfId="0" applyFont="1" applyFill="1" applyBorder="1" applyAlignment="1">
      <alignment horizontal="right" wrapText="1"/>
    </xf>
    <xf numFmtId="6" fontId="10" fillId="7" borderId="24" xfId="2" applyNumberFormat="1" applyFont="1" applyFill="1" applyBorder="1" applyAlignment="1">
      <alignment horizontal="center"/>
    </xf>
    <xf numFmtId="0" fontId="15" fillId="3" borderId="0" xfId="0" applyFont="1" applyFill="1"/>
    <xf numFmtId="0" fontId="15" fillId="3" borderId="29" xfId="0" applyFont="1" applyFill="1" applyBorder="1"/>
    <xf numFmtId="0" fontId="15" fillId="3" borderId="14" xfId="0" applyFont="1" applyFill="1" applyBorder="1"/>
    <xf numFmtId="0" fontId="11" fillId="4" borderId="16" xfId="0" applyFont="1" applyFill="1" applyBorder="1" applyAlignment="1">
      <alignment horizontal="center" wrapText="1"/>
    </xf>
    <xf numFmtId="0" fontId="9" fillId="4" borderId="8" xfId="0" applyFont="1" applyFill="1" applyBorder="1" applyAlignment="1">
      <alignment horizontal="center" vertical="center"/>
    </xf>
    <xf numFmtId="1" fontId="10" fillId="6" borderId="17" xfId="2" applyNumberFormat="1" applyFont="1" applyFill="1" applyBorder="1" applyAlignment="1">
      <alignment horizontal="center"/>
    </xf>
    <xf numFmtId="44" fontId="0" fillId="3" borderId="0" xfId="1" applyFont="1" applyFill="1"/>
    <xf numFmtId="165" fontId="10" fillId="7" borderId="20" xfId="2" applyNumberFormat="1" applyFont="1" applyFill="1" applyBorder="1" applyAlignment="1">
      <alignment horizontal="center"/>
    </xf>
    <xf numFmtId="0" fontId="12" fillId="3" borderId="0" xfId="0" applyFont="1" applyFill="1"/>
    <xf numFmtId="0" fontId="6" fillId="3" borderId="29" xfId="3" applyNumberFormat="1" applyFont="1" applyFill="1" applyBorder="1" applyAlignment="1" applyProtection="1">
      <alignment vertical="center" wrapText="1"/>
    </xf>
    <xf numFmtId="0" fontId="6" fillId="3" borderId="10" xfId="3" applyNumberFormat="1" applyFont="1" applyFill="1" applyBorder="1" applyAlignment="1" applyProtection="1">
      <alignment vertical="center" wrapText="1"/>
    </xf>
    <xf numFmtId="0" fontId="6" fillId="3" borderId="14" xfId="3" applyNumberFormat="1" applyFont="1" applyFill="1" applyBorder="1" applyAlignment="1" applyProtection="1">
      <alignment vertical="center" wrapText="1"/>
    </xf>
    <xf numFmtId="0" fontId="7" fillId="5" borderId="30" xfId="0" applyFont="1" applyFill="1" applyBorder="1" applyAlignment="1">
      <alignment horizontal="center" vertical="center" wrapText="1"/>
    </xf>
    <xf numFmtId="0" fontId="9" fillId="4" borderId="31" xfId="0" applyFont="1" applyFill="1" applyBorder="1" applyAlignment="1">
      <alignment horizontal="center" vertical="center"/>
    </xf>
    <xf numFmtId="0" fontId="10" fillId="6" borderId="31" xfId="2" applyNumberFormat="1" applyFont="1" applyFill="1" applyBorder="1" applyAlignment="1">
      <alignment horizontal="center" vertical="center"/>
    </xf>
    <xf numFmtId="8" fontId="10" fillId="7" borderId="32" xfId="1" applyNumberFormat="1" applyFont="1" applyFill="1" applyBorder="1" applyAlignment="1">
      <alignment horizontal="center" vertical="center"/>
    </xf>
    <xf numFmtId="0" fontId="16" fillId="10" borderId="14" xfId="0" applyFont="1" applyFill="1" applyBorder="1" applyAlignment="1">
      <alignment horizontal="center"/>
    </xf>
    <xf numFmtId="8" fontId="10" fillId="6" borderId="17" xfId="1" applyNumberFormat="1" applyFont="1" applyFill="1" applyBorder="1" applyAlignment="1">
      <alignment horizontal="center"/>
    </xf>
    <xf numFmtId="8" fontId="12" fillId="3" borderId="16" xfId="1" applyNumberFormat="1" applyFont="1" applyFill="1" applyBorder="1" applyAlignment="1">
      <alignment horizontal="center"/>
    </xf>
    <xf numFmtId="0" fontId="0" fillId="10" borderId="0" xfId="0" applyFill="1"/>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0" fontId="10" fillId="6" borderId="17" xfId="2" applyNumberFormat="1" applyFont="1" applyFill="1" applyBorder="1" applyAlignment="1">
      <alignment horizontal="left"/>
    </xf>
    <xf numFmtId="0" fontId="10" fillId="6" borderId="27" xfId="2" applyNumberFormat="1" applyFont="1" applyFill="1" applyBorder="1" applyAlignment="1">
      <alignment horizontal="center"/>
    </xf>
    <xf numFmtId="0" fontId="10" fillId="6" borderId="28" xfId="2" applyNumberFormat="1" applyFont="1" applyFill="1" applyBorder="1" applyAlignment="1">
      <alignment horizontal="center"/>
    </xf>
    <xf numFmtId="0" fontId="16" fillId="12" borderId="11" xfId="0" applyFont="1" applyFill="1" applyBorder="1" applyAlignment="1">
      <alignment horizontal="center"/>
    </xf>
    <xf numFmtId="165" fontId="10" fillId="7" borderId="36" xfId="2" applyNumberFormat="1" applyFont="1" applyFill="1" applyBorder="1" applyAlignment="1">
      <alignment horizontal="center"/>
    </xf>
    <xf numFmtId="0" fontId="15" fillId="3" borderId="5" xfId="0" applyFont="1" applyFill="1" applyBorder="1"/>
    <xf numFmtId="0" fontId="15" fillId="3" borderId="10" xfId="0" applyFont="1" applyFill="1" applyBorder="1"/>
    <xf numFmtId="0" fontId="15" fillId="3" borderId="12" xfId="0" applyFont="1" applyFill="1" applyBorder="1"/>
    <xf numFmtId="0" fontId="15" fillId="3" borderId="4" xfId="0" applyFont="1" applyFill="1" applyBorder="1"/>
    <xf numFmtId="0" fontId="15" fillId="3" borderId="7" xfId="0" applyFont="1" applyFill="1" applyBorder="1"/>
    <xf numFmtId="0" fontId="15" fillId="3" borderId="3" xfId="0" applyFont="1" applyFill="1" applyBorder="1"/>
    <xf numFmtId="8" fontId="10" fillId="6" borderId="37" xfId="2" applyNumberFormat="1" applyFont="1" applyFill="1" applyBorder="1" applyAlignment="1">
      <alignment horizontal="left"/>
    </xf>
    <xf numFmtId="164" fontId="10" fillId="6" borderId="17" xfId="5" applyNumberFormat="1" applyFont="1" applyFill="1" applyBorder="1" applyAlignment="1">
      <alignment horizontal="center"/>
    </xf>
    <xf numFmtId="43" fontId="0" fillId="3" borderId="0" xfId="0" applyNumberFormat="1" applyFill="1"/>
    <xf numFmtId="8" fontId="10" fillId="11" borderId="25" xfId="1" applyNumberFormat="1" applyFont="1" applyFill="1" applyBorder="1" applyAlignment="1">
      <alignment horizontal="left"/>
    </xf>
    <xf numFmtId="8" fontId="10" fillId="6" borderId="17" xfId="2" applyNumberFormat="1" applyFont="1" applyFill="1" applyBorder="1" applyAlignment="1">
      <alignment horizontal="left"/>
    </xf>
    <xf numFmtId="8" fontId="12" fillId="14" borderId="16" xfId="0" applyNumberFormat="1" applyFont="1" applyFill="1" applyBorder="1" applyAlignment="1">
      <alignment horizontal="center"/>
    </xf>
    <xf numFmtId="164" fontId="12" fillId="3" borderId="16" xfId="0" applyNumberFormat="1" applyFont="1" applyFill="1" applyBorder="1" applyAlignment="1">
      <alignment horizontal="center"/>
    </xf>
    <xf numFmtId="0" fontId="16" fillId="12" borderId="39" xfId="0" applyFont="1" applyFill="1" applyBorder="1" applyAlignment="1">
      <alignment horizontal="center"/>
    </xf>
    <xf numFmtId="165" fontId="10" fillId="7" borderId="22" xfId="2" applyNumberFormat="1" applyFont="1" applyFill="1" applyBorder="1" applyAlignment="1">
      <alignment horizontal="center"/>
    </xf>
    <xf numFmtId="0" fontId="12" fillId="3" borderId="2" xfId="0" applyFont="1" applyFill="1" applyBorder="1" applyAlignment="1">
      <alignment horizontal="center"/>
    </xf>
    <xf numFmtId="0" fontId="12" fillId="3" borderId="8" xfId="0" applyFont="1" applyFill="1" applyBorder="1" applyAlignment="1">
      <alignment horizontal="center"/>
    </xf>
    <xf numFmtId="8" fontId="12" fillId="3" borderId="29" xfId="0" applyNumberFormat="1" applyFont="1" applyFill="1" applyBorder="1" applyAlignment="1">
      <alignment horizontal="center"/>
    </xf>
    <xf numFmtId="0" fontId="15" fillId="3" borderId="6" xfId="0" applyFont="1" applyFill="1" applyBorder="1"/>
    <xf numFmtId="0" fontId="12" fillId="3" borderId="2" xfId="0" applyFont="1" applyFill="1" applyBorder="1"/>
    <xf numFmtId="8" fontId="12" fillId="3" borderId="3" xfId="0" applyNumberFormat="1" applyFont="1" applyFill="1" applyBorder="1"/>
    <xf numFmtId="0" fontId="12" fillId="3" borderId="11" xfId="0" applyFont="1" applyFill="1" applyBorder="1"/>
    <xf numFmtId="8" fontId="12" fillId="3" borderId="0" xfId="0" applyNumberFormat="1" applyFont="1" applyFill="1"/>
    <xf numFmtId="0" fontId="12" fillId="3" borderId="5" xfId="0" applyFont="1" applyFill="1" applyBorder="1"/>
    <xf numFmtId="8" fontId="12" fillId="3" borderId="6" xfId="0" applyNumberFormat="1" applyFont="1" applyFill="1" applyBorder="1"/>
    <xf numFmtId="0" fontId="27" fillId="3" borderId="6" xfId="0" applyFont="1" applyFill="1" applyBorder="1" applyAlignment="1">
      <alignment horizontal="left" indent="1"/>
    </xf>
    <xf numFmtId="0" fontId="12" fillId="3" borderId="6" xfId="0" applyFont="1" applyFill="1" applyBorder="1"/>
    <xf numFmtId="10" fontId="10" fillId="62" borderId="24" xfId="4" applyNumberFormat="1" applyFont="1" applyFill="1" applyBorder="1" applyAlignment="1">
      <alignment horizontal="center"/>
    </xf>
    <xf numFmtId="0" fontId="15" fillId="3" borderId="64" xfId="0" applyFont="1" applyFill="1" applyBorder="1"/>
    <xf numFmtId="0" fontId="142" fillId="3" borderId="0" xfId="0" applyFont="1" applyFill="1"/>
    <xf numFmtId="0" fontId="143" fillId="4" borderId="16" xfId="0" applyFont="1" applyFill="1" applyBorder="1" applyAlignment="1">
      <alignment horizontal="center"/>
    </xf>
    <xf numFmtId="8" fontId="144" fillId="6" borderId="17" xfId="2" applyNumberFormat="1" applyFont="1" applyFill="1" applyBorder="1" applyAlignment="1">
      <alignment horizontal="center"/>
    </xf>
    <xf numFmtId="8" fontId="144" fillId="3" borderId="16" xfId="0" applyNumberFormat="1" applyFont="1" applyFill="1" applyBorder="1" applyAlignment="1">
      <alignment horizontal="center"/>
    </xf>
    <xf numFmtId="0" fontId="142" fillId="10" borderId="0" xfId="0" applyFont="1" applyFill="1"/>
    <xf numFmtId="0" fontId="11" fillId="4" borderId="57" xfId="0" applyFont="1" applyFill="1" applyBorder="1" applyAlignment="1">
      <alignment horizontal="center"/>
    </xf>
    <xf numFmtId="0" fontId="8" fillId="63" borderId="57" xfId="0" applyFont="1" applyFill="1" applyBorder="1" applyAlignment="1">
      <alignment horizontal="left"/>
    </xf>
    <xf numFmtId="0" fontId="8" fillId="64" borderId="57" xfId="0" applyFont="1" applyFill="1" applyBorder="1" applyAlignment="1">
      <alignment horizontal="left"/>
    </xf>
    <xf numFmtId="0" fontId="8" fillId="8" borderId="57" xfId="0" applyFont="1" applyFill="1" applyBorder="1" applyAlignment="1">
      <alignment horizontal="left"/>
    </xf>
    <xf numFmtId="0" fontId="11" fillId="4" borderId="65" xfId="0" applyFont="1" applyFill="1" applyBorder="1" applyAlignment="1">
      <alignment horizontal="center"/>
    </xf>
    <xf numFmtId="0" fontId="143" fillId="65" borderId="65" xfId="0" applyFont="1" applyFill="1" applyBorder="1" applyAlignment="1">
      <alignment horizontal="center"/>
    </xf>
    <xf numFmtId="0" fontId="143" fillId="65" borderId="57" xfId="0" applyFont="1" applyFill="1" applyBorder="1" applyAlignment="1">
      <alignment horizontal="center"/>
    </xf>
    <xf numFmtId="0" fontId="9" fillId="4" borderId="57" xfId="0" applyFont="1" applyFill="1" applyBorder="1" applyAlignment="1">
      <alignment horizontal="center"/>
    </xf>
    <xf numFmtId="8" fontId="10" fillId="66" borderId="66" xfId="2" applyNumberFormat="1" applyFont="1" applyFill="1" applyBorder="1" applyAlignment="1">
      <alignment horizontal="left"/>
    </xf>
    <xf numFmtId="0" fontId="12" fillId="3" borderId="12" xfId="15732" applyFont="1" applyFill="1" applyBorder="1"/>
    <xf numFmtId="8" fontId="8" fillId="67" borderId="17" xfId="2" applyNumberFormat="1" applyFont="1" applyFill="1" applyBorder="1" applyAlignment="1">
      <alignment horizontal="center"/>
    </xf>
    <xf numFmtId="6" fontId="8" fillId="67" borderId="17" xfId="2" applyNumberFormat="1" applyFont="1" applyFill="1" applyBorder="1" applyAlignment="1">
      <alignment horizontal="center"/>
    </xf>
    <xf numFmtId="8" fontId="10" fillId="66" borderId="67" xfId="2" applyNumberFormat="1" applyFont="1" applyFill="1" applyBorder="1" applyAlignment="1">
      <alignment horizontal="left"/>
    </xf>
    <xf numFmtId="8" fontId="10" fillId="66" borderId="68" xfId="2" applyNumberFormat="1" applyFont="1" applyFill="1" applyBorder="1" applyAlignment="1">
      <alignment horizontal="left"/>
    </xf>
    <xf numFmtId="44" fontId="8" fillId="68" borderId="0" xfId="1" applyFont="1" applyFill="1" applyBorder="1" applyAlignment="1">
      <alignment horizontal="right"/>
    </xf>
    <xf numFmtId="8" fontId="10" fillId="67" borderId="17" xfId="2" applyNumberFormat="1" applyFont="1" applyFill="1" applyBorder="1" applyAlignment="1">
      <alignment horizontal="center"/>
    </xf>
    <xf numFmtId="0" fontId="4" fillId="5" borderId="65" xfId="0" applyFont="1" applyFill="1" applyBorder="1" applyAlignment="1">
      <alignment horizontal="center" vertical="center" wrapText="1"/>
    </xf>
    <xf numFmtId="8" fontId="12" fillId="3" borderId="69" xfId="0" applyNumberFormat="1" applyFont="1" applyFill="1" applyBorder="1"/>
    <xf numFmtId="0" fontId="0" fillId="3" borderId="6" xfId="0" applyFill="1" applyBorder="1"/>
    <xf numFmtId="0" fontId="0" fillId="3" borderId="70" xfId="0" applyFill="1" applyBorder="1"/>
    <xf numFmtId="0" fontId="0" fillId="3" borderId="12" xfId="0" applyFill="1" applyBorder="1"/>
    <xf numFmtId="0" fontId="0" fillId="3" borderId="7" xfId="0" applyFill="1" applyBorder="1"/>
    <xf numFmtId="8" fontId="10" fillId="62" borderId="18" xfId="1" applyNumberFormat="1" applyFont="1" applyFill="1" applyBorder="1" applyAlignment="1">
      <alignment horizontal="left"/>
    </xf>
    <xf numFmtId="0" fontId="8" fillId="67" borderId="17" xfId="2" applyNumberFormat="1" applyFont="1" applyFill="1" applyBorder="1" applyAlignment="1">
      <alignment horizontal="center"/>
    </xf>
    <xf numFmtId="0" fontId="10" fillId="67" borderId="17" xfId="2" applyNumberFormat="1" applyFont="1" applyFill="1" applyBorder="1" applyAlignment="1">
      <alignment horizontal="center"/>
    </xf>
    <xf numFmtId="0" fontId="10" fillId="67" borderId="20" xfId="2" applyNumberFormat="1" applyFont="1" applyFill="1" applyBorder="1" applyAlignment="1">
      <alignment horizontal="center"/>
    </xf>
    <xf numFmtId="0" fontId="145" fillId="3" borderId="0" xfId="0" applyFont="1" applyFill="1" applyAlignment="1">
      <alignment horizontal="center"/>
    </xf>
    <xf numFmtId="0" fontId="11" fillId="4" borderId="71" xfId="0" applyFont="1" applyFill="1" applyBorder="1" applyAlignment="1">
      <alignment horizontal="center"/>
    </xf>
    <xf numFmtId="0" fontId="11" fillId="4" borderId="72" xfId="0" applyFont="1" applyFill="1" applyBorder="1" applyAlignment="1">
      <alignment horizontal="center"/>
    </xf>
    <xf numFmtId="0" fontId="143" fillId="65" borderId="72" xfId="0" applyFont="1" applyFill="1" applyBorder="1" applyAlignment="1">
      <alignment horizontal="center"/>
    </xf>
    <xf numFmtId="0" fontId="143" fillId="65" borderId="71" xfId="0" applyFont="1" applyFill="1" applyBorder="1" applyAlignment="1">
      <alignment horizontal="center"/>
    </xf>
    <xf numFmtId="8" fontId="10" fillId="0" borderId="73" xfId="2" applyNumberFormat="1" applyFont="1" applyFill="1" applyBorder="1" applyAlignment="1">
      <alignment horizontal="left"/>
    </xf>
    <xf numFmtId="8" fontId="10" fillId="0" borderId="74" xfId="2" applyNumberFormat="1" applyFont="1" applyFill="1" applyBorder="1" applyAlignment="1">
      <alignment horizontal="left"/>
    </xf>
    <xf numFmtId="8" fontId="10" fillId="0" borderId="75" xfId="2" applyNumberFormat="1" applyFont="1" applyFill="1" applyBorder="1" applyAlignment="1">
      <alignment horizontal="left"/>
    </xf>
    <xf numFmtId="0" fontId="12" fillId="3" borderId="75" xfId="15732" applyFont="1" applyFill="1" applyBorder="1"/>
    <xf numFmtId="164" fontId="8" fillId="0" borderId="76" xfId="5" applyNumberFormat="1" applyFont="1" applyFill="1" applyBorder="1" applyAlignment="1">
      <alignment horizontal="center"/>
    </xf>
    <xf numFmtId="164" fontId="8" fillId="0" borderId="77" xfId="5" applyNumberFormat="1" applyFont="1" applyFill="1" applyBorder="1" applyAlignment="1">
      <alignment horizontal="center"/>
    </xf>
    <xf numFmtId="8" fontId="10" fillId="0" borderId="78" xfId="2" applyNumberFormat="1" applyFont="1" applyFill="1" applyBorder="1" applyAlignment="1">
      <alignment horizontal="left"/>
    </xf>
    <xf numFmtId="8" fontId="10" fillId="0" borderId="79" xfId="2" applyNumberFormat="1" applyFont="1" applyFill="1" applyBorder="1" applyAlignment="1">
      <alignment horizontal="left"/>
    </xf>
    <xf numFmtId="8" fontId="10" fillId="11" borderId="80" xfId="2" applyNumberFormat="1" applyFont="1" applyFill="1" applyBorder="1" applyAlignment="1">
      <alignment horizontal="left"/>
    </xf>
    <xf numFmtId="164" fontId="8" fillId="0" borderId="81" xfId="5" applyNumberFormat="1" applyFont="1" applyFill="1" applyBorder="1" applyAlignment="1">
      <alignment horizontal="center"/>
    </xf>
    <xf numFmtId="164" fontId="8" fillId="0" borderId="82" xfId="5" applyNumberFormat="1" applyFont="1" applyFill="1" applyBorder="1" applyAlignment="1">
      <alignment horizontal="center"/>
    </xf>
    <xf numFmtId="8" fontId="10" fillId="6" borderId="83" xfId="2" applyNumberFormat="1" applyFont="1" applyFill="1" applyBorder="1" applyAlignment="1">
      <alignment horizontal="left"/>
    </xf>
    <xf numFmtId="8" fontId="10" fillId="11" borderId="10" xfId="2" applyNumberFormat="1" applyFont="1" applyFill="1" applyBorder="1" applyAlignment="1">
      <alignment horizontal="left"/>
    </xf>
    <xf numFmtId="8" fontId="8" fillId="67" borderId="83" xfId="2" applyNumberFormat="1" applyFont="1" applyFill="1" applyBorder="1" applyAlignment="1">
      <alignment horizontal="center"/>
    </xf>
    <xf numFmtId="8" fontId="8" fillId="67" borderId="24" xfId="2" applyNumberFormat="1" applyFont="1" applyFill="1" applyBorder="1" applyAlignment="1">
      <alignment horizontal="center"/>
    </xf>
    <xf numFmtId="8" fontId="8" fillId="67" borderId="27" xfId="2" applyNumberFormat="1" applyFont="1" applyFill="1" applyBorder="1" applyAlignment="1">
      <alignment horizontal="center"/>
    </xf>
    <xf numFmtId="0" fontId="10" fillId="11" borderId="10" xfId="2" applyFont="1" applyFill="1" applyBorder="1" applyAlignment="1">
      <alignment horizontal="left"/>
    </xf>
    <xf numFmtId="8" fontId="10" fillId="0" borderId="10" xfId="2" applyNumberFormat="1" applyFont="1" applyFill="1" applyBorder="1" applyAlignment="1">
      <alignment horizontal="left"/>
    </xf>
    <xf numFmtId="8" fontId="10" fillId="67" borderId="27" xfId="2" applyNumberFormat="1" applyFont="1" applyFill="1" applyBorder="1" applyAlignment="1">
      <alignment horizontal="center"/>
    </xf>
    <xf numFmtId="8" fontId="10" fillId="11" borderId="14" xfId="2" applyNumberFormat="1" applyFont="1" applyFill="1" applyBorder="1" applyAlignment="1">
      <alignment horizontal="left"/>
    </xf>
    <xf numFmtId="8" fontId="10" fillId="67" borderId="28" xfId="2" applyNumberFormat="1" applyFont="1" applyFill="1" applyBorder="1" applyAlignment="1">
      <alignment horizontal="center"/>
    </xf>
    <xf numFmtId="0" fontId="8" fillId="12" borderId="16" xfId="0" applyFont="1" applyFill="1" applyBorder="1" applyAlignment="1">
      <alignment horizontal="left"/>
    </xf>
    <xf numFmtId="164" fontId="0" fillId="3" borderId="84" xfId="5" applyNumberFormat="1" applyFont="1" applyFill="1" applyBorder="1"/>
    <xf numFmtId="164" fontId="0" fillId="3" borderId="85" xfId="5" applyNumberFormat="1" applyFont="1" applyFill="1" applyBorder="1"/>
    <xf numFmtId="164" fontId="0" fillId="3" borderId="86" xfId="5" applyNumberFormat="1" applyFont="1" applyFill="1" applyBorder="1"/>
    <xf numFmtId="164" fontId="0" fillId="3" borderId="46" xfId="5" applyNumberFormat="1" applyFont="1" applyFill="1" applyBorder="1"/>
    <xf numFmtId="164" fontId="0" fillId="3" borderId="0" xfId="5" applyNumberFormat="1" applyFont="1" applyFill="1" applyBorder="1"/>
    <xf numFmtId="164" fontId="0" fillId="3" borderId="87" xfId="5" applyNumberFormat="1" applyFont="1" applyFill="1" applyBorder="1"/>
    <xf numFmtId="164" fontId="0" fillId="3" borderId="88" xfId="5" applyNumberFormat="1" applyFont="1" applyFill="1" applyBorder="1"/>
    <xf numFmtId="164" fontId="0" fillId="3" borderId="61" xfId="5" applyNumberFormat="1" applyFont="1" applyFill="1" applyBorder="1"/>
    <xf numFmtId="164" fontId="0" fillId="3" borderId="89" xfId="5" applyNumberFormat="1" applyFont="1" applyFill="1" applyBorder="1"/>
    <xf numFmtId="0" fontId="143" fillId="65" borderId="16" xfId="0" applyFont="1" applyFill="1" applyBorder="1" applyAlignment="1">
      <alignment horizontal="center"/>
    </xf>
    <xf numFmtId="0" fontId="8" fillId="64" borderId="16" xfId="0" applyFont="1" applyFill="1" applyBorder="1" applyAlignment="1">
      <alignment horizontal="left"/>
    </xf>
    <xf numFmtId="0" fontId="8" fillId="63" borderId="16" xfId="0" applyFont="1" applyFill="1" applyBorder="1" applyAlignment="1">
      <alignment horizontal="left"/>
    </xf>
    <xf numFmtId="43" fontId="8" fillId="67" borderId="17" xfId="2" applyNumberFormat="1" applyFont="1" applyFill="1" applyBorder="1" applyAlignment="1">
      <alignment horizontal="center"/>
    </xf>
    <xf numFmtId="0" fontId="1" fillId="69" borderId="0" xfId="15868" applyFill="1"/>
    <xf numFmtId="0" fontId="1" fillId="0" borderId="0" xfId="15868"/>
    <xf numFmtId="0" fontId="146" fillId="0" borderId="0" xfId="31890"/>
    <xf numFmtId="0" fontId="147" fillId="0" borderId="0" xfId="15868" applyFont="1"/>
    <xf numFmtId="0" fontId="148" fillId="0" borderId="0" xfId="15868" applyFont="1"/>
    <xf numFmtId="0" fontId="149" fillId="0" borderId="0" xfId="15868" applyFont="1"/>
    <xf numFmtId="0" fontId="150" fillId="0" borderId="0" xfId="15868" applyFont="1"/>
    <xf numFmtId="0" fontId="151" fillId="0" borderId="0" xfId="15868" applyFont="1"/>
    <xf numFmtId="225" fontId="151" fillId="0" borderId="0" xfId="15868" applyNumberFormat="1" applyFont="1"/>
    <xf numFmtId="0" fontId="152" fillId="0" borderId="0" xfId="15868" applyFont="1"/>
    <xf numFmtId="226" fontId="153" fillId="0" borderId="0" xfId="15868" applyNumberFormat="1" applyFont="1" applyAlignment="1">
      <alignment horizontal="left"/>
    </xf>
    <xf numFmtId="0" fontId="154" fillId="0" borderId="0" xfId="15868" applyFont="1"/>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11"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12"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9" fillId="4" borderId="11" xfId="0" applyFont="1" applyFill="1" applyBorder="1" applyAlignment="1">
      <alignment horizontal="center" vertical="center"/>
    </xf>
    <xf numFmtId="0" fontId="9" fillId="4" borderId="0" xfId="0" applyFont="1" applyFill="1" applyAlignment="1">
      <alignment horizontal="center" vertical="center"/>
    </xf>
    <xf numFmtId="0" fontId="4" fillId="3" borderId="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4" borderId="11" xfId="0" applyFont="1" applyFill="1" applyBorder="1" applyAlignment="1">
      <alignment horizontal="center" vertical="center"/>
    </xf>
    <xf numFmtId="0" fontId="3" fillId="4" borderId="0" xfId="0" applyFont="1" applyFill="1" applyAlignment="1">
      <alignment horizontal="center" vertic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12" fillId="3" borderId="11" xfId="0" applyFont="1" applyFill="1" applyBorder="1" applyAlignment="1">
      <alignment horizontal="center"/>
    </xf>
    <xf numFmtId="0" fontId="12" fillId="3" borderId="0" xfId="0" applyFont="1" applyFill="1" applyAlignment="1">
      <alignment horizontal="center"/>
    </xf>
    <xf numFmtId="0" fontId="12" fillId="3" borderId="12" xfId="0" applyFont="1" applyFill="1" applyBorder="1" applyAlignment="1">
      <alignment horizontal="center"/>
    </xf>
    <xf numFmtId="0" fontId="9" fillId="4" borderId="19" xfId="0" applyFont="1" applyFill="1" applyBorder="1" applyAlignment="1">
      <alignment horizontal="center"/>
    </xf>
    <xf numFmtId="0" fontId="9" fillId="4" borderId="9" xfId="0" applyFont="1" applyFill="1" applyBorder="1" applyAlignment="1">
      <alignment horizontal="center"/>
    </xf>
    <xf numFmtId="0" fontId="12" fillId="3" borderId="5" xfId="0" applyFont="1" applyFill="1" applyBorder="1" applyAlignment="1">
      <alignment horizontal="center"/>
    </xf>
    <xf numFmtId="0" fontId="12" fillId="3" borderId="6" xfId="0" applyFont="1" applyFill="1" applyBorder="1" applyAlignment="1">
      <alignment horizontal="center"/>
    </xf>
    <xf numFmtId="0" fontId="12" fillId="3" borderId="7" xfId="0" applyFont="1" applyFill="1" applyBorder="1" applyAlignment="1">
      <alignment horizontal="center"/>
    </xf>
    <xf numFmtId="8" fontId="8" fillId="11" borderId="3" xfId="1" applyNumberFormat="1" applyFont="1" applyFill="1" applyBorder="1" applyAlignment="1">
      <alignment horizontal="left"/>
    </xf>
    <xf numFmtId="8" fontId="8" fillId="11" borderId="4" xfId="1" applyNumberFormat="1" applyFont="1" applyFill="1" applyBorder="1" applyAlignment="1">
      <alignment horizontal="left"/>
    </xf>
    <xf numFmtId="8" fontId="10" fillId="11" borderId="25" xfId="1" applyNumberFormat="1" applyFont="1" applyFill="1" applyBorder="1" applyAlignment="1">
      <alignment horizontal="left"/>
    </xf>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8" fontId="8" fillId="11" borderId="25" xfId="1" applyNumberFormat="1" applyFont="1" applyFill="1" applyBorder="1" applyAlignment="1">
      <alignment horizontal="left"/>
    </xf>
    <xf numFmtId="8" fontId="8" fillId="11" borderId="18" xfId="1" applyNumberFormat="1" applyFont="1" applyFill="1" applyBorder="1" applyAlignment="1">
      <alignment horizontal="left"/>
    </xf>
    <xf numFmtId="8" fontId="8" fillId="11" borderId="13" xfId="1" applyNumberFormat="1" applyFont="1" applyFill="1" applyBorder="1" applyAlignment="1">
      <alignment horizontal="left"/>
    </xf>
    <xf numFmtId="0" fontId="14" fillId="9" borderId="18" xfId="2" applyNumberFormat="1" applyFont="1" applyFill="1" applyBorder="1" applyAlignment="1">
      <alignment horizontal="center"/>
    </xf>
    <xf numFmtId="0" fontId="14" fillId="9" borderId="13" xfId="2" applyNumberFormat="1" applyFont="1" applyFill="1" applyBorder="1" applyAlignment="1">
      <alignment horizontal="center"/>
    </xf>
    <xf numFmtId="8" fontId="10" fillId="11" borderId="40" xfId="1" applyNumberFormat="1" applyFont="1" applyFill="1" applyBorder="1" applyAlignment="1">
      <alignment horizontal="left"/>
    </xf>
    <xf numFmtId="8" fontId="10" fillId="11" borderId="23" xfId="1" applyNumberFormat="1" applyFont="1" applyFill="1" applyBorder="1" applyAlignment="1">
      <alignment horizontal="left"/>
    </xf>
    <xf numFmtId="8" fontId="10" fillId="11" borderId="15" xfId="1" applyNumberFormat="1" applyFont="1" applyFill="1" applyBorder="1" applyAlignment="1">
      <alignment horizontal="left"/>
    </xf>
    <xf numFmtId="8" fontId="10" fillId="11" borderId="34" xfId="1" applyNumberFormat="1" applyFont="1" applyFill="1" applyBorder="1" applyAlignment="1">
      <alignment horizontal="left"/>
    </xf>
    <xf numFmtId="8" fontId="10" fillId="11" borderId="33" xfId="1" applyNumberFormat="1" applyFont="1" applyFill="1" applyBorder="1" applyAlignment="1">
      <alignment horizontal="left"/>
    </xf>
    <xf numFmtId="8" fontId="10" fillId="11" borderId="35" xfId="1" applyNumberFormat="1" applyFont="1" applyFill="1" applyBorder="1" applyAlignment="1">
      <alignment horizontal="left"/>
    </xf>
    <xf numFmtId="0" fontId="4" fillId="5" borderId="29" xfId="0" applyFont="1" applyFill="1" applyBorder="1" applyAlignment="1">
      <alignment horizontal="center" vertical="center" wrapText="1"/>
    </xf>
    <xf numFmtId="0" fontId="4" fillId="5" borderId="14" xfId="0" applyFont="1" applyFill="1" applyBorder="1" applyAlignment="1">
      <alignment horizontal="center" vertical="center" wrapText="1"/>
    </xf>
  </cellXfs>
  <cellStyles count="31891">
    <cellStyle name=" 1" xfId="42" xr:uid="{00000000-0005-0000-0000-000000000000}"/>
    <cellStyle name=" 1 2" xfId="43" xr:uid="{00000000-0005-0000-0000-000001000000}"/>
    <cellStyle name="_Capex" xfId="44" xr:uid="{00000000-0005-0000-0000-000002000000}"/>
    <cellStyle name="_Capex 2" xfId="45" xr:uid="{00000000-0005-0000-0000-000003000000}"/>
    <cellStyle name="_UED AMP 2009-14 Final 250309 Less PU" xfId="46" xr:uid="{00000000-0005-0000-0000-000004000000}"/>
    <cellStyle name="_UED AMP 2009-14 Final 250309 Less PU 2" xfId="47" xr:uid="{00000000-0005-0000-0000-000005000000}"/>
    <cellStyle name="_UED AMP 2009-14 Final 250309 Less PU_1011 monthly" xfId="48" xr:uid="{00000000-0005-0000-0000-000006000000}"/>
    <cellStyle name="_UED AMP 2009-14 Final 250309 Less PU_1011 monthly 2" xfId="49" xr:uid="{00000000-0005-0000-0000-000007000000}"/>
    <cellStyle name="20% - Accent1 2" xfId="50" xr:uid="{00000000-0005-0000-0000-000008000000}"/>
    <cellStyle name="20% - Accent1 3" xfId="51" xr:uid="{00000000-0005-0000-0000-000009000000}"/>
    <cellStyle name="20% - Accent1 4" xfId="52" xr:uid="{00000000-0005-0000-0000-00000A000000}"/>
    <cellStyle name="20% - Accent1 5" xfId="53" xr:uid="{00000000-0005-0000-0000-00000B000000}"/>
    <cellStyle name="20% - Accent1 6" xfId="54" xr:uid="{00000000-0005-0000-0000-00000C000000}"/>
    <cellStyle name="20% - Accent1 7" xfId="55" xr:uid="{00000000-0005-0000-0000-00000D000000}"/>
    <cellStyle name="20% - Accent2 2" xfId="56" xr:uid="{00000000-0005-0000-0000-00000E000000}"/>
    <cellStyle name="20% - Accent2 3" xfId="57" xr:uid="{00000000-0005-0000-0000-00000F000000}"/>
    <cellStyle name="20% - Accent2 4" xfId="58" xr:uid="{00000000-0005-0000-0000-000010000000}"/>
    <cellStyle name="20% - Accent2 5" xfId="59" xr:uid="{00000000-0005-0000-0000-000011000000}"/>
    <cellStyle name="20% - Accent2 6" xfId="60" xr:uid="{00000000-0005-0000-0000-000012000000}"/>
    <cellStyle name="20% - Accent2 7" xfId="61" xr:uid="{00000000-0005-0000-0000-000013000000}"/>
    <cellStyle name="20% - Accent3 2" xfId="62" xr:uid="{00000000-0005-0000-0000-000014000000}"/>
    <cellStyle name="20% - Accent3 3" xfId="63" xr:uid="{00000000-0005-0000-0000-000015000000}"/>
    <cellStyle name="20% - Accent3 4" xfId="64" xr:uid="{00000000-0005-0000-0000-000016000000}"/>
    <cellStyle name="20% - Accent3 5" xfId="65" xr:uid="{00000000-0005-0000-0000-000017000000}"/>
    <cellStyle name="20% - Accent3 6" xfId="66" xr:uid="{00000000-0005-0000-0000-000018000000}"/>
    <cellStyle name="20% - Accent3 7" xfId="67" xr:uid="{00000000-0005-0000-0000-000019000000}"/>
    <cellStyle name="20% - Accent4 2" xfId="68" xr:uid="{00000000-0005-0000-0000-00001A000000}"/>
    <cellStyle name="20% - Accent4 3" xfId="69" xr:uid="{00000000-0005-0000-0000-00001B000000}"/>
    <cellStyle name="20% - Accent4 4" xfId="70" xr:uid="{00000000-0005-0000-0000-00001C000000}"/>
    <cellStyle name="20% - Accent4 5" xfId="71" xr:uid="{00000000-0005-0000-0000-00001D000000}"/>
    <cellStyle name="20% - Accent4 6" xfId="72" xr:uid="{00000000-0005-0000-0000-00001E000000}"/>
    <cellStyle name="20% - Accent4 7" xfId="73" xr:uid="{00000000-0005-0000-0000-00001F000000}"/>
    <cellStyle name="20% - Accent5 2" xfId="74" xr:uid="{00000000-0005-0000-0000-000020000000}"/>
    <cellStyle name="20% - Accent5 3" xfId="75" xr:uid="{00000000-0005-0000-0000-000021000000}"/>
    <cellStyle name="20% - Accent5 4" xfId="76" xr:uid="{00000000-0005-0000-0000-000022000000}"/>
    <cellStyle name="20% - Accent5 5" xfId="77" xr:uid="{00000000-0005-0000-0000-000023000000}"/>
    <cellStyle name="20% - Accent5 6" xfId="78" xr:uid="{00000000-0005-0000-0000-000024000000}"/>
    <cellStyle name="20% - Accent5 7" xfId="79" xr:uid="{00000000-0005-0000-0000-000025000000}"/>
    <cellStyle name="20% - Accent6 2" xfId="80" xr:uid="{00000000-0005-0000-0000-000026000000}"/>
    <cellStyle name="20% - Accent6 3" xfId="81" xr:uid="{00000000-0005-0000-0000-000027000000}"/>
    <cellStyle name="20% - Accent6 4" xfId="82" xr:uid="{00000000-0005-0000-0000-000028000000}"/>
    <cellStyle name="20% - Accent6 5" xfId="83" xr:uid="{00000000-0005-0000-0000-000029000000}"/>
    <cellStyle name="20% - Accent6 6" xfId="84" xr:uid="{00000000-0005-0000-0000-00002A000000}"/>
    <cellStyle name="40% - Accent1 2" xfId="85" xr:uid="{00000000-0005-0000-0000-00002B000000}"/>
    <cellStyle name="40% - Accent1 3" xfId="86" xr:uid="{00000000-0005-0000-0000-00002C000000}"/>
    <cellStyle name="40% - Accent1 4" xfId="87" xr:uid="{00000000-0005-0000-0000-00002D000000}"/>
    <cellStyle name="40% - Accent1 5" xfId="88" xr:uid="{00000000-0005-0000-0000-00002E000000}"/>
    <cellStyle name="40% - Accent1 6" xfId="89" xr:uid="{00000000-0005-0000-0000-00002F000000}"/>
    <cellStyle name="40% - Accent1 7" xfId="90" xr:uid="{00000000-0005-0000-0000-000030000000}"/>
    <cellStyle name="40% - Accent2 2" xfId="91" xr:uid="{00000000-0005-0000-0000-000031000000}"/>
    <cellStyle name="40% - Accent2 3" xfId="92" xr:uid="{00000000-0005-0000-0000-000032000000}"/>
    <cellStyle name="40% - Accent2 4" xfId="93" xr:uid="{00000000-0005-0000-0000-000033000000}"/>
    <cellStyle name="40% - Accent2 5" xfId="94" xr:uid="{00000000-0005-0000-0000-000034000000}"/>
    <cellStyle name="40% - Accent2 6" xfId="95" xr:uid="{00000000-0005-0000-0000-000035000000}"/>
    <cellStyle name="40% - Accent2 7" xfId="96" xr:uid="{00000000-0005-0000-0000-000036000000}"/>
    <cellStyle name="40% - Accent3 2" xfId="97" xr:uid="{00000000-0005-0000-0000-000037000000}"/>
    <cellStyle name="40% - Accent3 3" xfId="98" xr:uid="{00000000-0005-0000-0000-000038000000}"/>
    <cellStyle name="40% - Accent3 4" xfId="99" xr:uid="{00000000-0005-0000-0000-000039000000}"/>
    <cellStyle name="40% - Accent3 5" xfId="100" xr:uid="{00000000-0005-0000-0000-00003A000000}"/>
    <cellStyle name="40% - Accent3 6" xfId="101" xr:uid="{00000000-0005-0000-0000-00003B000000}"/>
    <cellStyle name="40% - Accent3 7" xfId="102" xr:uid="{00000000-0005-0000-0000-00003C000000}"/>
    <cellStyle name="40% - Accent4 2" xfId="103" xr:uid="{00000000-0005-0000-0000-00003D000000}"/>
    <cellStyle name="40% - Accent4 3" xfId="104" xr:uid="{00000000-0005-0000-0000-00003E000000}"/>
    <cellStyle name="40% - Accent4 4" xfId="105" xr:uid="{00000000-0005-0000-0000-00003F000000}"/>
    <cellStyle name="40% - Accent4 5" xfId="106" xr:uid="{00000000-0005-0000-0000-000040000000}"/>
    <cellStyle name="40% - Accent4 6" xfId="107" xr:uid="{00000000-0005-0000-0000-000041000000}"/>
    <cellStyle name="40% - Accent4 7" xfId="108" xr:uid="{00000000-0005-0000-0000-000042000000}"/>
    <cellStyle name="40% - Accent5 2" xfId="109" xr:uid="{00000000-0005-0000-0000-000043000000}"/>
    <cellStyle name="40% - Accent5 3" xfId="110" xr:uid="{00000000-0005-0000-0000-000044000000}"/>
    <cellStyle name="40% - Accent5 4" xfId="111" xr:uid="{00000000-0005-0000-0000-000045000000}"/>
    <cellStyle name="40% - Accent5 5" xfId="112" xr:uid="{00000000-0005-0000-0000-000046000000}"/>
    <cellStyle name="40% - Accent5 6" xfId="113" xr:uid="{00000000-0005-0000-0000-000047000000}"/>
    <cellStyle name="40% - Accent5 7" xfId="114" xr:uid="{00000000-0005-0000-0000-000048000000}"/>
    <cellStyle name="40% - Accent6 2" xfId="115" xr:uid="{00000000-0005-0000-0000-000049000000}"/>
    <cellStyle name="40% - Accent6 3" xfId="116" xr:uid="{00000000-0005-0000-0000-00004A000000}"/>
    <cellStyle name="40% - Accent6 4" xfId="117" xr:uid="{00000000-0005-0000-0000-00004B000000}"/>
    <cellStyle name="40% - Accent6 5" xfId="118" xr:uid="{00000000-0005-0000-0000-00004C000000}"/>
    <cellStyle name="40% - Accent6 6" xfId="119" xr:uid="{00000000-0005-0000-0000-00004D000000}"/>
    <cellStyle name="40% - Accent6 7" xfId="120" xr:uid="{00000000-0005-0000-0000-00004E000000}"/>
    <cellStyle name="60% - Accent1 2" xfId="121" xr:uid="{00000000-0005-0000-0000-00004F000000}"/>
    <cellStyle name="60% - Accent1 3" xfId="122" xr:uid="{00000000-0005-0000-0000-000050000000}"/>
    <cellStyle name="60% - Accent1 4" xfId="123" xr:uid="{00000000-0005-0000-0000-000051000000}"/>
    <cellStyle name="60% - Accent1 5" xfId="124" xr:uid="{00000000-0005-0000-0000-000052000000}"/>
    <cellStyle name="60% - Accent1 6" xfId="125" xr:uid="{00000000-0005-0000-0000-000053000000}"/>
    <cellStyle name="60% - Accent1 7" xfId="126" xr:uid="{00000000-0005-0000-0000-000054000000}"/>
    <cellStyle name="60% - Accent2 2" xfId="127" xr:uid="{00000000-0005-0000-0000-000055000000}"/>
    <cellStyle name="60% - Accent2 3" xfId="128" xr:uid="{00000000-0005-0000-0000-000056000000}"/>
    <cellStyle name="60% - Accent2 4" xfId="129" xr:uid="{00000000-0005-0000-0000-000057000000}"/>
    <cellStyle name="60% - Accent2 5" xfId="130" xr:uid="{00000000-0005-0000-0000-000058000000}"/>
    <cellStyle name="60% - Accent2 6" xfId="131" xr:uid="{00000000-0005-0000-0000-000059000000}"/>
    <cellStyle name="60% - Accent2 7" xfId="132" xr:uid="{00000000-0005-0000-0000-00005A000000}"/>
    <cellStyle name="60% - Accent3 2" xfId="133" xr:uid="{00000000-0005-0000-0000-00005B000000}"/>
    <cellStyle name="60% - Accent3 3" xfId="134" xr:uid="{00000000-0005-0000-0000-00005C000000}"/>
    <cellStyle name="60% - Accent3 4" xfId="135" xr:uid="{00000000-0005-0000-0000-00005D000000}"/>
    <cellStyle name="60% - Accent3 5" xfId="136" xr:uid="{00000000-0005-0000-0000-00005E000000}"/>
    <cellStyle name="60% - Accent3 6" xfId="137" xr:uid="{00000000-0005-0000-0000-00005F000000}"/>
    <cellStyle name="60% - Accent3 7" xfId="138" xr:uid="{00000000-0005-0000-0000-000060000000}"/>
    <cellStyle name="60% - Accent4 2" xfId="139" xr:uid="{00000000-0005-0000-0000-000061000000}"/>
    <cellStyle name="60% - Accent4 3" xfId="140" xr:uid="{00000000-0005-0000-0000-000062000000}"/>
    <cellStyle name="60% - Accent4 4" xfId="141" xr:uid="{00000000-0005-0000-0000-000063000000}"/>
    <cellStyle name="60% - Accent4 5" xfId="142" xr:uid="{00000000-0005-0000-0000-000064000000}"/>
    <cellStyle name="60% - Accent4 6" xfId="143" xr:uid="{00000000-0005-0000-0000-000065000000}"/>
    <cellStyle name="60% - Accent4 7" xfId="144" xr:uid="{00000000-0005-0000-0000-000066000000}"/>
    <cellStyle name="60% - Accent5 2" xfId="145" xr:uid="{00000000-0005-0000-0000-000067000000}"/>
    <cellStyle name="60% - Accent5 3" xfId="146" xr:uid="{00000000-0005-0000-0000-000068000000}"/>
    <cellStyle name="60% - Accent5 4" xfId="147" xr:uid="{00000000-0005-0000-0000-000069000000}"/>
    <cellStyle name="60% - Accent5 5" xfId="148" xr:uid="{00000000-0005-0000-0000-00006A000000}"/>
    <cellStyle name="60% - Accent5 6" xfId="149" xr:uid="{00000000-0005-0000-0000-00006B000000}"/>
    <cellStyle name="60% - Accent5 7" xfId="150" xr:uid="{00000000-0005-0000-0000-00006C000000}"/>
    <cellStyle name="60% - Accent6 2" xfId="151" xr:uid="{00000000-0005-0000-0000-00006D000000}"/>
    <cellStyle name="60% - Accent6 3" xfId="152" xr:uid="{00000000-0005-0000-0000-00006E000000}"/>
    <cellStyle name="60% - Accent6 4" xfId="153" xr:uid="{00000000-0005-0000-0000-00006F000000}"/>
    <cellStyle name="60% - Accent6 5" xfId="154" xr:uid="{00000000-0005-0000-0000-000070000000}"/>
    <cellStyle name="60% - Accent6 6" xfId="155" xr:uid="{00000000-0005-0000-0000-000071000000}"/>
    <cellStyle name="60% - Accent6 7" xfId="156" xr:uid="{00000000-0005-0000-0000-000072000000}"/>
    <cellStyle name="Accent1 - 20%" xfId="157" xr:uid="{00000000-0005-0000-0000-000073000000}"/>
    <cellStyle name="Accent1 - 40%" xfId="158" xr:uid="{00000000-0005-0000-0000-000074000000}"/>
    <cellStyle name="Accent1 - 60%" xfId="159" xr:uid="{00000000-0005-0000-0000-000075000000}"/>
    <cellStyle name="Accent1 10" xfId="160" xr:uid="{00000000-0005-0000-0000-000076000000}"/>
    <cellStyle name="Accent1 11" xfId="161" xr:uid="{00000000-0005-0000-0000-000077000000}"/>
    <cellStyle name="Accent1 12" xfId="162" xr:uid="{00000000-0005-0000-0000-000078000000}"/>
    <cellStyle name="Accent1 13" xfId="163" xr:uid="{00000000-0005-0000-0000-000079000000}"/>
    <cellStyle name="Accent1 14" xfId="164" xr:uid="{00000000-0005-0000-0000-00007A000000}"/>
    <cellStyle name="Accent1 15" xfId="165" xr:uid="{00000000-0005-0000-0000-00007B000000}"/>
    <cellStyle name="Accent1 16" xfId="166" xr:uid="{00000000-0005-0000-0000-00007C000000}"/>
    <cellStyle name="Accent1 17" xfId="167" xr:uid="{00000000-0005-0000-0000-00007D000000}"/>
    <cellStyle name="Accent1 18" xfId="168" xr:uid="{00000000-0005-0000-0000-00007E000000}"/>
    <cellStyle name="Accent1 19" xfId="169" xr:uid="{00000000-0005-0000-0000-00007F000000}"/>
    <cellStyle name="Accent1 2" xfId="170" xr:uid="{00000000-0005-0000-0000-000080000000}"/>
    <cellStyle name="Accent1 20" xfId="171" xr:uid="{00000000-0005-0000-0000-000081000000}"/>
    <cellStyle name="Accent1 21" xfId="172" xr:uid="{00000000-0005-0000-0000-000082000000}"/>
    <cellStyle name="Accent1 22" xfId="173" xr:uid="{00000000-0005-0000-0000-000083000000}"/>
    <cellStyle name="Accent1 23" xfId="174" xr:uid="{00000000-0005-0000-0000-000084000000}"/>
    <cellStyle name="Accent1 24" xfId="175" xr:uid="{00000000-0005-0000-0000-000085000000}"/>
    <cellStyle name="Accent1 25" xfId="176" xr:uid="{00000000-0005-0000-0000-000086000000}"/>
    <cellStyle name="Accent1 26" xfId="177" xr:uid="{00000000-0005-0000-0000-000087000000}"/>
    <cellStyle name="Accent1 27" xfId="178" xr:uid="{00000000-0005-0000-0000-000088000000}"/>
    <cellStyle name="Accent1 28" xfId="179" xr:uid="{00000000-0005-0000-0000-000089000000}"/>
    <cellStyle name="Accent1 29" xfId="180" xr:uid="{00000000-0005-0000-0000-00008A000000}"/>
    <cellStyle name="Accent1 3" xfId="181" xr:uid="{00000000-0005-0000-0000-00008B000000}"/>
    <cellStyle name="Accent1 30" xfId="182" xr:uid="{00000000-0005-0000-0000-00008C000000}"/>
    <cellStyle name="Accent1 31" xfId="183" xr:uid="{00000000-0005-0000-0000-00008D000000}"/>
    <cellStyle name="Accent1 32" xfId="184" xr:uid="{00000000-0005-0000-0000-00008E000000}"/>
    <cellStyle name="Accent1 33" xfId="185" xr:uid="{00000000-0005-0000-0000-00008F000000}"/>
    <cellStyle name="Accent1 34" xfId="186" xr:uid="{00000000-0005-0000-0000-000090000000}"/>
    <cellStyle name="Accent1 35" xfId="187" xr:uid="{00000000-0005-0000-0000-000091000000}"/>
    <cellStyle name="Accent1 36" xfId="188" xr:uid="{00000000-0005-0000-0000-000092000000}"/>
    <cellStyle name="Accent1 37" xfId="189" xr:uid="{00000000-0005-0000-0000-000093000000}"/>
    <cellStyle name="Accent1 38" xfId="190" xr:uid="{00000000-0005-0000-0000-000094000000}"/>
    <cellStyle name="Accent1 39" xfId="191" xr:uid="{00000000-0005-0000-0000-000095000000}"/>
    <cellStyle name="Accent1 4" xfId="192" xr:uid="{00000000-0005-0000-0000-000096000000}"/>
    <cellStyle name="Accent1 5" xfId="193" xr:uid="{00000000-0005-0000-0000-000097000000}"/>
    <cellStyle name="Accent1 6" xfId="194" xr:uid="{00000000-0005-0000-0000-000098000000}"/>
    <cellStyle name="Accent1 7" xfId="195" xr:uid="{00000000-0005-0000-0000-000099000000}"/>
    <cellStyle name="Accent1 8" xfId="196" xr:uid="{00000000-0005-0000-0000-00009A000000}"/>
    <cellStyle name="Accent1 9" xfId="197" xr:uid="{00000000-0005-0000-0000-00009B000000}"/>
    <cellStyle name="Accent2 - 20%" xfId="198" xr:uid="{00000000-0005-0000-0000-00009C000000}"/>
    <cellStyle name="Accent2 - 40%" xfId="199" xr:uid="{00000000-0005-0000-0000-00009D000000}"/>
    <cellStyle name="Accent2 - 60%" xfId="200" xr:uid="{00000000-0005-0000-0000-00009E000000}"/>
    <cellStyle name="Accent2 10" xfId="201" xr:uid="{00000000-0005-0000-0000-00009F000000}"/>
    <cellStyle name="Accent2 11" xfId="202" xr:uid="{00000000-0005-0000-0000-0000A0000000}"/>
    <cellStyle name="Accent2 12" xfId="203" xr:uid="{00000000-0005-0000-0000-0000A1000000}"/>
    <cellStyle name="Accent2 13" xfId="204" xr:uid="{00000000-0005-0000-0000-0000A2000000}"/>
    <cellStyle name="Accent2 14" xfId="205" xr:uid="{00000000-0005-0000-0000-0000A3000000}"/>
    <cellStyle name="Accent2 15" xfId="206" xr:uid="{00000000-0005-0000-0000-0000A4000000}"/>
    <cellStyle name="Accent2 16" xfId="207" xr:uid="{00000000-0005-0000-0000-0000A5000000}"/>
    <cellStyle name="Accent2 17" xfId="208" xr:uid="{00000000-0005-0000-0000-0000A6000000}"/>
    <cellStyle name="Accent2 18" xfId="209" xr:uid="{00000000-0005-0000-0000-0000A7000000}"/>
    <cellStyle name="Accent2 19" xfId="210" xr:uid="{00000000-0005-0000-0000-0000A8000000}"/>
    <cellStyle name="Accent2 2" xfId="211" xr:uid="{00000000-0005-0000-0000-0000A9000000}"/>
    <cellStyle name="Accent2 20" xfId="212" xr:uid="{00000000-0005-0000-0000-0000AA000000}"/>
    <cellStyle name="Accent2 21" xfId="213" xr:uid="{00000000-0005-0000-0000-0000AB000000}"/>
    <cellStyle name="Accent2 22" xfId="214" xr:uid="{00000000-0005-0000-0000-0000AC000000}"/>
    <cellStyle name="Accent2 23" xfId="215" xr:uid="{00000000-0005-0000-0000-0000AD000000}"/>
    <cellStyle name="Accent2 24" xfId="216" xr:uid="{00000000-0005-0000-0000-0000AE000000}"/>
    <cellStyle name="Accent2 25" xfId="217" xr:uid="{00000000-0005-0000-0000-0000AF000000}"/>
    <cellStyle name="Accent2 26" xfId="218" xr:uid="{00000000-0005-0000-0000-0000B0000000}"/>
    <cellStyle name="Accent2 27" xfId="219" xr:uid="{00000000-0005-0000-0000-0000B1000000}"/>
    <cellStyle name="Accent2 28" xfId="220" xr:uid="{00000000-0005-0000-0000-0000B2000000}"/>
    <cellStyle name="Accent2 29" xfId="221" xr:uid="{00000000-0005-0000-0000-0000B3000000}"/>
    <cellStyle name="Accent2 3" xfId="222" xr:uid="{00000000-0005-0000-0000-0000B4000000}"/>
    <cellStyle name="Accent2 30" xfId="223" xr:uid="{00000000-0005-0000-0000-0000B5000000}"/>
    <cellStyle name="Accent2 31" xfId="224" xr:uid="{00000000-0005-0000-0000-0000B6000000}"/>
    <cellStyle name="Accent2 32" xfId="225" xr:uid="{00000000-0005-0000-0000-0000B7000000}"/>
    <cellStyle name="Accent2 33" xfId="226" xr:uid="{00000000-0005-0000-0000-0000B8000000}"/>
    <cellStyle name="Accent2 34" xfId="227" xr:uid="{00000000-0005-0000-0000-0000B9000000}"/>
    <cellStyle name="Accent2 35" xfId="228" xr:uid="{00000000-0005-0000-0000-0000BA000000}"/>
    <cellStyle name="Accent2 36" xfId="229" xr:uid="{00000000-0005-0000-0000-0000BB000000}"/>
    <cellStyle name="Accent2 37" xfId="230" xr:uid="{00000000-0005-0000-0000-0000BC000000}"/>
    <cellStyle name="Accent2 4" xfId="231" xr:uid="{00000000-0005-0000-0000-0000BD000000}"/>
    <cellStyle name="Accent2 5" xfId="232" xr:uid="{00000000-0005-0000-0000-0000BE000000}"/>
    <cellStyle name="Accent2 6" xfId="233" xr:uid="{00000000-0005-0000-0000-0000BF000000}"/>
    <cellStyle name="Accent2 7" xfId="234" xr:uid="{00000000-0005-0000-0000-0000C0000000}"/>
    <cellStyle name="Accent2 8" xfId="235" xr:uid="{00000000-0005-0000-0000-0000C1000000}"/>
    <cellStyle name="Accent2 9" xfId="236" xr:uid="{00000000-0005-0000-0000-0000C2000000}"/>
    <cellStyle name="Accent3 - 20%" xfId="237" xr:uid="{00000000-0005-0000-0000-0000C3000000}"/>
    <cellStyle name="Accent3 - 40%" xfId="238" xr:uid="{00000000-0005-0000-0000-0000C4000000}"/>
    <cellStyle name="Accent3 - 60%" xfId="239" xr:uid="{00000000-0005-0000-0000-0000C5000000}"/>
    <cellStyle name="Accent3 10" xfId="240" xr:uid="{00000000-0005-0000-0000-0000C6000000}"/>
    <cellStyle name="Accent3 11" xfId="241" xr:uid="{00000000-0005-0000-0000-0000C7000000}"/>
    <cellStyle name="Accent3 12" xfId="242" xr:uid="{00000000-0005-0000-0000-0000C8000000}"/>
    <cellStyle name="Accent3 13" xfId="243" xr:uid="{00000000-0005-0000-0000-0000C9000000}"/>
    <cellStyle name="Accent3 14" xfId="244" xr:uid="{00000000-0005-0000-0000-0000CA000000}"/>
    <cellStyle name="Accent3 15" xfId="245" xr:uid="{00000000-0005-0000-0000-0000CB000000}"/>
    <cellStyle name="Accent3 16" xfId="246" xr:uid="{00000000-0005-0000-0000-0000CC000000}"/>
    <cellStyle name="Accent3 17" xfId="247" xr:uid="{00000000-0005-0000-0000-0000CD000000}"/>
    <cellStyle name="Accent3 18" xfId="248" xr:uid="{00000000-0005-0000-0000-0000CE000000}"/>
    <cellStyle name="Accent3 19" xfId="249" xr:uid="{00000000-0005-0000-0000-0000CF000000}"/>
    <cellStyle name="Accent3 2" xfId="250" xr:uid="{00000000-0005-0000-0000-0000D0000000}"/>
    <cellStyle name="Accent3 20" xfId="251" xr:uid="{00000000-0005-0000-0000-0000D1000000}"/>
    <cellStyle name="Accent3 21" xfId="252" xr:uid="{00000000-0005-0000-0000-0000D2000000}"/>
    <cellStyle name="Accent3 22" xfId="253" xr:uid="{00000000-0005-0000-0000-0000D3000000}"/>
    <cellStyle name="Accent3 23" xfId="254" xr:uid="{00000000-0005-0000-0000-0000D4000000}"/>
    <cellStyle name="Accent3 24" xfId="255" xr:uid="{00000000-0005-0000-0000-0000D5000000}"/>
    <cellStyle name="Accent3 25" xfId="256" xr:uid="{00000000-0005-0000-0000-0000D6000000}"/>
    <cellStyle name="Accent3 26" xfId="257" xr:uid="{00000000-0005-0000-0000-0000D7000000}"/>
    <cellStyle name="Accent3 27" xfId="258" xr:uid="{00000000-0005-0000-0000-0000D8000000}"/>
    <cellStyle name="Accent3 28" xfId="259" xr:uid="{00000000-0005-0000-0000-0000D9000000}"/>
    <cellStyle name="Accent3 29" xfId="260" xr:uid="{00000000-0005-0000-0000-0000DA000000}"/>
    <cellStyle name="Accent3 3" xfId="261" xr:uid="{00000000-0005-0000-0000-0000DB000000}"/>
    <cellStyle name="Accent3 30" xfId="262" xr:uid="{00000000-0005-0000-0000-0000DC000000}"/>
    <cellStyle name="Accent3 31" xfId="263" xr:uid="{00000000-0005-0000-0000-0000DD000000}"/>
    <cellStyle name="Accent3 32" xfId="264" xr:uid="{00000000-0005-0000-0000-0000DE000000}"/>
    <cellStyle name="Accent3 33" xfId="265" xr:uid="{00000000-0005-0000-0000-0000DF000000}"/>
    <cellStyle name="Accent3 34" xfId="266" xr:uid="{00000000-0005-0000-0000-0000E0000000}"/>
    <cellStyle name="Accent3 35" xfId="267" xr:uid="{00000000-0005-0000-0000-0000E1000000}"/>
    <cellStyle name="Accent3 36" xfId="268" xr:uid="{00000000-0005-0000-0000-0000E2000000}"/>
    <cellStyle name="Accent3 37" xfId="269" xr:uid="{00000000-0005-0000-0000-0000E3000000}"/>
    <cellStyle name="Accent3 4" xfId="270" xr:uid="{00000000-0005-0000-0000-0000E4000000}"/>
    <cellStyle name="Accent3 5" xfId="271" xr:uid="{00000000-0005-0000-0000-0000E5000000}"/>
    <cellStyle name="Accent3 6" xfId="272" xr:uid="{00000000-0005-0000-0000-0000E6000000}"/>
    <cellStyle name="Accent3 7" xfId="273" xr:uid="{00000000-0005-0000-0000-0000E7000000}"/>
    <cellStyle name="Accent3 8" xfId="274" xr:uid="{00000000-0005-0000-0000-0000E8000000}"/>
    <cellStyle name="Accent3 9" xfId="275" xr:uid="{00000000-0005-0000-0000-0000E9000000}"/>
    <cellStyle name="Accent4 - 20%" xfId="276" xr:uid="{00000000-0005-0000-0000-0000EA000000}"/>
    <cellStyle name="Accent4 - 40%" xfId="277" xr:uid="{00000000-0005-0000-0000-0000EB000000}"/>
    <cellStyle name="Accent4 - 60%" xfId="278" xr:uid="{00000000-0005-0000-0000-0000EC000000}"/>
    <cellStyle name="Accent4 10" xfId="279" xr:uid="{00000000-0005-0000-0000-0000ED000000}"/>
    <cellStyle name="Accent4 11" xfId="280" xr:uid="{00000000-0005-0000-0000-0000EE000000}"/>
    <cellStyle name="Accent4 12" xfId="281" xr:uid="{00000000-0005-0000-0000-0000EF000000}"/>
    <cellStyle name="Accent4 13" xfId="282" xr:uid="{00000000-0005-0000-0000-0000F0000000}"/>
    <cellStyle name="Accent4 14" xfId="283" xr:uid="{00000000-0005-0000-0000-0000F1000000}"/>
    <cellStyle name="Accent4 15" xfId="284" xr:uid="{00000000-0005-0000-0000-0000F2000000}"/>
    <cellStyle name="Accent4 16" xfId="285" xr:uid="{00000000-0005-0000-0000-0000F3000000}"/>
    <cellStyle name="Accent4 17" xfId="286" xr:uid="{00000000-0005-0000-0000-0000F4000000}"/>
    <cellStyle name="Accent4 18" xfId="287" xr:uid="{00000000-0005-0000-0000-0000F5000000}"/>
    <cellStyle name="Accent4 19" xfId="288" xr:uid="{00000000-0005-0000-0000-0000F6000000}"/>
    <cellStyle name="Accent4 2" xfId="289" xr:uid="{00000000-0005-0000-0000-0000F7000000}"/>
    <cellStyle name="Accent4 20" xfId="290" xr:uid="{00000000-0005-0000-0000-0000F8000000}"/>
    <cellStyle name="Accent4 21" xfId="291" xr:uid="{00000000-0005-0000-0000-0000F9000000}"/>
    <cellStyle name="Accent4 22" xfId="292" xr:uid="{00000000-0005-0000-0000-0000FA000000}"/>
    <cellStyle name="Accent4 23" xfId="293" xr:uid="{00000000-0005-0000-0000-0000FB000000}"/>
    <cellStyle name="Accent4 24" xfId="294" xr:uid="{00000000-0005-0000-0000-0000FC000000}"/>
    <cellStyle name="Accent4 25" xfId="295" xr:uid="{00000000-0005-0000-0000-0000FD000000}"/>
    <cellStyle name="Accent4 26" xfId="296" xr:uid="{00000000-0005-0000-0000-0000FE000000}"/>
    <cellStyle name="Accent4 27" xfId="297" xr:uid="{00000000-0005-0000-0000-0000FF000000}"/>
    <cellStyle name="Accent4 28" xfId="298" xr:uid="{00000000-0005-0000-0000-000000010000}"/>
    <cellStyle name="Accent4 29" xfId="299" xr:uid="{00000000-0005-0000-0000-000001010000}"/>
    <cellStyle name="Accent4 3" xfId="300" xr:uid="{00000000-0005-0000-0000-000002010000}"/>
    <cellStyle name="Accent4 30" xfId="301" xr:uid="{00000000-0005-0000-0000-000003010000}"/>
    <cellStyle name="Accent4 31" xfId="302" xr:uid="{00000000-0005-0000-0000-000004010000}"/>
    <cellStyle name="Accent4 32" xfId="303" xr:uid="{00000000-0005-0000-0000-000005010000}"/>
    <cellStyle name="Accent4 33" xfId="304" xr:uid="{00000000-0005-0000-0000-000006010000}"/>
    <cellStyle name="Accent4 34" xfId="305" xr:uid="{00000000-0005-0000-0000-000007010000}"/>
    <cellStyle name="Accent4 35" xfId="306" xr:uid="{00000000-0005-0000-0000-000008010000}"/>
    <cellStyle name="Accent4 36" xfId="307" xr:uid="{00000000-0005-0000-0000-000009010000}"/>
    <cellStyle name="Accent4 37" xfId="308" xr:uid="{00000000-0005-0000-0000-00000A010000}"/>
    <cellStyle name="Accent4 38" xfId="309" xr:uid="{00000000-0005-0000-0000-00000B010000}"/>
    <cellStyle name="Accent4 39" xfId="310" xr:uid="{00000000-0005-0000-0000-00000C010000}"/>
    <cellStyle name="Accent4 4" xfId="311" xr:uid="{00000000-0005-0000-0000-00000D010000}"/>
    <cellStyle name="Accent4 5" xfId="312" xr:uid="{00000000-0005-0000-0000-00000E010000}"/>
    <cellStyle name="Accent4 6" xfId="313" xr:uid="{00000000-0005-0000-0000-00000F010000}"/>
    <cellStyle name="Accent4 7" xfId="314" xr:uid="{00000000-0005-0000-0000-000010010000}"/>
    <cellStyle name="Accent4 8" xfId="315" xr:uid="{00000000-0005-0000-0000-000011010000}"/>
    <cellStyle name="Accent4 9" xfId="316" xr:uid="{00000000-0005-0000-0000-000012010000}"/>
    <cellStyle name="Accent5 - 20%" xfId="317" xr:uid="{00000000-0005-0000-0000-000013010000}"/>
    <cellStyle name="Accent5 - 40%" xfId="318" xr:uid="{00000000-0005-0000-0000-000014010000}"/>
    <cellStyle name="Accent5 - 60%" xfId="319" xr:uid="{00000000-0005-0000-0000-000015010000}"/>
    <cellStyle name="Accent5 10" xfId="320" xr:uid="{00000000-0005-0000-0000-000016010000}"/>
    <cellStyle name="Accent5 11" xfId="321" xr:uid="{00000000-0005-0000-0000-000017010000}"/>
    <cellStyle name="Accent5 12" xfId="322" xr:uid="{00000000-0005-0000-0000-000018010000}"/>
    <cellStyle name="Accent5 13" xfId="323" xr:uid="{00000000-0005-0000-0000-000019010000}"/>
    <cellStyle name="Accent5 14" xfId="324" xr:uid="{00000000-0005-0000-0000-00001A010000}"/>
    <cellStyle name="Accent5 15" xfId="325" xr:uid="{00000000-0005-0000-0000-00001B010000}"/>
    <cellStyle name="Accent5 16" xfId="326" xr:uid="{00000000-0005-0000-0000-00001C010000}"/>
    <cellStyle name="Accent5 17" xfId="327" xr:uid="{00000000-0005-0000-0000-00001D010000}"/>
    <cellStyle name="Accent5 18" xfId="328" xr:uid="{00000000-0005-0000-0000-00001E010000}"/>
    <cellStyle name="Accent5 19" xfId="329" xr:uid="{00000000-0005-0000-0000-00001F010000}"/>
    <cellStyle name="Accent5 2" xfId="330" xr:uid="{00000000-0005-0000-0000-000020010000}"/>
    <cellStyle name="Accent5 20" xfId="331" xr:uid="{00000000-0005-0000-0000-000021010000}"/>
    <cellStyle name="Accent5 21" xfId="332" xr:uid="{00000000-0005-0000-0000-000022010000}"/>
    <cellStyle name="Accent5 22" xfId="333" xr:uid="{00000000-0005-0000-0000-000023010000}"/>
    <cellStyle name="Accent5 23" xfId="334" xr:uid="{00000000-0005-0000-0000-000024010000}"/>
    <cellStyle name="Accent5 24" xfId="335" xr:uid="{00000000-0005-0000-0000-000025010000}"/>
    <cellStyle name="Accent5 25" xfId="336" xr:uid="{00000000-0005-0000-0000-000026010000}"/>
    <cellStyle name="Accent5 26" xfId="337" xr:uid="{00000000-0005-0000-0000-000027010000}"/>
    <cellStyle name="Accent5 27" xfId="338" xr:uid="{00000000-0005-0000-0000-000028010000}"/>
    <cellStyle name="Accent5 28" xfId="339" xr:uid="{00000000-0005-0000-0000-000029010000}"/>
    <cellStyle name="Accent5 29" xfId="340" xr:uid="{00000000-0005-0000-0000-00002A010000}"/>
    <cellStyle name="Accent5 3" xfId="341" xr:uid="{00000000-0005-0000-0000-00002B010000}"/>
    <cellStyle name="Accent5 30" xfId="342" xr:uid="{00000000-0005-0000-0000-00002C010000}"/>
    <cellStyle name="Accent5 31" xfId="343" xr:uid="{00000000-0005-0000-0000-00002D010000}"/>
    <cellStyle name="Accent5 32" xfId="344" xr:uid="{00000000-0005-0000-0000-00002E010000}"/>
    <cellStyle name="Accent5 33" xfId="345" xr:uid="{00000000-0005-0000-0000-00002F010000}"/>
    <cellStyle name="Accent5 34" xfId="346" xr:uid="{00000000-0005-0000-0000-000030010000}"/>
    <cellStyle name="Accent5 35" xfId="347" xr:uid="{00000000-0005-0000-0000-000031010000}"/>
    <cellStyle name="Accent5 36" xfId="348" xr:uid="{00000000-0005-0000-0000-000032010000}"/>
    <cellStyle name="Accent5 37" xfId="349" xr:uid="{00000000-0005-0000-0000-000033010000}"/>
    <cellStyle name="Accent5 4" xfId="350" xr:uid="{00000000-0005-0000-0000-000034010000}"/>
    <cellStyle name="Accent5 5" xfId="351" xr:uid="{00000000-0005-0000-0000-000035010000}"/>
    <cellStyle name="Accent5 6" xfId="352" xr:uid="{00000000-0005-0000-0000-000036010000}"/>
    <cellStyle name="Accent5 7" xfId="353" xr:uid="{00000000-0005-0000-0000-000037010000}"/>
    <cellStyle name="Accent5 8" xfId="354" xr:uid="{00000000-0005-0000-0000-000038010000}"/>
    <cellStyle name="Accent5 9" xfId="355" xr:uid="{00000000-0005-0000-0000-000039010000}"/>
    <cellStyle name="Accent6 - 20%" xfId="356" xr:uid="{00000000-0005-0000-0000-00003A010000}"/>
    <cellStyle name="Accent6 - 40%" xfId="357" xr:uid="{00000000-0005-0000-0000-00003B010000}"/>
    <cellStyle name="Accent6 - 60%" xfId="358" xr:uid="{00000000-0005-0000-0000-00003C010000}"/>
    <cellStyle name="Accent6 10" xfId="359" xr:uid="{00000000-0005-0000-0000-00003D010000}"/>
    <cellStyle name="Accent6 11" xfId="360" xr:uid="{00000000-0005-0000-0000-00003E010000}"/>
    <cellStyle name="Accent6 12" xfId="361" xr:uid="{00000000-0005-0000-0000-00003F010000}"/>
    <cellStyle name="Accent6 13" xfId="362" xr:uid="{00000000-0005-0000-0000-000040010000}"/>
    <cellStyle name="Accent6 14" xfId="363" xr:uid="{00000000-0005-0000-0000-000041010000}"/>
    <cellStyle name="Accent6 15" xfId="364" xr:uid="{00000000-0005-0000-0000-000042010000}"/>
    <cellStyle name="Accent6 16" xfId="365" xr:uid="{00000000-0005-0000-0000-000043010000}"/>
    <cellStyle name="Accent6 17" xfId="366" xr:uid="{00000000-0005-0000-0000-000044010000}"/>
    <cellStyle name="Accent6 18" xfId="367" xr:uid="{00000000-0005-0000-0000-000045010000}"/>
    <cellStyle name="Accent6 19" xfId="368" xr:uid="{00000000-0005-0000-0000-000046010000}"/>
    <cellStyle name="Accent6 2" xfId="369" xr:uid="{00000000-0005-0000-0000-000047010000}"/>
    <cellStyle name="Accent6 20" xfId="370" xr:uid="{00000000-0005-0000-0000-000048010000}"/>
    <cellStyle name="Accent6 21" xfId="371" xr:uid="{00000000-0005-0000-0000-000049010000}"/>
    <cellStyle name="Accent6 22" xfId="372" xr:uid="{00000000-0005-0000-0000-00004A010000}"/>
    <cellStyle name="Accent6 23" xfId="373" xr:uid="{00000000-0005-0000-0000-00004B010000}"/>
    <cellStyle name="Accent6 24" xfId="374" xr:uid="{00000000-0005-0000-0000-00004C010000}"/>
    <cellStyle name="Accent6 25" xfId="375" xr:uid="{00000000-0005-0000-0000-00004D010000}"/>
    <cellStyle name="Accent6 26" xfId="376" xr:uid="{00000000-0005-0000-0000-00004E010000}"/>
    <cellStyle name="Accent6 27" xfId="377" xr:uid="{00000000-0005-0000-0000-00004F010000}"/>
    <cellStyle name="Accent6 28" xfId="378" xr:uid="{00000000-0005-0000-0000-000050010000}"/>
    <cellStyle name="Accent6 29" xfId="379" xr:uid="{00000000-0005-0000-0000-000051010000}"/>
    <cellStyle name="Accent6 3" xfId="380" xr:uid="{00000000-0005-0000-0000-000052010000}"/>
    <cellStyle name="Accent6 30" xfId="381" xr:uid="{00000000-0005-0000-0000-000053010000}"/>
    <cellStyle name="Accent6 31" xfId="382" xr:uid="{00000000-0005-0000-0000-000054010000}"/>
    <cellStyle name="Accent6 32" xfId="383" xr:uid="{00000000-0005-0000-0000-000055010000}"/>
    <cellStyle name="Accent6 33" xfId="384" xr:uid="{00000000-0005-0000-0000-000056010000}"/>
    <cellStyle name="Accent6 34" xfId="385" xr:uid="{00000000-0005-0000-0000-000057010000}"/>
    <cellStyle name="Accent6 35" xfId="386" xr:uid="{00000000-0005-0000-0000-000058010000}"/>
    <cellStyle name="Accent6 36" xfId="387" xr:uid="{00000000-0005-0000-0000-000059010000}"/>
    <cellStyle name="Accent6 37" xfId="388" xr:uid="{00000000-0005-0000-0000-00005A010000}"/>
    <cellStyle name="Accent6 4" xfId="389" xr:uid="{00000000-0005-0000-0000-00005B010000}"/>
    <cellStyle name="Accent6 5" xfId="390" xr:uid="{00000000-0005-0000-0000-00005C010000}"/>
    <cellStyle name="Accent6 6" xfId="391" xr:uid="{00000000-0005-0000-0000-00005D010000}"/>
    <cellStyle name="Accent6 7" xfId="392" xr:uid="{00000000-0005-0000-0000-00005E010000}"/>
    <cellStyle name="Accent6 8" xfId="393" xr:uid="{00000000-0005-0000-0000-00005F010000}"/>
    <cellStyle name="Accent6 9" xfId="394" xr:uid="{00000000-0005-0000-0000-000060010000}"/>
    <cellStyle name="Agara" xfId="395" xr:uid="{00000000-0005-0000-0000-000061010000}"/>
    <cellStyle name="AS Input Middle Currency" xfId="396" xr:uid="{00000000-0005-0000-0000-000062010000}"/>
    <cellStyle name="AS Input Middle Currency 2" xfId="397" xr:uid="{00000000-0005-0000-0000-000063010000}"/>
    <cellStyle name="AS Input Middle Date" xfId="398" xr:uid="{00000000-0005-0000-0000-000064010000}"/>
    <cellStyle name="AS Input Middle Date 2" xfId="399" xr:uid="{00000000-0005-0000-0000-000065010000}"/>
    <cellStyle name="AS Input Middle Multiple" xfId="400" xr:uid="{00000000-0005-0000-0000-000066010000}"/>
    <cellStyle name="AS Input Middle Multiple 2" xfId="401" xr:uid="{00000000-0005-0000-0000-000067010000}"/>
    <cellStyle name="AS Input Middle Number" xfId="402" xr:uid="{00000000-0005-0000-0000-000068010000}"/>
    <cellStyle name="AS Input Middle Number 2" xfId="403" xr:uid="{00000000-0005-0000-0000-000069010000}"/>
    <cellStyle name="AS Input Middle Percentage" xfId="404" xr:uid="{00000000-0005-0000-0000-00006A010000}"/>
    <cellStyle name="AS Input Middle Percentage 2" xfId="405" xr:uid="{00000000-0005-0000-0000-00006B010000}"/>
    <cellStyle name="AS Input Middle Title / Name" xfId="406" xr:uid="{00000000-0005-0000-0000-00006C010000}"/>
    <cellStyle name="AS Input Middle Title / Name 2" xfId="407" xr:uid="{00000000-0005-0000-0000-00006D010000}"/>
    <cellStyle name="AS Input Middle Year" xfId="408" xr:uid="{00000000-0005-0000-0000-00006E010000}"/>
    <cellStyle name="AS Input Middle Year 2" xfId="409" xr:uid="{00000000-0005-0000-0000-00006F010000}"/>
    <cellStyle name="Assumption Currency." xfId="410" xr:uid="{00000000-0005-0000-0000-000070010000}"/>
    <cellStyle name="Assumption Currency. 10" xfId="411" xr:uid="{00000000-0005-0000-0000-000071010000}"/>
    <cellStyle name="Assumption Currency. 10 10" xfId="412" xr:uid="{00000000-0005-0000-0000-000072010000}"/>
    <cellStyle name="Assumption Currency. 10 10 2" xfId="20403" xr:uid="{00000000-0005-0000-0000-000073010000}"/>
    <cellStyle name="Assumption Currency. 10 11" xfId="413" xr:uid="{00000000-0005-0000-0000-000074010000}"/>
    <cellStyle name="Assumption Currency. 10 11 2" xfId="20404" xr:uid="{00000000-0005-0000-0000-000075010000}"/>
    <cellStyle name="Assumption Currency. 10 12" xfId="414" xr:uid="{00000000-0005-0000-0000-000076010000}"/>
    <cellStyle name="Assumption Currency. 10 12 2" xfId="20405" xr:uid="{00000000-0005-0000-0000-000077010000}"/>
    <cellStyle name="Assumption Currency. 10 13" xfId="20402" xr:uid="{00000000-0005-0000-0000-000078010000}"/>
    <cellStyle name="Assumption Currency. 10 2" xfId="415" xr:uid="{00000000-0005-0000-0000-000079010000}"/>
    <cellStyle name="Assumption Currency. 10 2 10" xfId="416" xr:uid="{00000000-0005-0000-0000-00007A010000}"/>
    <cellStyle name="Assumption Currency. 10 2 10 2" xfId="20407" xr:uid="{00000000-0005-0000-0000-00007B010000}"/>
    <cellStyle name="Assumption Currency. 10 2 11" xfId="417" xr:uid="{00000000-0005-0000-0000-00007C010000}"/>
    <cellStyle name="Assumption Currency. 10 2 11 2" xfId="20408" xr:uid="{00000000-0005-0000-0000-00007D010000}"/>
    <cellStyle name="Assumption Currency. 10 2 12" xfId="20406" xr:uid="{00000000-0005-0000-0000-00007E010000}"/>
    <cellStyle name="Assumption Currency. 10 2 2" xfId="418" xr:uid="{00000000-0005-0000-0000-00007F010000}"/>
    <cellStyle name="Assumption Currency. 10 2 2 10" xfId="419" xr:uid="{00000000-0005-0000-0000-000080010000}"/>
    <cellStyle name="Assumption Currency. 10 2 2 10 2" xfId="20410" xr:uid="{00000000-0005-0000-0000-000081010000}"/>
    <cellStyle name="Assumption Currency. 10 2 2 11" xfId="420" xr:uid="{00000000-0005-0000-0000-000082010000}"/>
    <cellStyle name="Assumption Currency. 10 2 2 11 2" xfId="20411" xr:uid="{00000000-0005-0000-0000-000083010000}"/>
    <cellStyle name="Assumption Currency. 10 2 2 12" xfId="20409" xr:uid="{00000000-0005-0000-0000-000084010000}"/>
    <cellStyle name="Assumption Currency. 10 2 2 2" xfId="421" xr:uid="{00000000-0005-0000-0000-000085010000}"/>
    <cellStyle name="Assumption Currency. 10 2 2 2 2" xfId="20412" xr:uid="{00000000-0005-0000-0000-000086010000}"/>
    <cellStyle name="Assumption Currency. 10 2 2 3" xfId="422" xr:uid="{00000000-0005-0000-0000-000087010000}"/>
    <cellStyle name="Assumption Currency. 10 2 2 3 2" xfId="20413" xr:uid="{00000000-0005-0000-0000-000088010000}"/>
    <cellStyle name="Assumption Currency. 10 2 2 4" xfId="423" xr:uid="{00000000-0005-0000-0000-000089010000}"/>
    <cellStyle name="Assumption Currency. 10 2 2 4 2" xfId="20414" xr:uid="{00000000-0005-0000-0000-00008A010000}"/>
    <cellStyle name="Assumption Currency. 10 2 2 5" xfId="424" xr:uid="{00000000-0005-0000-0000-00008B010000}"/>
    <cellStyle name="Assumption Currency. 10 2 2 5 2" xfId="20415" xr:uid="{00000000-0005-0000-0000-00008C010000}"/>
    <cellStyle name="Assumption Currency. 10 2 2 6" xfId="425" xr:uid="{00000000-0005-0000-0000-00008D010000}"/>
    <cellStyle name="Assumption Currency. 10 2 2 6 2" xfId="20416" xr:uid="{00000000-0005-0000-0000-00008E010000}"/>
    <cellStyle name="Assumption Currency. 10 2 2 7" xfId="426" xr:uid="{00000000-0005-0000-0000-00008F010000}"/>
    <cellStyle name="Assumption Currency. 10 2 2 7 2" xfId="20417" xr:uid="{00000000-0005-0000-0000-000090010000}"/>
    <cellStyle name="Assumption Currency. 10 2 2 8" xfId="427" xr:uid="{00000000-0005-0000-0000-000091010000}"/>
    <cellStyle name="Assumption Currency. 10 2 2 8 2" xfId="20418" xr:uid="{00000000-0005-0000-0000-000092010000}"/>
    <cellStyle name="Assumption Currency. 10 2 2 9" xfId="428" xr:uid="{00000000-0005-0000-0000-000093010000}"/>
    <cellStyle name="Assumption Currency. 10 2 2 9 2" xfId="20419" xr:uid="{00000000-0005-0000-0000-000094010000}"/>
    <cellStyle name="Assumption Currency. 10 2 3" xfId="429" xr:uid="{00000000-0005-0000-0000-000095010000}"/>
    <cellStyle name="Assumption Currency. 10 2 3 2" xfId="20420" xr:uid="{00000000-0005-0000-0000-000096010000}"/>
    <cellStyle name="Assumption Currency. 10 2 4" xfId="430" xr:uid="{00000000-0005-0000-0000-000097010000}"/>
    <cellStyle name="Assumption Currency. 10 2 4 2" xfId="20421" xr:uid="{00000000-0005-0000-0000-000098010000}"/>
    <cellStyle name="Assumption Currency. 10 2 5" xfId="431" xr:uid="{00000000-0005-0000-0000-000099010000}"/>
    <cellStyle name="Assumption Currency. 10 2 5 2" xfId="20422" xr:uid="{00000000-0005-0000-0000-00009A010000}"/>
    <cellStyle name="Assumption Currency. 10 2 6" xfId="432" xr:uid="{00000000-0005-0000-0000-00009B010000}"/>
    <cellStyle name="Assumption Currency. 10 2 6 2" xfId="20423" xr:uid="{00000000-0005-0000-0000-00009C010000}"/>
    <cellStyle name="Assumption Currency. 10 2 7" xfId="433" xr:uid="{00000000-0005-0000-0000-00009D010000}"/>
    <cellStyle name="Assumption Currency. 10 2 7 2" xfId="20424" xr:uid="{00000000-0005-0000-0000-00009E010000}"/>
    <cellStyle name="Assumption Currency. 10 2 8" xfId="434" xr:uid="{00000000-0005-0000-0000-00009F010000}"/>
    <cellStyle name="Assumption Currency. 10 2 8 2" xfId="20425" xr:uid="{00000000-0005-0000-0000-0000A0010000}"/>
    <cellStyle name="Assumption Currency. 10 2 9" xfId="435" xr:uid="{00000000-0005-0000-0000-0000A1010000}"/>
    <cellStyle name="Assumption Currency. 10 2 9 2" xfId="20426" xr:uid="{00000000-0005-0000-0000-0000A2010000}"/>
    <cellStyle name="Assumption Currency. 10 3" xfId="436" xr:uid="{00000000-0005-0000-0000-0000A3010000}"/>
    <cellStyle name="Assumption Currency. 10 3 10" xfId="437" xr:uid="{00000000-0005-0000-0000-0000A4010000}"/>
    <cellStyle name="Assumption Currency. 10 3 10 2" xfId="20428" xr:uid="{00000000-0005-0000-0000-0000A5010000}"/>
    <cellStyle name="Assumption Currency. 10 3 11" xfId="438" xr:uid="{00000000-0005-0000-0000-0000A6010000}"/>
    <cellStyle name="Assumption Currency. 10 3 11 2" xfId="20429" xr:uid="{00000000-0005-0000-0000-0000A7010000}"/>
    <cellStyle name="Assumption Currency. 10 3 12" xfId="20427" xr:uid="{00000000-0005-0000-0000-0000A8010000}"/>
    <cellStyle name="Assumption Currency. 10 3 2" xfId="439" xr:uid="{00000000-0005-0000-0000-0000A9010000}"/>
    <cellStyle name="Assumption Currency. 10 3 2 2" xfId="20430" xr:uid="{00000000-0005-0000-0000-0000AA010000}"/>
    <cellStyle name="Assumption Currency. 10 3 3" xfId="440" xr:uid="{00000000-0005-0000-0000-0000AB010000}"/>
    <cellStyle name="Assumption Currency. 10 3 3 2" xfId="20431" xr:uid="{00000000-0005-0000-0000-0000AC010000}"/>
    <cellStyle name="Assumption Currency. 10 3 4" xfId="441" xr:uid="{00000000-0005-0000-0000-0000AD010000}"/>
    <cellStyle name="Assumption Currency. 10 3 4 2" xfId="20432" xr:uid="{00000000-0005-0000-0000-0000AE010000}"/>
    <cellStyle name="Assumption Currency. 10 3 5" xfId="442" xr:uid="{00000000-0005-0000-0000-0000AF010000}"/>
    <cellStyle name="Assumption Currency. 10 3 5 2" xfId="20433" xr:uid="{00000000-0005-0000-0000-0000B0010000}"/>
    <cellStyle name="Assumption Currency. 10 3 6" xfId="443" xr:uid="{00000000-0005-0000-0000-0000B1010000}"/>
    <cellStyle name="Assumption Currency. 10 3 6 2" xfId="20434" xr:uid="{00000000-0005-0000-0000-0000B2010000}"/>
    <cellStyle name="Assumption Currency. 10 3 7" xfId="444" xr:uid="{00000000-0005-0000-0000-0000B3010000}"/>
    <cellStyle name="Assumption Currency. 10 3 7 2" xfId="20435" xr:uid="{00000000-0005-0000-0000-0000B4010000}"/>
    <cellStyle name="Assumption Currency. 10 3 8" xfId="445" xr:uid="{00000000-0005-0000-0000-0000B5010000}"/>
    <cellStyle name="Assumption Currency. 10 3 8 2" xfId="20436" xr:uid="{00000000-0005-0000-0000-0000B6010000}"/>
    <cellStyle name="Assumption Currency. 10 3 9" xfId="446" xr:uid="{00000000-0005-0000-0000-0000B7010000}"/>
    <cellStyle name="Assumption Currency. 10 3 9 2" xfId="20437" xr:uid="{00000000-0005-0000-0000-0000B8010000}"/>
    <cellStyle name="Assumption Currency. 10 4" xfId="447" xr:uid="{00000000-0005-0000-0000-0000B9010000}"/>
    <cellStyle name="Assumption Currency. 10 4 2" xfId="20438" xr:uid="{00000000-0005-0000-0000-0000BA010000}"/>
    <cellStyle name="Assumption Currency. 10 5" xfId="448" xr:uid="{00000000-0005-0000-0000-0000BB010000}"/>
    <cellStyle name="Assumption Currency. 10 5 2" xfId="20439" xr:uid="{00000000-0005-0000-0000-0000BC010000}"/>
    <cellStyle name="Assumption Currency. 10 6" xfId="449" xr:uid="{00000000-0005-0000-0000-0000BD010000}"/>
    <cellStyle name="Assumption Currency. 10 6 2" xfId="20440" xr:uid="{00000000-0005-0000-0000-0000BE010000}"/>
    <cellStyle name="Assumption Currency. 10 7" xfId="450" xr:uid="{00000000-0005-0000-0000-0000BF010000}"/>
    <cellStyle name="Assumption Currency. 10 7 2" xfId="20441" xr:uid="{00000000-0005-0000-0000-0000C0010000}"/>
    <cellStyle name="Assumption Currency. 10 8" xfId="451" xr:uid="{00000000-0005-0000-0000-0000C1010000}"/>
    <cellStyle name="Assumption Currency. 10 8 2" xfId="20442" xr:uid="{00000000-0005-0000-0000-0000C2010000}"/>
    <cellStyle name="Assumption Currency. 10 9" xfId="452" xr:uid="{00000000-0005-0000-0000-0000C3010000}"/>
    <cellStyle name="Assumption Currency. 10 9 2" xfId="20443" xr:uid="{00000000-0005-0000-0000-0000C4010000}"/>
    <cellStyle name="Assumption Currency. 11" xfId="453" xr:uid="{00000000-0005-0000-0000-0000C5010000}"/>
    <cellStyle name="Assumption Currency. 11 10" xfId="454" xr:uid="{00000000-0005-0000-0000-0000C6010000}"/>
    <cellStyle name="Assumption Currency. 11 10 2" xfId="20445" xr:uid="{00000000-0005-0000-0000-0000C7010000}"/>
    <cellStyle name="Assumption Currency. 11 11" xfId="455" xr:uid="{00000000-0005-0000-0000-0000C8010000}"/>
    <cellStyle name="Assumption Currency. 11 11 2" xfId="20446" xr:uid="{00000000-0005-0000-0000-0000C9010000}"/>
    <cellStyle name="Assumption Currency. 11 12" xfId="20444" xr:uid="{00000000-0005-0000-0000-0000CA010000}"/>
    <cellStyle name="Assumption Currency. 11 2" xfId="456" xr:uid="{00000000-0005-0000-0000-0000CB010000}"/>
    <cellStyle name="Assumption Currency. 11 2 10" xfId="457" xr:uid="{00000000-0005-0000-0000-0000CC010000}"/>
    <cellStyle name="Assumption Currency. 11 2 10 2" xfId="20448" xr:uid="{00000000-0005-0000-0000-0000CD010000}"/>
    <cellStyle name="Assumption Currency. 11 2 11" xfId="458" xr:uid="{00000000-0005-0000-0000-0000CE010000}"/>
    <cellStyle name="Assumption Currency. 11 2 11 2" xfId="20449" xr:uid="{00000000-0005-0000-0000-0000CF010000}"/>
    <cellStyle name="Assumption Currency. 11 2 12" xfId="20447" xr:uid="{00000000-0005-0000-0000-0000D0010000}"/>
    <cellStyle name="Assumption Currency. 11 2 2" xfId="459" xr:uid="{00000000-0005-0000-0000-0000D1010000}"/>
    <cellStyle name="Assumption Currency. 11 2 2 2" xfId="20450" xr:uid="{00000000-0005-0000-0000-0000D2010000}"/>
    <cellStyle name="Assumption Currency. 11 2 3" xfId="460" xr:uid="{00000000-0005-0000-0000-0000D3010000}"/>
    <cellStyle name="Assumption Currency. 11 2 3 2" xfId="20451" xr:uid="{00000000-0005-0000-0000-0000D4010000}"/>
    <cellStyle name="Assumption Currency. 11 2 4" xfId="461" xr:uid="{00000000-0005-0000-0000-0000D5010000}"/>
    <cellStyle name="Assumption Currency. 11 2 4 2" xfId="20452" xr:uid="{00000000-0005-0000-0000-0000D6010000}"/>
    <cellStyle name="Assumption Currency. 11 2 5" xfId="462" xr:uid="{00000000-0005-0000-0000-0000D7010000}"/>
    <cellStyle name="Assumption Currency. 11 2 5 2" xfId="20453" xr:uid="{00000000-0005-0000-0000-0000D8010000}"/>
    <cellStyle name="Assumption Currency. 11 2 6" xfId="463" xr:uid="{00000000-0005-0000-0000-0000D9010000}"/>
    <cellStyle name="Assumption Currency. 11 2 6 2" xfId="20454" xr:uid="{00000000-0005-0000-0000-0000DA010000}"/>
    <cellStyle name="Assumption Currency. 11 2 7" xfId="464" xr:uid="{00000000-0005-0000-0000-0000DB010000}"/>
    <cellStyle name="Assumption Currency. 11 2 7 2" xfId="20455" xr:uid="{00000000-0005-0000-0000-0000DC010000}"/>
    <cellStyle name="Assumption Currency. 11 2 8" xfId="465" xr:uid="{00000000-0005-0000-0000-0000DD010000}"/>
    <cellStyle name="Assumption Currency. 11 2 8 2" xfId="20456" xr:uid="{00000000-0005-0000-0000-0000DE010000}"/>
    <cellStyle name="Assumption Currency. 11 2 9" xfId="466" xr:uid="{00000000-0005-0000-0000-0000DF010000}"/>
    <cellStyle name="Assumption Currency. 11 2 9 2" xfId="20457" xr:uid="{00000000-0005-0000-0000-0000E0010000}"/>
    <cellStyle name="Assumption Currency. 11 3" xfId="467" xr:uid="{00000000-0005-0000-0000-0000E1010000}"/>
    <cellStyle name="Assumption Currency. 11 3 2" xfId="20458" xr:uid="{00000000-0005-0000-0000-0000E2010000}"/>
    <cellStyle name="Assumption Currency. 11 4" xfId="468" xr:uid="{00000000-0005-0000-0000-0000E3010000}"/>
    <cellStyle name="Assumption Currency. 11 4 2" xfId="20459" xr:uid="{00000000-0005-0000-0000-0000E4010000}"/>
    <cellStyle name="Assumption Currency. 11 5" xfId="469" xr:uid="{00000000-0005-0000-0000-0000E5010000}"/>
    <cellStyle name="Assumption Currency. 11 5 2" xfId="20460" xr:uid="{00000000-0005-0000-0000-0000E6010000}"/>
    <cellStyle name="Assumption Currency. 11 6" xfId="470" xr:uid="{00000000-0005-0000-0000-0000E7010000}"/>
    <cellStyle name="Assumption Currency. 11 6 2" xfId="20461" xr:uid="{00000000-0005-0000-0000-0000E8010000}"/>
    <cellStyle name="Assumption Currency. 11 7" xfId="471" xr:uid="{00000000-0005-0000-0000-0000E9010000}"/>
    <cellStyle name="Assumption Currency. 11 7 2" xfId="20462" xr:uid="{00000000-0005-0000-0000-0000EA010000}"/>
    <cellStyle name="Assumption Currency. 11 8" xfId="472" xr:uid="{00000000-0005-0000-0000-0000EB010000}"/>
    <cellStyle name="Assumption Currency. 11 8 2" xfId="20463" xr:uid="{00000000-0005-0000-0000-0000EC010000}"/>
    <cellStyle name="Assumption Currency. 11 9" xfId="473" xr:uid="{00000000-0005-0000-0000-0000ED010000}"/>
    <cellStyle name="Assumption Currency. 11 9 2" xfId="20464" xr:uid="{00000000-0005-0000-0000-0000EE010000}"/>
    <cellStyle name="Assumption Currency. 12" xfId="474" xr:uid="{00000000-0005-0000-0000-0000EF010000}"/>
    <cellStyle name="Assumption Currency. 12 10" xfId="475" xr:uid="{00000000-0005-0000-0000-0000F0010000}"/>
    <cellStyle name="Assumption Currency. 12 10 2" xfId="20466" xr:uid="{00000000-0005-0000-0000-0000F1010000}"/>
    <cellStyle name="Assumption Currency. 12 11" xfId="476" xr:uid="{00000000-0005-0000-0000-0000F2010000}"/>
    <cellStyle name="Assumption Currency. 12 11 2" xfId="20467" xr:uid="{00000000-0005-0000-0000-0000F3010000}"/>
    <cellStyle name="Assumption Currency. 12 12" xfId="20465" xr:uid="{00000000-0005-0000-0000-0000F4010000}"/>
    <cellStyle name="Assumption Currency. 12 2" xfId="477" xr:uid="{00000000-0005-0000-0000-0000F5010000}"/>
    <cellStyle name="Assumption Currency. 12 2 10" xfId="478" xr:uid="{00000000-0005-0000-0000-0000F6010000}"/>
    <cellStyle name="Assumption Currency. 12 2 10 2" xfId="20469" xr:uid="{00000000-0005-0000-0000-0000F7010000}"/>
    <cellStyle name="Assumption Currency. 12 2 11" xfId="479" xr:uid="{00000000-0005-0000-0000-0000F8010000}"/>
    <cellStyle name="Assumption Currency. 12 2 11 2" xfId="20470" xr:uid="{00000000-0005-0000-0000-0000F9010000}"/>
    <cellStyle name="Assumption Currency. 12 2 12" xfId="20468" xr:uid="{00000000-0005-0000-0000-0000FA010000}"/>
    <cellStyle name="Assumption Currency. 12 2 2" xfId="480" xr:uid="{00000000-0005-0000-0000-0000FB010000}"/>
    <cellStyle name="Assumption Currency. 12 2 2 2" xfId="20471" xr:uid="{00000000-0005-0000-0000-0000FC010000}"/>
    <cellStyle name="Assumption Currency. 12 2 3" xfId="481" xr:uid="{00000000-0005-0000-0000-0000FD010000}"/>
    <cellStyle name="Assumption Currency. 12 2 3 2" xfId="20472" xr:uid="{00000000-0005-0000-0000-0000FE010000}"/>
    <cellStyle name="Assumption Currency. 12 2 4" xfId="482" xr:uid="{00000000-0005-0000-0000-0000FF010000}"/>
    <cellStyle name="Assumption Currency. 12 2 4 2" xfId="20473" xr:uid="{00000000-0005-0000-0000-000000020000}"/>
    <cellStyle name="Assumption Currency. 12 2 5" xfId="483" xr:uid="{00000000-0005-0000-0000-000001020000}"/>
    <cellStyle name="Assumption Currency. 12 2 5 2" xfId="20474" xr:uid="{00000000-0005-0000-0000-000002020000}"/>
    <cellStyle name="Assumption Currency. 12 2 6" xfId="484" xr:uid="{00000000-0005-0000-0000-000003020000}"/>
    <cellStyle name="Assumption Currency. 12 2 6 2" xfId="20475" xr:uid="{00000000-0005-0000-0000-000004020000}"/>
    <cellStyle name="Assumption Currency. 12 2 7" xfId="485" xr:uid="{00000000-0005-0000-0000-000005020000}"/>
    <cellStyle name="Assumption Currency. 12 2 7 2" xfId="20476" xr:uid="{00000000-0005-0000-0000-000006020000}"/>
    <cellStyle name="Assumption Currency. 12 2 8" xfId="486" xr:uid="{00000000-0005-0000-0000-000007020000}"/>
    <cellStyle name="Assumption Currency. 12 2 8 2" xfId="20477" xr:uid="{00000000-0005-0000-0000-000008020000}"/>
    <cellStyle name="Assumption Currency. 12 2 9" xfId="487" xr:uid="{00000000-0005-0000-0000-000009020000}"/>
    <cellStyle name="Assumption Currency. 12 2 9 2" xfId="20478" xr:uid="{00000000-0005-0000-0000-00000A020000}"/>
    <cellStyle name="Assumption Currency. 12 3" xfId="488" xr:uid="{00000000-0005-0000-0000-00000B020000}"/>
    <cellStyle name="Assumption Currency. 12 3 2" xfId="20479" xr:uid="{00000000-0005-0000-0000-00000C020000}"/>
    <cellStyle name="Assumption Currency. 12 4" xfId="489" xr:uid="{00000000-0005-0000-0000-00000D020000}"/>
    <cellStyle name="Assumption Currency. 12 4 2" xfId="20480" xr:uid="{00000000-0005-0000-0000-00000E020000}"/>
    <cellStyle name="Assumption Currency. 12 5" xfId="490" xr:uid="{00000000-0005-0000-0000-00000F020000}"/>
    <cellStyle name="Assumption Currency. 12 5 2" xfId="20481" xr:uid="{00000000-0005-0000-0000-000010020000}"/>
    <cellStyle name="Assumption Currency. 12 6" xfId="491" xr:uid="{00000000-0005-0000-0000-000011020000}"/>
    <cellStyle name="Assumption Currency. 12 6 2" xfId="20482" xr:uid="{00000000-0005-0000-0000-000012020000}"/>
    <cellStyle name="Assumption Currency. 12 7" xfId="492" xr:uid="{00000000-0005-0000-0000-000013020000}"/>
    <cellStyle name="Assumption Currency. 12 7 2" xfId="20483" xr:uid="{00000000-0005-0000-0000-000014020000}"/>
    <cellStyle name="Assumption Currency. 12 8" xfId="493" xr:uid="{00000000-0005-0000-0000-000015020000}"/>
    <cellStyle name="Assumption Currency. 12 8 2" xfId="20484" xr:uid="{00000000-0005-0000-0000-000016020000}"/>
    <cellStyle name="Assumption Currency. 12 9" xfId="494" xr:uid="{00000000-0005-0000-0000-000017020000}"/>
    <cellStyle name="Assumption Currency. 12 9 2" xfId="20485" xr:uid="{00000000-0005-0000-0000-000018020000}"/>
    <cellStyle name="Assumption Currency. 13" xfId="495" xr:uid="{00000000-0005-0000-0000-000019020000}"/>
    <cellStyle name="Assumption Currency. 13 10" xfId="496" xr:uid="{00000000-0005-0000-0000-00001A020000}"/>
    <cellStyle name="Assumption Currency. 13 10 2" xfId="20487" xr:uid="{00000000-0005-0000-0000-00001B020000}"/>
    <cellStyle name="Assumption Currency. 13 11" xfId="497" xr:uid="{00000000-0005-0000-0000-00001C020000}"/>
    <cellStyle name="Assumption Currency. 13 11 2" xfId="20488" xr:uid="{00000000-0005-0000-0000-00001D020000}"/>
    <cellStyle name="Assumption Currency. 13 12" xfId="20486" xr:uid="{00000000-0005-0000-0000-00001E020000}"/>
    <cellStyle name="Assumption Currency. 13 2" xfId="498" xr:uid="{00000000-0005-0000-0000-00001F020000}"/>
    <cellStyle name="Assumption Currency. 13 2 2" xfId="20489" xr:uid="{00000000-0005-0000-0000-000020020000}"/>
    <cellStyle name="Assumption Currency. 13 3" xfId="499" xr:uid="{00000000-0005-0000-0000-000021020000}"/>
    <cellStyle name="Assumption Currency. 13 3 2" xfId="20490" xr:uid="{00000000-0005-0000-0000-000022020000}"/>
    <cellStyle name="Assumption Currency. 13 4" xfId="500" xr:uid="{00000000-0005-0000-0000-000023020000}"/>
    <cellStyle name="Assumption Currency. 13 4 2" xfId="20491" xr:uid="{00000000-0005-0000-0000-000024020000}"/>
    <cellStyle name="Assumption Currency. 13 5" xfId="501" xr:uid="{00000000-0005-0000-0000-000025020000}"/>
    <cellStyle name="Assumption Currency. 13 5 2" xfId="20492" xr:uid="{00000000-0005-0000-0000-000026020000}"/>
    <cellStyle name="Assumption Currency. 13 6" xfId="502" xr:uid="{00000000-0005-0000-0000-000027020000}"/>
    <cellStyle name="Assumption Currency. 13 6 2" xfId="20493" xr:uid="{00000000-0005-0000-0000-000028020000}"/>
    <cellStyle name="Assumption Currency. 13 7" xfId="503" xr:uid="{00000000-0005-0000-0000-000029020000}"/>
    <cellStyle name="Assumption Currency. 13 7 2" xfId="20494" xr:uid="{00000000-0005-0000-0000-00002A020000}"/>
    <cellStyle name="Assumption Currency. 13 8" xfId="504" xr:uid="{00000000-0005-0000-0000-00002B020000}"/>
    <cellStyle name="Assumption Currency. 13 8 2" xfId="20495" xr:uid="{00000000-0005-0000-0000-00002C020000}"/>
    <cellStyle name="Assumption Currency. 13 9" xfId="505" xr:uid="{00000000-0005-0000-0000-00002D020000}"/>
    <cellStyle name="Assumption Currency. 13 9 2" xfId="20496" xr:uid="{00000000-0005-0000-0000-00002E020000}"/>
    <cellStyle name="Assumption Currency. 14" xfId="506" xr:uid="{00000000-0005-0000-0000-00002F020000}"/>
    <cellStyle name="Assumption Currency. 14 2" xfId="20497" xr:uid="{00000000-0005-0000-0000-000030020000}"/>
    <cellStyle name="Assumption Currency. 15" xfId="507" xr:uid="{00000000-0005-0000-0000-000031020000}"/>
    <cellStyle name="Assumption Currency. 15 2" xfId="20498" xr:uid="{00000000-0005-0000-0000-000032020000}"/>
    <cellStyle name="Assumption Currency. 16" xfId="508" xr:uid="{00000000-0005-0000-0000-000033020000}"/>
    <cellStyle name="Assumption Currency. 16 2" xfId="20499" xr:uid="{00000000-0005-0000-0000-000034020000}"/>
    <cellStyle name="Assumption Currency. 17" xfId="509" xr:uid="{00000000-0005-0000-0000-000035020000}"/>
    <cellStyle name="Assumption Currency. 17 2" xfId="20500" xr:uid="{00000000-0005-0000-0000-000036020000}"/>
    <cellStyle name="Assumption Currency. 18" xfId="20401" xr:uid="{00000000-0005-0000-0000-000037020000}"/>
    <cellStyle name="Assumption Currency. 2" xfId="510" xr:uid="{00000000-0005-0000-0000-000038020000}"/>
    <cellStyle name="Assumption Currency. 2 10" xfId="511" xr:uid="{00000000-0005-0000-0000-000039020000}"/>
    <cellStyle name="Assumption Currency. 2 10 2" xfId="20502" xr:uid="{00000000-0005-0000-0000-00003A020000}"/>
    <cellStyle name="Assumption Currency. 2 11" xfId="512" xr:uid="{00000000-0005-0000-0000-00003B020000}"/>
    <cellStyle name="Assumption Currency. 2 11 2" xfId="20503" xr:uid="{00000000-0005-0000-0000-00003C020000}"/>
    <cellStyle name="Assumption Currency. 2 12" xfId="513" xr:uid="{00000000-0005-0000-0000-00003D020000}"/>
    <cellStyle name="Assumption Currency. 2 12 2" xfId="20504" xr:uid="{00000000-0005-0000-0000-00003E020000}"/>
    <cellStyle name="Assumption Currency. 2 13" xfId="514" xr:uid="{00000000-0005-0000-0000-00003F020000}"/>
    <cellStyle name="Assumption Currency. 2 13 2" xfId="20505" xr:uid="{00000000-0005-0000-0000-000040020000}"/>
    <cellStyle name="Assumption Currency. 2 14" xfId="515" xr:uid="{00000000-0005-0000-0000-000041020000}"/>
    <cellStyle name="Assumption Currency. 2 14 2" xfId="20506" xr:uid="{00000000-0005-0000-0000-000042020000}"/>
    <cellStyle name="Assumption Currency. 2 15" xfId="516" xr:uid="{00000000-0005-0000-0000-000043020000}"/>
    <cellStyle name="Assumption Currency. 2 15 2" xfId="20507" xr:uid="{00000000-0005-0000-0000-000044020000}"/>
    <cellStyle name="Assumption Currency. 2 16" xfId="517" xr:uid="{00000000-0005-0000-0000-000045020000}"/>
    <cellStyle name="Assumption Currency. 2 16 2" xfId="20508" xr:uid="{00000000-0005-0000-0000-000046020000}"/>
    <cellStyle name="Assumption Currency. 2 17" xfId="518" xr:uid="{00000000-0005-0000-0000-000047020000}"/>
    <cellStyle name="Assumption Currency. 2 17 2" xfId="20509" xr:uid="{00000000-0005-0000-0000-000048020000}"/>
    <cellStyle name="Assumption Currency. 2 18" xfId="519" xr:uid="{00000000-0005-0000-0000-000049020000}"/>
    <cellStyle name="Assumption Currency. 2 18 2" xfId="20510" xr:uid="{00000000-0005-0000-0000-00004A020000}"/>
    <cellStyle name="Assumption Currency. 2 19" xfId="520" xr:uid="{00000000-0005-0000-0000-00004B020000}"/>
    <cellStyle name="Assumption Currency. 2 19 2" xfId="20511" xr:uid="{00000000-0005-0000-0000-00004C020000}"/>
    <cellStyle name="Assumption Currency. 2 2" xfId="521" xr:uid="{00000000-0005-0000-0000-00004D020000}"/>
    <cellStyle name="Assumption Currency. 2 2 10" xfId="522" xr:uid="{00000000-0005-0000-0000-00004E020000}"/>
    <cellStyle name="Assumption Currency. 2 2 10 2" xfId="20513" xr:uid="{00000000-0005-0000-0000-00004F020000}"/>
    <cellStyle name="Assumption Currency. 2 2 11" xfId="523" xr:uid="{00000000-0005-0000-0000-000050020000}"/>
    <cellStyle name="Assumption Currency. 2 2 11 2" xfId="20514" xr:uid="{00000000-0005-0000-0000-000051020000}"/>
    <cellStyle name="Assumption Currency. 2 2 12" xfId="524" xr:uid="{00000000-0005-0000-0000-000052020000}"/>
    <cellStyle name="Assumption Currency. 2 2 12 2" xfId="20515" xr:uid="{00000000-0005-0000-0000-000053020000}"/>
    <cellStyle name="Assumption Currency. 2 2 13" xfId="525" xr:uid="{00000000-0005-0000-0000-000054020000}"/>
    <cellStyle name="Assumption Currency. 2 2 13 2" xfId="20516" xr:uid="{00000000-0005-0000-0000-000055020000}"/>
    <cellStyle name="Assumption Currency. 2 2 14" xfId="526" xr:uid="{00000000-0005-0000-0000-000056020000}"/>
    <cellStyle name="Assumption Currency. 2 2 14 2" xfId="20517" xr:uid="{00000000-0005-0000-0000-000057020000}"/>
    <cellStyle name="Assumption Currency. 2 2 15" xfId="527" xr:uid="{00000000-0005-0000-0000-000058020000}"/>
    <cellStyle name="Assumption Currency. 2 2 15 2" xfId="20518" xr:uid="{00000000-0005-0000-0000-000059020000}"/>
    <cellStyle name="Assumption Currency. 2 2 16" xfId="528" xr:uid="{00000000-0005-0000-0000-00005A020000}"/>
    <cellStyle name="Assumption Currency. 2 2 16 2" xfId="20519" xr:uid="{00000000-0005-0000-0000-00005B020000}"/>
    <cellStyle name="Assumption Currency. 2 2 17" xfId="529" xr:uid="{00000000-0005-0000-0000-00005C020000}"/>
    <cellStyle name="Assumption Currency. 2 2 17 2" xfId="20520" xr:uid="{00000000-0005-0000-0000-00005D020000}"/>
    <cellStyle name="Assumption Currency. 2 2 18" xfId="530" xr:uid="{00000000-0005-0000-0000-00005E020000}"/>
    <cellStyle name="Assumption Currency. 2 2 18 2" xfId="20521" xr:uid="{00000000-0005-0000-0000-00005F020000}"/>
    <cellStyle name="Assumption Currency. 2 2 19" xfId="531" xr:uid="{00000000-0005-0000-0000-000060020000}"/>
    <cellStyle name="Assumption Currency. 2 2 19 2" xfId="20522" xr:uid="{00000000-0005-0000-0000-000061020000}"/>
    <cellStyle name="Assumption Currency. 2 2 2" xfId="532" xr:uid="{00000000-0005-0000-0000-000062020000}"/>
    <cellStyle name="Assumption Currency. 2 2 2 10" xfId="533" xr:uid="{00000000-0005-0000-0000-000063020000}"/>
    <cellStyle name="Assumption Currency. 2 2 2 10 2" xfId="20524" xr:uid="{00000000-0005-0000-0000-000064020000}"/>
    <cellStyle name="Assumption Currency. 2 2 2 11" xfId="534" xr:uid="{00000000-0005-0000-0000-000065020000}"/>
    <cellStyle name="Assumption Currency. 2 2 2 11 2" xfId="20525" xr:uid="{00000000-0005-0000-0000-000066020000}"/>
    <cellStyle name="Assumption Currency. 2 2 2 12" xfId="535" xr:uid="{00000000-0005-0000-0000-000067020000}"/>
    <cellStyle name="Assumption Currency. 2 2 2 12 2" xfId="20526" xr:uid="{00000000-0005-0000-0000-000068020000}"/>
    <cellStyle name="Assumption Currency. 2 2 2 13" xfId="536" xr:uid="{00000000-0005-0000-0000-000069020000}"/>
    <cellStyle name="Assumption Currency. 2 2 2 13 2" xfId="20527" xr:uid="{00000000-0005-0000-0000-00006A020000}"/>
    <cellStyle name="Assumption Currency. 2 2 2 14" xfId="20523" xr:uid="{00000000-0005-0000-0000-00006B020000}"/>
    <cellStyle name="Assumption Currency. 2 2 2 2" xfId="537" xr:uid="{00000000-0005-0000-0000-00006C020000}"/>
    <cellStyle name="Assumption Currency. 2 2 2 2 10" xfId="538" xr:uid="{00000000-0005-0000-0000-00006D020000}"/>
    <cellStyle name="Assumption Currency. 2 2 2 2 10 2" xfId="20529" xr:uid="{00000000-0005-0000-0000-00006E020000}"/>
    <cellStyle name="Assumption Currency. 2 2 2 2 11" xfId="539" xr:uid="{00000000-0005-0000-0000-00006F020000}"/>
    <cellStyle name="Assumption Currency. 2 2 2 2 11 2" xfId="20530" xr:uid="{00000000-0005-0000-0000-000070020000}"/>
    <cellStyle name="Assumption Currency. 2 2 2 2 12" xfId="540" xr:uid="{00000000-0005-0000-0000-000071020000}"/>
    <cellStyle name="Assumption Currency. 2 2 2 2 12 2" xfId="20531" xr:uid="{00000000-0005-0000-0000-000072020000}"/>
    <cellStyle name="Assumption Currency. 2 2 2 2 13" xfId="20528" xr:uid="{00000000-0005-0000-0000-000073020000}"/>
    <cellStyle name="Assumption Currency. 2 2 2 2 2" xfId="541" xr:uid="{00000000-0005-0000-0000-000074020000}"/>
    <cellStyle name="Assumption Currency. 2 2 2 2 2 10" xfId="542" xr:uid="{00000000-0005-0000-0000-000075020000}"/>
    <cellStyle name="Assumption Currency. 2 2 2 2 2 10 2" xfId="20533" xr:uid="{00000000-0005-0000-0000-000076020000}"/>
    <cellStyle name="Assumption Currency. 2 2 2 2 2 11" xfId="543" xr:uid="{00000000-0005-0000-0000-000077020000}"/>
    <cellStyle name="Assumption Currency. 2 2 2 2 2 11 2" xfId="20534" xr:uid="{00000000-0005-0000-0000-000078020000}"/>
    <cellStyle name="Assumption Currency. 2 2 2 2 2 12" xfId="20532" xr:uid="{00000000-0005-0000-0000-000079020000}"/>
    <cellStyle name="Assumption Currency. 2 2 2 2 2 2" xfId="544" xr:uid="{00000000-0005-0000-0000-00007A020000}"/>
    <cellStyle name="Assumption Currency. 2 2 2 2 2 2 10" xfId="545" xr:uid="{00000000-0005-0000-0000-00007B020000}"/>
    <cellStyle name="Assumption Currency. 2 2 2 2 2 2 10 2" xfId="20536" xr:uid="{00000000-0005-0000-0000-00007C020000}"/>
    <cellStyle name="Assumption Currency. 2 2 2 2 2 2 11" xfId="546" xr:uid="{00000000-0005-0000-0000-00007D020000}"/>
    <cellStyle name="Assumption Currency. 2 2 2 2 2 2 11 2" xfId="20537" xr:uid="{00000000-0005-0000-0000-00007E020000}"/>
    <cellStyle name="Assumption Currency. 2 2 2 2 2 2 12" xfId="20535" xr:uid="{00000000-0005-0000-0000-00007F020000}"/>
    <cellStyle name="Assumption Currency. 2 2 2 2 2 2 2" xfId="547" xr:uid="{00000000-0005-0000-0000-000080020000}"/>
    <cellStyle name="Assumption Currency. 2 2 2 2 2 2 2 2" xfId="20538" xr:uid="{00000000-0005-0000-0000-000081020000}"/>
    <cellStyle name="Assumption Currency. 2 2 2 2 2 2 3" xfId="548" xr:uid="{00000000-0005-0000-0000-000082020000}"/>
    <cellStyle name="Assumption Currency. 2 2 2 2 2 2 3 2" xfId="20539" xr:uid="{00000000-0005-0000-0000-000083020000}"/>
    <cellStyle name="Assumption Currency. 2 2 2 2 2 2 4" xfId="549" xr:uid="{00000000-0005-0000-0000-000084020000}"/>
    <cellStyle name="Assumption Currency. 2 2 2 2 2 2 4 2" xfId="20540" xr:uid="{00000000-0005-0000-0000-000085020000}"/>
    <cellStyle name="Assumption Currency. 2 2 2 2 2 2 5" xfId="550" xr:uid="{00000000-0005-0000-0000-000086020000}"/>
    <cellStyle name="Assumption Currency. 2 2 2 2 2 2 5 2" xfId="20541" xr:uid="{00000000-0005-0000-0000-000087020000}"/>
    <cellStyle name="Assumption Currency. 2 2 2 2 2 2 6" xfId="551" xr:uid="{00000000-0005-0000-0000-000088020000}"/>
    <cellStyle name="Assumption Currency. 2 2 2 2 2 2 6 2" xfId="20542" xr:uid="{00000000-0005-0000-0000-000089020000}"/>
    <cellStyle name="Assumption Currency. 2 2 2 2 2 2 7" xfId="552" xr:uid="{00000000-0005-0000-0000-00008A020000}"/>
    <cellStyle name="Assumption Currency. 2 2 2 2 2 2 7 2" xfId="20543" xr:uid="{00000000-0005-0000-0000-00008B020000}"/>
    <cellStyle name="Assumption Currency. 2 2 2 2 2 2 8" xfId="553" xr:uid="{00000000-0005-0000-0000-00008C020000}"/>
    <cellStyle name="Assumption Currency. 2 2 2 2 2 2 8 2" xfId="20544" xr:uid="{00000000-0005-0000-0000-00008D020000}"/>
    <cellStyle name="Assumption Currency. 2 2 2 2 2 2 9" xfId="554" xr:uid="{00000000-0005-0000-0000-00008E020000}"/>
    <cellStyle name="Assumption Currency. 2 2 2 2 2 2 9 2" xfId="20545" xr:uid="{00000000-0005-0000-0000-00008F020000}"/>
    <cellStyle name="Assumption Currency. 2 2 2 2 2 3" xfId="555" xr:uid="{00000000-0005-0000-0000-000090020000}"/>
    <cellStyle name="Assumption Currency. 2 2 2 2 2 3 2" xfId="20546" xr:uid="{00000000-0005-0000-0000-000091020000}"/>
    <cellStyle name="Assumption Currency. 2 2 2 2 2 4" xfId="556" xr:uid="{00000000-0005-0000-0000-000092020000}"/>
    <cellStyle name="Assumption Currency. 2 2 2 2 2 4 2" xfId="20547" xr:uid="{00000000-0005-0000-0000-000093020000}"/>
    <cellStyle name="Assumption Currency. 2 2 2 2 2 5" xfId="557" xr:uid="{00000000-0005-0000-0000-000094020000}"/>
    <cellStyle name="Assumption Currency. 2 2 2 2 2 5 2" xfId="20548" xr:uid="{00000000-0005-0000-0000-000095020000}"/>
    <cellStyle name="Assumption Currency. 2 2 2 2 2 6" xfId="558" xr:uid="{00000000-0005-0000-0000-000096020000}"/>
    <cellStyle name="Assumption Currency. 2 2 2 2 2 6 2" xfId="20549" xr:uid="{00000000-0005-0000-0000-000097020000}"/>
    <cellStyle name="Assumption Currency. 2 2 2 2 2 7" xfId="559" xr:uid="{00000000-0005-0000-0000-000098020000}"/>
    <cellStyle name="Assumption Currency. 2 2 2 2 2 7 2" xfId="20550" xr:uid="{00000000-0005-0000-0000-000099020000}"/>
    <cellStyle name="Assumption Currency. 2 2 2 2 2 8" xfId="560" xr:uid="{00000000-0005-0000-0000-00009A020000}"/>
    <cellStyle name="Assumption Currency. 2 2 2 2 2 8 2" xfId="20551" xr:uid="{00000000-0005-0000-0000-00009B020000}"/>
    <cellStyle name="Assumption Currency. 2 2 2 2 2 9" xfId="561" xr:uid="{00000000-0005-0000-0000-00009C020000}"/>
    <cellStyle name="Assumption Currency. 2 2 2 2 2 9 2" xfId="20552" xr:uid="{00000000-0005-0000-0000-00009D020000}"/>
    <cellStyle name="Assumption Currency. 2 2 2 2 3" xfId="562" xr:uid="{00000000-0005-0000-0000-00009E020000}"/>
    <cellStyle name="Assumption Currency. 2 2 2 2 3 10" xfId="563" xr:uid="{00000000-0005-0000-0000-00009F020000}"/>
    <cellStyle name="Assumption Currency. 2 2 2 2 3 10 2" xfId="20554" xr:uid="{00000000-0005-0000-0000-0000A0020000}"/>
    <cellStyle name="Assumption Currency. 2 2 2 2 3 11" xfId="564" xr:uid="{00000000-0005-0000-0000-0000A1020000}"/>
    <cellStyle name="Assumption Currency. 2 2 2 2 3 11 2" xfId="20555" xr:uid="{00000000-0005-0000-0000-0000A2020000}"/>
    <cellStyle name="Assumption Currency. 2 2 2 2 3 12" xfId="20553" xr:uid="{00000000-0005-0000-0000-0000A3020000}"/>
    <cellStyle name="Assumption Currency. 2 2 2 2 3 2" xfId="565" xr:uid="{00000000-0005-0000-0000-0000A4020000}"/>
    <cellStyle name="Assumption Currency. 2 2 2 2 3 2 2" xfId="20556" xr:uid="{00000000-0005-0000-0000-0000A5020000}"/>
    <cellStyle name="Assumption Currency. 2 2 2 2 3 3" xfId="566" xr:uid="{00000000-0005-0000-0000-0000A6020000}"/>
    <cellStyle name="Assumption Currency. 2 2 2 2 3 3 2" xfId="20557" xr:uid="{00000000-0005-0000-0000-0000A7020000}"/>
    <cellStyle name="Assumption Currency. 2 2 2 2 3 4" xfId="567" xr:uid="{00000000-0005-0000-0000-0000A8020000}"/>
    <cellStyle name="Assumption Currency. 2 2 2 2 3 4 2" xfId="20558" xr:uid="{00000000-0005-0000-0000-0000A9020000}"/>
    <cellStyle name="Assumption Currency. 2 2 2 2 3 5" xfId="568" xr:uid="{00000000-0005-0000-0000-0000AA020000}"/>
    <cellStyle name="Assumption Currency. 2 2 2 2 3 5 2" xfId="20559" xr:uid="{00000000-0005-0000-0000-0000AB020000}"/>
    <cellStyle name="Assumption Currency. 2 2 2 2 3 6" xfId="569" xr:uid="{00000000-0005-0000-0000-0000AC020000}"/>
    <cellStyle name="Assumption Currency. 2 2 2 2 3 6 2" xfId="20560" xr:uid="{00000000-0005-0000-0000-0000AD020000}"/>
    <cellStyle name="Assumption Currency. 2 2 2 2 3 7" xfId="570" xr:uid="{00000000-0005-0000-0000-0000AE020000}"/>
    <cellStyle name="Assumption Currency. 2 2 2 2 3 7 2" xfId="20561" xr:uid="{00000000-0005-0000-0000-0000AF020000}"/>
    <cellStyle name="Assumption Currency. 2 2 2 2 3 8" xfId="571" xr:uid="{00000000-0005-0000-0000-0000B0020000}"/>
    <cellStyle name="Assumption Currency. 2 2 2 2 3 8 2" xfId="20562" xr:uid="{00000000-0005-0000-0000-0000B1020000}"/>
    <cellStyle name="Assumption Currency. 2 2 2 2 3 9" xfId="572" xr:uid="{00000000-0005-0000-0000-0000B2020000}"/>
    <cellStyle name="Assumption Currency. 2 2 2 2 3 9 2" xfId="20563" xr:uid="{00000000-0005-0000-0000-0000B3020000}"/>
    <cellStyle name="Assumption Currency. 2 2 2 2 4" xfId="573" xr:uid="{00000000-0005-0000-0000-0000B4020000}"/>
    <cellStyle name="Assumption Currency. 2 2 2 2 4 2" xfId="20564" xr:uid="{00000000-0005-0000-0000-0000B5020000}"/>
    <cellStyle name="Assumption Currency. 2 2 2 2 5" xfId="574" xr:uid="{00000000-0005-0000-0000-0000B6020000}"/>
    <cellStyle name="Assumption Currency. 2 2 2 2 5 2" xfId="20565" xr:uid="{00000000-0005-0000-0000-0000B7020000}"/>
    <cellStyle name="Assumption Currency. 2 2 2 2 6" xfId="575" xr:uid="{00000000-0005-0000-0000-0000B8020000}"/>
    <cellStyle name="Assumption Currency. 2 2 2 2 6 2" xfId="20566" xr:uid="{00000000-0005-0000-0000-0000B9020000}"/>
    <cellStyle name="Assumption Currency. 2 2 2 2 7" xfId="576" xr:uid="{00000000-0005-0000-0000-0000BA020000}"/>
    <cellStyle name="Assumption Currency. 2 2 2 2 7 2" xfId="20567" xr:uid="{00000000-0005-0000-0000-0000BB020000}"/>
    <cellStyle name="Assumption Currency. 2 2 2 2 8" xfId="577" xr:uid="{00000000-0005-0000-0000-0000BC020000}"/>
    <cellStyle name="Assumption Currency. 2 2 2 2 8 2" xfId="20568" xr:uid="{00000000-0005-0000-0000-0000BD020000}"/>
    <cellStyle name="Assumption Currency. 2 2 2 2 9" xfId="578" xr:uid="{00000000-0005-0000-0000-0000BE020000}"/>
    <cellStyle name="Assumption Currency. 2 2 2 2 9 2" xfId="20569" xr:uid="{00000000-0005-0000-0000-0000BF020000}"/>
    <cellStyle name="Assumption Currency. 2 2 2 3" xfId="579" xr:uid="{00000000-0005-0000-0000-0000C0020000}"/>
    <cellStyle name="Assumption Currency. 2 2 2 3 10" xfId="580" xr:uid="{00000000-0005-0000-0000-0000C1020000}"/>
    <cellStyle name="Assumption Currency. 2 2 2 3 10 2" xfId="20571" xr:uid="{00000000-0005-0000-0000-0000C2020000}"/>
    <cellStyle name="Assumption Currency. 2 2 2 3 11" xfId="581" xr:uid="{00000000-0005-0000-0000-0000C3020000}"/>
    <cellStyle name="Assumption Currency. 2 2 2 3 11 2" xfId="20572" xr:uid="{00000000-0005-0000-0000-0000C4020000}"/>
    <cellStyle name="Assumption Currency. 2 2 2 3 12" xfId="20570" xr:uid="{00000000-0005-0000-0000-0000C5020000}"/>
    <cellStyle name="Assumption Currency. 2 2 2 3 2" xfId="582" xr:uid="{00000000-0005-0000-0000-0000C6020000}"/>
    <cellStyle name="Assumption Currency. 2 2 2 3 2 10" xfId="583" xr:uid="{00000000-0005-0000-0000-0000C7020000}"/>
    <cellStyle name="Assumption Currency. 2 2 2 3 2 10 2" xfId="20574" xr:uid="{00000000-0005-0000-0000-0000C8020000}"/>
    <cellStyle name="Assumption Currency. 2 2 2 3 2 11" xfId="584" xr:uid="{00000000-0005-0000-0000-0000C9020000}"/>
    <cellStyle name="Assumption Currency. 2 2 2 3 2 11 2" xfId="20575" xr:uid="{00000000-0005-0000-0000-0000CA020000}"/>
    <cellStyle name="Assumption Currency. 2 2 2 3 2 12" xfId="20573" xr:uid="{00000000-0005-0000-0000-0000CB020000}"/>
    <cellStyle name="Assumption Currency. 2 2 2 3 2 2" xfId="585" xr:uid="{00000000-0005-0000-0000-0000CC020000}"/>
    <cellStyle name="Assumption Currency. 2 2 2 3 2 2 2" xfId="20576" xr:uid="{00000000-0005-0000-0000-0000CD020000}"/>
    <cellStyle name="Assumption Currency. 2 2 2 3 2 3" xfId="586" xr:uid="{00000000-0005-0000-0000-0000CE020000}"/>
    <cellStyle name="Assumption Currency. 2 2 2 3 2 3 2" xfId="20577" xr:uid="{00000000-0005-0000-0000-0000CF020000}"/>
    <cellStyle name="Assumption Currency. 2 2 2 3 2 4" xfId="587" xr:uid="{00000000-0005-0000-0000-0000D0020000}"/>
    <cellStyle name="Assumption Currency. 2 2 2 3 2 4 2" xfId="20578" xr:uid="{00000000-0005-0000-0000-0000D1020000}"/>
    <cellStyle name="Assumption Currency. 2 2 2 3 2 5" xfId="588" xr:uid="{00000000-0005-0000-0000-0000D2020000}"/>
    <cellStyle name="Assumption Currency. 2 2 2 3 2 5 2" xfId="20579" xr:uid="{00000000-0005-0000-0000-0000D3020000}"/>
    <cellStyle name="Assumption Currency. 2 2 2 3 2 6" xfId="589" xr:uid="{00000000-0005-0000-0000-0000D4020000}"/>
    <cellStyle name="Assumption Currency. 2 2 2 3 2 6 2" xfId="20580" xr:uid="{00000000-0005-0000-0000-0000D5020000}"/>
    <cellStyle name="Assumption Currency. 2 2 2 3 2 7" xfId="590" xr:uid="{00000000-0005-0000-0000-0000D6020000}"/>
    <cellStyle name="Assumption Currency. 2 2 2 3 2 7 2" xfId="20581" xr:uid="{00000000-0005-0000-0000-0000D7020000}"/>
    <cellStyle name="Assumption Currency. 2 2 2 3 2 8" xfId="591" xr:uid="{00000000-0005-0000-0000-0000D8020000}"/>
    <cellStyle name="Assumption Currency. 2 2 2 3 2 8 2" xfId="20582" xr:uid="{00000000-0005-0000-0000-0000D9020000}"/>
    <cellStyle name="Assumption Currency. 2 2 2 3 2 9" xfId="592" xr:uid="{00000000-0005-0000-0000-0000DA020000}"/>
    <cellStyle name="Assumption Currency. 2 2 2 3 2 9 2" xfId="20583" xr:uid="{00000000-0005-0000-0000-0000DB020000}"/>
    <cellStyle name="Assumption Currency. 2 2 2 3 3" xfId="593" xr:uid="{00000000-0005-0000-0000-0000DC020000}"/>
    <cellStyle name="Assumption Currency. 2 2 2 3 3 2" xfId="20584" xr:uid="{00000000-0005-0000-0000-0000DD020000}"/>
    <cellStyle name="Assumption Currency. 2 2 2 3 4" xfId="594" xr:uid="{00000000-0005-0000-0000-0000DE020000}"/>
    <cellStyle name="Assumption Currency. 2 2 2 3 4 2" xfId="20585" xr:uid="{00000000-0005-0000-0000-0000DF020000}"/>
    <cellStyle name="Assumption Currency. 2 2 2 3 5" xfId="595" xr:uid="{00000000-0005-0000-0000-0000E0020000}"/>
    <cellStyle name="Assumption Currency. 2 2 2 3 5 2" xfId="20586" xr:uid="{00000000-0005-0000-0000-0000E1020000}"/>
    <cellStyle name="Assumption Currency. 2 2 2 3 6" xfId="596" xr:uid="{00000000-0005-0000-0000-0000E2020000}"/>
    <cellStyle name="Assumption Currency. 2 2 2 3 6 2" xfId="20587" xr:uid="{00000000-0005-0000-0000-0000E3020000}"/>
    <cellStyle name="Assumption Currency. 2 2 2 3 7" xfId="597" xr:uid="{00000000-0005-0000-0000-0000E4020000}"/>
    <cellStyle name="Assumption Currency. 2 2 2 3 7 2" xfId="20588" xr:uid="{00000000-0005-0000-0000-0000E5020000}"/>
    <cellStyle name="Assumption Currency. 2 2 2 3 8" xfId="598" xr:uid="{00000000-0005-0000-0000-0000E6020000}"/>
    <cellStyle name="Assumption Currency. 2 2 2 3 8 2" xfId="20589" xr:uid="{00000000-0005-0000-0000-0000E7020000}"/>
    <cellStyle name="Assumption Currency. 2 2 2 3 9" xfId="599" xr:uid="{00000000-0005-0000-0000-0000E8020000}"/>
    <cellStyle name="Assumption Currency. 2 2 2 3 9 2" xfId="20590" xr:uid="{00000000-0005-0000-0000-0000E9020000}"/>
    <cellStyle name="Assumption Currency. 2 2 2 4" xfId="600" xr:uid="{00000000-0005-0000-0000-0000EA020000}"/>
    <cellStyle name="Assumption Currency. 2 2 2 4 10" xfId="601" xr:uid="{00000000-0005-0000-0000-0000EB020000}"/>
    <cellStyle name="Assumption Currency. 2 2 2 4 10 2" xfId="20592" xr:uid="{00000000-0005-0000-0000-0000EC020000}"/>
    <cellStyle name="Assumption Currency. 2 2 2 4 11" xfId="602" xr:uid="{00000000-0005-0000-0000-0000ED020000}"/>
    <cellStyle name="Assumption Currency. 2 2 2 4 11 2" xfId="20593" xr:uid="{00000000-0005-0000-0000-0000EE020000}"/>
    <cellStyle name="Assumption Currency. 2 2 2 4 12" xfId="20591" xr:uid="{00000000-0005-0000-0000-0000EF020000}"/>
    <cellStyle name="Assumption Currency. 2 2 2 4 2" xfId="603" xr:uid="{00000000-0005-0000-0000-0000F0020000}"/>
    <cellStyle name="Assumption Currency. 2 2 2 4 2 2" xfId="20594" xr:uid="{00000000-0005-0000-0000-0000F1020000}"/>
    <cellStyle name="Assumption Currency. 2 2 2 4 3" xfId="604" xr:uid="{00000000-0005-0000-0000-0000F2020000}"/>
    <cellStyle name="Assumption Currency. 2 2 2 4 3 2" xfId="20595" xr:uid="{00000000-0005-0000-0000-0000F3020000}"/>
    <cellStyle name="Assumption Currency. 2 2 2 4 4" xfId="605" xr:uid="{00000000-0005-0000-0000-0000F4020000}"/>
    <cellStyle name="Assumption Currency. 2 2 2 4 4 2" xfId="20596" xr:uid="{00000000-0005-0000-0000-0000F5020000}"/>
    <cellStyle name="Assumption Currency. 2 2 2 4 5" xfId="606" xr:uid="{00000000-0005-0000-0000-0000F6020000}"/>
    <cellStyle name="Assumption Currency. 2 2 2 4 5 2" xfId="20597" xr:uid="{00000000-0005-0000-0000-0000F7020000}"/>
    <cellStyle name="Assumption Currency. 2 2 2 4 6" xfId="607" xr:uid="{00000000-0005-0000-0000-0000F8020000}"/>
    <cellStyle name="Assumption Currency. 2 2 2 4 6 2" xfId="20598" xr:uid="{00000000-0005-0000-0000-0000F9020000}"/>
    <cellStyle name="Assumption Currency. 2 2 2 4 7" xfId="608" xr:uid="{00000000-0005-0000-0000-0000FA020000}"/>
    <cellStyle name="Assumption Currency. 2 2 2 4 7 2" xfId="20599" xr:uid="{00000000-0005-0000-0000-0000FB020000}"/>
    <cellStyle name="Assumption Currency. 2 2 2 4 8" xfId="609" xr:uid="{00000000-0005-0000-0000-0000FC020000}"/>
    <cellStyle name="Assumption Currency. 2 2 2 4 8 2" xfId="20600" xr:uid="{00000000-0005-0000-0000-0000FD020000}"/>
    <cellStyle name="Assumption Currency. 2 2 2 4 9" xfId="610" xr:uid="{00000000-0005-0000-0000-0000FE020000}"/>
    <cellStyle name="Assumption Currency. 2 2 2 4 9 2" xfId="20601" xr:uid="{00000000-0005-0000-0000-0000FF020000}"/>
    <cellStyle name="Assumption Currency. 2 2 2 5" xfId="611" xr:uid="{00000000-0005-0000-0000-000000030000}"/>
    <cellStyle name="Assumption Currency. 2 2 2 5 2" xfId="20602" xr:uid="{00000000-0005-0000-0000-000001030000}"/>
    <cellStyle name="Assumption Currency. 2 2 2 6" xfId="612" xr:uid="{00000000-0005-0000-0000-000002030000}"/>
    <cellStyle name="Assumption Currency. 2 2 2 6 2" xfId="20603" xr:uid="{00000000-0005-0000-0000-000003030000}"/>
    <cellStyle name="Assumption Currency. 2 2 2 7" xfId="613" xr:uid="{00000000-0005-0000-0000-000004030000}"/>
    <cellStyle name="Assumption Currency. 2 2 2 7 2" xfId="20604" xr:uid="{00000000-0005-0000-0000-000005030000}"/>
    <cellStyle name="Assumption Currency. 2 2 2 8" xfId="614" xr:uid="{00000000-0005-0000-0000-000006030000}"/>
    <cellStyle name="Assumption Currency. 2 2 2 8 2" xfId="20605" xr:uid="{00000000-0005-0000-0000-000007030000}"/>
    <cellStyle name="Assumption Currency. 2 2 2 9" xfId="615" xr:uid="{00000000-0005-0000-0000-000008030000}"/>
    <cellStyle name="Assumption Currency. 2 2 2 9 2" xfId="20606" xr:uid="{00000000-0005-0000-0000-000009030000}"/>
    <cellStyle name="Assumption Currency. 2 2 20" xfId="616" xr:uid="{00000000-0005-0000-0000-00000A030000}"/>
    <cellStyle name="Assumption Currency. 2 2 20 2" xfId="20607" xr:uid="{00000000-0005-0000-0000-00000B030000}"/>
    <cellStyle name="Assumption Currency. 2 2 21" xfId="617" xr:uid="{00000000-0005-0000-0000-00000C030000}"/>
    <cellStyle name="Assumption Currency. 2 2 21 2" xfId="20608" xr:uid="{00000000-0005-0000-0000-00000D030000}"/>
    <cellStyle name="Assumption Currency. 2 2 22" xfId="20512" xr:uid="{00000000-0005-0000-0000-00000E030000}"/>
    <cellStyle name="Assumption Currency. 2 2 3" xfId="618" xr:uid="{00000000-0005-0000-0000-00000F030000}"/>
    <cellStyle name="Assumption Currency. 2 2 3 10" xfId="619" xr:uid="{00000000-0005-0000-0000-000010030000}"/>
    <cellStyle name="Assumption Currency. 2 2 3 10 2" xfId="20610" xr:uid="{00000000-0005-0000-0000-000011030000}"/>
    <cellStyle name="Assumption Currency. 2 2 3 11" xfId="620" xr:uid="{00000000-0005-0000-0000-000012030000}"/>
    <cellStyle name="Assumption Currency. 2 2 3 11 2" xfId="20611" xr:uid="{00000000-0005-0000-0000-000013030000}"/>
    <cellStyle name="Assumption Currency. 2 2 3 12" xfId="621" xr:uid="{00000000-0005-0000-0000-000014030000}"/>
    <cellStyle name="Assumption Currency. 2 2 3 12 2" xfId="20612" xr:uid="{00000000-0005-0000-0000-000015030000}"/>
    <cellStyle name="Assumption Currency. 2 2 3 13" xfId="20609" xr:uid="{00000000-0005-0000-0000-000016030000}"/>
    <cellStyle name="Assumption Currency. 2 2 3 2" xfId="622" xr:uid="{00000000-0005-0000-0000-000017030000}"/>
    <cellStyle name="Assumption Currency. 2 2 3 2 10" xfId="623" xr:uid="{00000000-0005-0000-0000-000018030000}"/>
    <cellStyle name="Assumption Currency. 2 2 3 2 10 2" xfId="20614" xr:uid="{00000000-0005-0000-0000-000019030000}"/>
    <cellStyle name="Assumption Currency. 2 2 3 2 11" xfId="624" xr:uid="{00000000-0005-0000-0000-00001A030000}"/>
    <cellStyle name="Assumption Currency. 2 2 3 2 11 2" xfId="20615" xr:uid="{00000000-0005-0000-0000-00001B030000}"/>
    <cellStyle name="Assumption Currency. 2 2 3 2 12" xfId="20613" xr:uid="{00000000-0005-0000-0000-00001C030000}"/>
    <cellStyle name="Assumption Currency. 2 2 3 2 2" xfId="625" xr:uid="{00000000-0005-0000-0000-00001D030000}"/>
    <cellStyle name="Assumption Currency. 2 2 3 2 2 10" xfId="626" xr:uid="{00000000-0005-0000-0000-00001E030000}"/>
    <cellStyle name="Assumption Currency. 2 2 3 2 2 10 2" xfId="20617" xr:uid="{00000000-0005-0000-0000-00001F030000}"/>
    <cellStyle name="Assumption Currency. 2 2 3 2 2 11" xfId="627" xr:uid="{00000000-0005-0000-0000-000020030000}"/>
    <cellStyle name="Assumption Currency. 2 2 3 2 2 11 2" xfId="20618" xr:uid="{00000000-0005-0000-0000-000021030000}"/>
    <cellStyle name="Assumption Currency. 2 2 3 2 2 12" xfId="20616" xr:uid="{00000000-0005-0000-0000-000022030000}"/>
    <cellStyle name="Assumption Currency. 2 2 3 2 2 2" xfId="628" xr:uid="{00000000-0005-0000-0000-000023030000}"/>
    <cellStyle name="Assumption Currency. 2 2 3 2 2 2 2" xfId="20619" xr:uid="{00000000-0005-0000-0000-000024030000}"/>
    <cellStyle name="Assumption Currency. 2 2 3 2 2 3" xfId="629" xr:uid="{00000000-0005-0000-0000-000025030000}"/>
    <cellStyle name="Assumption Currency. 2 2 3 2 2 3 2" xfId="20620" xr:uid="{00000000-0005-0000-0000-000026030000}"/>
    <cellStyle name="Assumption Currency. 2 2 3 2 2 4" xfId="630" xr:uid="{00000000-0005-0000-0000-000027030000}"/>
    <cellStyle name="Assumption Currency. 2 2 3 2 2 4 2" xfId="20621" xr:uid="{00000000-0005-0000-0000-000028030000}"/>
    <cellStyle name="Assumption Currency. 2 2 3 2 2 5" xfId="631" xr:uid="{00000000-0005-0000-0000-000029030000}"/>
    <cellStyle name="Assumption Currency. 2 2 3 2 2 5 2" xfId="20622" xr:uid="{00000000-0005-0000-0000-00002A030000}"/>
    <cellStyle name="Assumption Currency. 2 2 3 2 2 6" xfId="632" xr:uid="{00000000-0005-0000-0000-00002B030000}"/>
    <cellStyle name="Assumption Currency. 2 2 3 2 2 6 2" xfId="20623" xr:uid="{00000000-0005-0000-0000-00002C030000}"/>
    <cellStyle name="Assumption Currency. 2 2 3 2 2 7" xfId="633" xr:uid="{00000000-0005-0000-0000-00002D030000}"/>
    <cellStyle name="Assumption Currency. 2 2 3 2 2 7 2" xfId="20624" xr:uid="{00000000-0005-0000-0000-00002E030000}"/>
    <cellStyle name="Assumption Currency. 2 2 3 2 2 8" xfId="634" xr:uid="{00000000-0005-0000-0000-00002F030000}"/>
    <cellStyle name="Assumption Currency. 2 2 3 2 2 8 2" xfId="20625" xr:uid="{00000000-0005-0000-0000-000030030000}"/>
    <cellStyle name="Assumption Currency. 2 2 3 2 2 9" xfId="635" xr:uid="{00000000-0005-0000-0000-000031030000}"/>
    <cellStyle name="Assumption Currency. 2 2 3 2 2 9 2" xfId="20626" xr:uid="{00000000-0005-0000-0000-000032030000}"/>
    <cellStyle name="Assumption Currency. 2 2 3 2 3" xfId="636" xr:uid="{00000000-0005-0000-0000-000033030000}"/>
    <cellStyle name="Assumption Currency. 2 2 3 2 3 2" xfId="20627" xr:uid="{00000000-0005-0000-0000-000034030000}"/>
    <cellStyle name="Assumption Currency. 2 2 3 2 4" xfId="637" xr:uid="{00000000-0005-0000-0000-000035030000}"/>
    <cellStyle name="Assumption Currency. 2 2 3 2 4 2" xfId="20628" xr:uid="{00000000-0005-0000-0000-000036030000}"/>
    <cellStyle name="Assumption Currency. 2 2 3 2 5" xfId="638" xr:uid="{00000000-0005-0000-0000-000037030000}"/>
    <cellStyle name="Assumption Currency. 2 2 3 2 5 2" xfId="20629" xr:uid="{00000000-0005-0000-0000-000038030000}"/>
    <cellStyle name="Assumption Currency. 2 2 3 2 6" xfId="639" xr:uid="{00000000-0005-0000-0000-000039030000}"/>
    <cellStyle name="Assumption Currency. 2 2 3 2 6 2" xfId="20630" xr:uid="{00000000-0005-0000-0000-00003A030000}"/>
    <cellStyle name="Assumption Currency. 2 2 3 2 7" xfId="640" xr:uid="{00000000-0005-0000-0000-00003B030000}"/>
    <cellStyle name="Assumption Currency. 2 2 3 2 7 2" xfId="20631" xr:uid="{00000000-0005-0000-0000-00003C030000}"/>
    <cellStyle name="Assumption Currency. 2 2 3 2 8" xfId="641" xr:uid="{00000000-0005-0000-0000-00003D030000}"/>
    <cellStyle name="Assumption Currency. 2 2 3 2 8 2" xfId="20632" xr:uid="{00000000-0005-0000-0000-00003E030000}"/>
    <cellStyle name="Assumption Currency. 2 2 3 2 9" xfId="642" xr:uid="{00000000-0005-0000-0000-00003F030000}"/>
    <cellStyle name="Assumption Currency. 2 2 3 2 9 2" xfId="20633" xr:uid="{00000000-0005-0000-0000-000040030000}"/>
    <cellStyle name="Assumption Currency. 2 2 3 3" xfId="643" xr:uid="{00000000-0005-0000-0000-000041030000}"/>
    <cellStyle name="Assumption Currency. 2 2 3 3 10" xfId="644" xr:uid="{00000000-0005-0000-0000-000042030000}"/>
    <cellStyle name="Assumption Currency. 2 2 3 3 10 2" xfId="20635" xr:uid="{00000000-0005-0000-0000-000043030000}"/>
    <cellStyle name="Assumption Currency. 2 2 3 3 11" xfId="645" xr:uid="{00000000-0005-0000-0000-000044030000}"/>
    <cellStyle name="Assumption Currency. 2 2 3 3 11 2" xfId="20636" xr:uid="{00000000-0005-0000-0000-000045030000}"/>
    <cellStyle name="Assumption Currency. 2 2 3 3 12" xfId="20634" xr:uid="{00000000-0005-0000-0000-000046030000}"/>
    <cellStyle name="Assumption Currency. 2 2 3 3 2" xfId="646" xr:uid="{00000000-0005-0000-0000-000047030000}"/>
    <cellStyle name="Assumption Currency. 2 2 3 3 2 2" xfId="20637" xr:uid="{00000000-0005-0000-0000-000048030000}"/>
    <cellStyle name="Assumption Currency. 2 2 3 3 3" xfId="647" xr:uid="{00000000-0005-0000-0000-000049030000}"/>
    <cellStyle name="Assumption Currency. 2 2 3 3 3 2" xfId="20638" xr:uid="{00000000-0005-0000-0000-00004A030000}"/>
    <cellStyle name="Assumption Currency. 2 2 3 3 4" xfId="648" xr:uid="{00000000-0005-0000-0000-00004B030000}"/>
    <cellStyle name="Assumption Currency. 2 2 3 3 4 2" xfId="20639" xr:uid="{00000000-0005-0000-0000-00004C030000}"/>
    <cellStyle name="Assumption Currency. 2 2 3 3 5" xfId="649" xr:uid="{00000000-0005-0000-0000-00004D030000}"/>
    <cellStyle name="Assumption Currency. 2 2 3 3 5 2" xfId="20640" xr:uid="{00000000-0005-0000-0000-00004E030000}"/>
    <cellStyle name="Assumption Currency. 2 2 3 3 6" xfId="650" xr:uid="{00000000-0005-0000-0000-00004F030000}"/>
    <cellStyle name="Assumption Currency. 2 2 3 3 6 2" xfId="20641" xr:uid="{00000000-0005-0000-0000-000050030000}"/>
    <cellStyle name="Assumption Currency. 2 2 3 3 7" xfId="651" xr:uid="{00000000-0005-0000-0000-000051030000}"/>
    <cellStyle name="Assumption Currency. 2 2 3 3 7 2" xfId="20642" xr:uid="{00000000-0005-0000-0000-000052030000}"/>
    <cellStyle name="Assumption Currency. 2 2 3 3 8" xfId="652" xr:uid="{00000000-0005-0000-0000-000053030000}"/>
    <cellStyle name="Assumption Currency. 2 2 3 3 8 2" xfId="20643" xr:uid="{00000000-0005-0000-0000-000054030000}"/>
    <cellStyle name="Assumption Currency. 2 2 3 3 9" xfId="653" xr:uid="{00000000-0005-0000-0000-000055030000}"/>
    <cellStyle name="Assumption Currency. 2 2 3 3 9 2" xfId="20644" xr:uid="{00000000-0005-0000-0000-000056030000}"/>
    <cellStyle name="Assumption Currency. 2 2 3 4" xfId="654" xr:uid="{00000000-0005-0000-0000-000057030000}"/>
    <cellStyle name="Assumption Currency. 2 2 3 4 2" xfId="20645" xr:uid="{00000000-0005-0000-0000-000058030000}"/>
    <cellStyle name="Assumption Currency. 2 2 3 5" xfId="655" xr:uid="{00000000-0005-0000-0000-000059030000}"/>
    <cellStyle name="Assumption Currency. 2 2 3 5 2" xfId="20646" xr:uid="{00000000-0005-0000-0000-00005A030000}"/>
    <cellStyle name="Assumption Currency. 2 2 3 6" xfId="656" xr:uid="{00000000-0005-0000-0000-00005B030000}"/>
    <cellStyle name="Assumption Currency. 2 2 3 6 2" xfId="20647" xr:uid="{00000000-0005-0000-0000-00005C030000}"/>
    <cellStyle name="Assumption Currency. 2 2 3 7" xfId="657" xr:uid="{00000000-0005-0000-0000-00005D030000}"/>
    <cellStyle name="Assumption Currency. 2 2 3 7 2" xfId="20648" xr:uid="{00000000-0005-0000-0000-00005E030000}"/>
    <cellStyle name="Assumption Currency. 2 2 3 8" xfId="658" xr:uid="{00000000-0005-0000-0000-00005F030000}"/>
    <cellStyle name="Assumption Currency. 2 2 3 8 2" xfId="20649" xr:uid="{00000000-0005-0000-0000-000060030000}"/>
    <cellStyle name="Assumption Currency. 2 2 3 9" xfId="659" xr:uid="{00000000-0005-0000-0000-000061030000}"/>
    <cellStyle name="Assumption Currency. 2 2 3 9 2" xfId="20650" xr:uid="{00000000-0005-0000-0000-000062030000}"/>
    <cellStyle name="Assumption Currency. 2 2 4" xfId="660" xr:uid="{00000000-0005-0000-0000-000063030000}"/>
    <cellStyle name="Assumption Currency. 2 2 4 10" xfId="661" xr:uid="{00000000-0005-0000-0000-000064030000}"/>
    <cellStyle name="Assumption Currency. 2 2 4 10 2" xfId="20652" xr:uid="{00000000-0005-0000-0000-000065030000}"/>
    <cellStyle name="Assumption Currency. 2 2 4 11" xfId="662" xr:uid="{00000000-0005-0000-0000-000066030000}"/>
    <cellStyle name="Assumption Currency. 2 2 4 11 2" xfId="20653" xr:uid="{00000000-0005-0000-0000-000067030000}"/>
    <cellStyle name="Assumption Currency. 2 2 4 12" xfId="663" xr:uid="{00000000-0005-0000-0000-000068030000}"/>
    <cellStyle name="Assumption Currency. 2 2 4 12 2" xfId="20654" xr:uid="{00000000-0005-0000-0000-000069030000}"/>
    <cellStyle name="Assumption Currency. 2 2 4 13" xfId="20651" xr:uid="{00000000-0005-0000-0000-00006A030000}"/>
    <cellStyle name="Assumption Currency. 2 2 4 2" xfId="664" xr:uid="{00000000-0005-0000-0000-00006B030000}"/>
    <cellStyle name="Assumption Currency. 2 2 4 2 10" xfId="665" xr:uid="{00000000-0005-0000-0000-00006C030000}"/>
    <cellStyle name="Assumption Currency. 2 2 4 2 10 2" xfId="20656" xr:uid="{00000000-0005-0000-0000-00006D030000}"/>
    <cellStyle name="Assumption Currency. 2 2 4 2 11" xfId="666" xr:uid="{00000000-0005-0000-0000-00006E030000}"/>
    <cellStyle name="Assumption Currency. 2 2 4 2 11 2" xfId="20657" xr:uid="{00000000-0005-0000-0000-00006F030000}"/>
    <cellStyle name="Assumption Currency. 2 2 4 2 12" xfId="20655" xr:uid="{00000000-0005-0000-0000-000070030000}"/>
    <cellStyle name="Assumption Currency. 2 2 4 2 2" xfId="667" xr:uid="{00000000-0005-0000-0000-000071030000}"/>
    <cellStyle name="Assumption Currency. 2 2 4 2 2 10" xfId="668" xr:uid="{00000000-0005-0000-0000-000072030000}"/>
    <cellStyle name="Assumption Currency. 2 2 4 2 2 10 2" xfId="20659" xr:uid="{00000000-0005-0000-0000-000073030000}"/>
    <cellStyle name="Assumption Currency. 2 2 4 2 2 11" xfId="669" xr:uid="{00000000-0005-0000-0000-000074030000}"/>
    <cellStyle name="Assumption Currency. 2 2 4 2 2 11 2" xfId="20660" xr:uid="{00000000-0005-0000-0000-000075030000}"/>
    <cellStyle name="Assumption Currency. 2 2 4 2 2 12" xfId="20658" xr:uid="{00000000-0005-0000-0000-000076030000}"/>
    <cellStyle name="Assumption Currency. 2 2 4 2 2 2" xfId="670" xr:uid="{00000000-0005-0000-0000-000077030000}"/>
    <cellStyle name="Assumption Currency. 2 2 4 2 2 2 2" xfId="20661" xr:uid="{00000000-0005-0000-0000-000078030000}"/>
    <cellStyle name="Assumption Currency. 2 2 4 2 2 3" xfId="671" xr:uid="{00000000-0005-0000-0000-000079030000}"/>
    <cellStyle name="Assumption Currency. 2 2 4 2 2 3 2" xfId="20662" xr:uid="{00000000-0005-0000-0000-00007A030000}"/>
    <cellStyle name="Assumption Currency. 2 2 4 2 2 4" xfId="672" xr:uid="{00000000-0005-0000-0000-00007B030000}"/>
    <cellStyle name="Assumption Currency. 2 2 4 2 2 4 2" xfId="20663" xr:uid="{00000000-0005-0000-0000-00007C030000}"/>
    <cellStyle name="Assumption Currency. 2 2 4 2 2 5" xfId="673" xr:uid="{00000000-0005-0000-0000-00007D030000}"/>
    <cellStyle name="Assumption Currency. 2 2 4 2 2 5 2" xfId="20664" xr:uid="{00000000-0005-0000-0000-00007E030000}"/>
    <cellStyle name="Assumption Currency. 2 2 4 2 2 6" xfId="674" xr:uid="{00000000-0005-0000-0000-00007F030000}"/>
    <cellStyle name="Assumption Currency. 2 2 4 2 2 6 2" xfId="20665" xr:uid="{00000000-0005-0000-0000-000080030000}"/>
    <cellStyle name="Assumption Currency. 2 2 4 2 2 7" xfId="675" xr:uid="{00000000-0005-0000-0000-000081030000}"/>
    <cellStyle name="Assumption Currency. 2 2 4 2 2 7 2" xfId="20666" xr:uid="{00000000-0005-0000-0000-000082030000}"/>
    <cellStyle name="Assumption Currency. 2 2 4 2 2 8" xfId="676" xr:uid="{00000000-0005-0000-0000-000083030000}"/>
    <cellStyle name="Assumption Currency. 2 2 4 2 2 8 2" xfId="20667" xr:uid="{00000000-0005-0000-0000-000084030000}"/>
    <cellStyle name="Assumption Currency. 2 2 4 2 2 9" xfId="677" xr:uid="{00000000-0005-0000-0000-000085030000}"/>
    <cellStyle name="Assumption Currency. 2 2 4 2 2 9 2" xfId="20668" xr:uid="{00000000-0005-0000-0000-000086030000}"/>
    <cellStyle name="Assumption Currency. 2 2 4 2 3" xfId="678" xr:uid="{00000000-0005-0000-0000-000087030000}"/>
    <cellStyle name="Assumption Currency. 2 2 4 2 3 2" xfId="20669" xr:uid="{00000000-0005-0000-0000-000088030000}"/>
    <cellStyle name="Assumption Currency. 2 2 4 2 4" xfId="679" xr:uid="{00000000-0005-0000-0000-000089030000}"/>
    <cellStyle name="Assumption Currency. 2 2 4 2 4 2" xfId="20670" xr:uid="{00000000-0005-0000-0000-00008A030000}"/>
    <cellStyle name="Assumption Currency. 2 2 4 2 5" xfId="680" xr:uid="{00000000-0005-0000-0000-00008B030000}"/>
    <cellStyle name="Assumption Currency. 2 2 4 2 5 2" xfId="20671" xr:uid="{00000000-0005-0000-0000-00008C030000}"/>
    <cellStyle name="Assumption Currency. 2 2 4 2 6" xfId="681" xr:uid="{00000000-0005-0000-0000-00008D030000}"/>
    <cellStyle name="Assumption Currency. 2 2 4 2 6 2" xfId="20672" xr:uid="{00000000-0005-0000-0000-00008E030000}"/>
    <cellStyle name="Assumption Currency. 2 2 4 2 7" xfId="682" xr:uid="{00000000-0005-0000-0000-00008F030000}"/>
    <cellStyle name="Assumption Currency. 2 2 4 2 7 2" xfId="20673" xr:uid="{00000000-0005-0000-0000-000090030000}"/>
    <cellStyle name="Assumption Currency. 2 2 4 2 8" xfId="683" xr:uid="{00000000-0005-0000-0000-000091030000}"/>
    <cellStyle name="Assumption Currency. 2 2 4 2 8 2" xfId="20674" xr:uid="{00000000-0005-0000-0000-000092030000}"/>
    <cellStyle name="Assumption Currency. 2 2 4 2 9" xfId="684" xr:uid="{00000000-0005-0000-0000-000093030000}"/>
    <cellStyle name="Assumption Currency. 2 2 4 2 9 2" xfId="20675" xr:uid="{00000000-0005-0000-0000-000094030000}"/>
    <cellStyle name="Assumption Currency. 2 2 4 3" xfId="685" xr:uid="{00000000-0005-0000-0000-000095030000}"/>
    <cellStyle name="Assumption Currency. 2 2 4 3 10" xfId="686" xr:uid="{00000000-0005-0000-0000-000096030000}"/>
    <cellStyle name="Assumption Currency. 2 2 4 3 10 2" xfId="20677" xr:uid="{00000000-0005-0000-0000-000097030000}"/>
    <cellStyle name="Assumption Currency. 2 2 4 3 11" xfId="687" xr:uid="{00000000-0005-0000-0000-000098030000}"/>
    <cellStyle name="Assumption Currency. 2 2 4 3 11 2" xfId="20678" xr:uid="{00000000-0005-0000-0000-000099030000}"/>
    <cellStyle name="Assumption Currency. 2 2 4 3 12" xfId="20676" xr:uid="{00000000-0005-0000-0000-00009A030000}"/>
    <cellStyle name="Assumption Currency. 2 2 4 3 2" xfId="688" xr:uid="{00000000-0005-0000-0000-00009B030000}"/>
    <cellStyle name="Assumption Currency. 2 2 4 3 2 2" xfId="20679" xr:uid="{00000000-0005-0000-0000-00009C030000}"/>
    <cellStyle name="Assumption Currency. 2 2 4 3 3" xfId="689" xr:uid="{00000000-0005-0000-0000-00009D030000}"/>
    <cellStyle name="Assumption Currency. 2 2 4 3 3 2" xfId="20680" xr:uid="{00000000-0005-0000-0000-00009E030000}"/>
    <cellStyle name="Assumption Currency. 2 2 4 3 4" xfId="690" xr:uid="{00000000-0005-0000-0000-00009F030000}"/>
    <cellStyle name="Assumption Currency. 2 2 4 3 4 2" xfId="20681" xr:uid="{00000000-0005-0000-0000-0000A0030000}"/>
    <cellStyle name="Assumption Currency. 2 2 4 3 5" xfId="691" xr:uid="{00000000-0005-0000-0000-0000A1030000}"/>
    <cellStyle name="Assumption Currency. 2 2 4 3 5 2" xfId="20682" xr:uid="{00000000-0005-0000-0000-0000A2030000}"/>
    <cellStyle name="Assumption Currency. 2 2 4 3 6" xfId="692" xr:uid="{00000000-0005-0000-0000-0000A3030000}"/>
    <cellStyle name="Assumption Currency. 2 2 4 3 6 2" xfId="20683" xr:uid="{00000000-0005-0000-0000-0000A4030000}"/>
    <cellStyle name="Assumption Currency. 2 2 4 3 7" xfId="693" xr:uid="{00000000-0005-0000-0000-0000A5030000}"/>
    <cellStyle name="Assumption Currency. 2 2 4 3 7 2" xfId="20684" xr:uid="{00000000-0005-0000-0000-0000A6030000}"/>
    <cellStyle name="Assumption Currency. 2 2 4 3 8" xfId="694" xr:uid="{00000000-0005-0000-0000-0000A7030000}"/>
    <cellStyle name="Assumption Currency. 2 2 4 3 8 2" xfId="20685" xr:uid="{00000000-0005-0000-0000-0000A8030000}"/>
    <cellStyle name="Assumption Currency. 2 2 4 3 9" xfId="695" xr:uid="{00000000-0005-0000-0000-0000A9030000}"/>
    <cellStyle name="Assumption Currency. 2 2 4 3 9 2" xfId="20686" xr:uid="{00000000-0005-0000-0000-0000AA030000}"/>
    <cellStyle name="Assumption Currency. 2 2 4 4" xfId="696" xr:uid="{00000000-0005-0000-0000-0000AB030000}"/>
    <cellStyle name="Assumption Currency. 2 2 4 4 2" xfId="20687" xr:uid="{00000000-0005-0000-0000-0000AC030000}"/>
    <cellStyle name="Assumption Currency. 2 2 4 5" xfId="697" xr:uid="{00000000-0005-0000-0000-0000AD030000}"/>
    <cellStyle name="Assumption Currency. 2 2 4 5 2" xfId="20688" xr:uid="{00000000-0005-0000-0000-0000AE030000}"/>
    <cellStyle name="Assumption Currency. 2 2 4 6" xfId="698" xr:uid="{00000000-0005-0000-0000-0000AF030000}"/>
    <cellStyle name="Assumption Currency. 2 2 4 6 2" xfId="20689" xr:uid="{00000000-0005-0000-0000-0000B0030000}"/>
    <cellStyle name="Assumption Currency. 2 2 4 7" xfId="699" xr:uid="{00000000-0005-0000-0000-0000B1030000}"/>
    <cellStyle name="Assumption Currency. 2 2 4 7 2" xfId="20690" xr:uid="{00000000-0005-0000-0000-0000B2030000}"/>
    <cellStyle name="Assumption Currency. 2 2 4 8" xfId="700" xr:uid="{00000000-0005-0000-0000-0000B3030000}"/>
    <cellStyle name="Assumption Currency. 2 2 4 8 2" xfId="20691" xr:uid="{00000000-0005-0000-0000-0000B4030000}"/>
    <cellStyle name="Assumption Currency. 2 2 4 9" xfId="701" xr:uid="{00000000-0005-0000-0000-0000B5030000}"/>
    <cellStyle name="Assumption Currency. 2 2 4 9 2" xfId="20692" xr:uid="{00000000-0005-0000-0000-0000B6030000}"/>
    <cellStyle name="Assumption Currency. 2 2 5" xfId="702" xr:uid="{00000000-0005-0000-0000-0000B7030000}"/>
    <cellStyle name="Assumption Currency. 2 2 5 10" xfId="703" xr:uid="{00000000-0005-0000-0000-0000B8030000}"/>
    <cellStyle name="Assumption Currency. 2 2 5 10 2" xfId="20694" xr:uid="{00000000-0005-0000-0000-0000B9030000}"/>
    <cellStyle name="Assumption Currency. 2 2 5 11" xfId="704" xr:uid="{00000000-0005-0000-0000-0000BA030000}"/>
    <cellStyle name="Assumption Currency. 2 2 5 11 2" xfId="20695" xr:uid="{00000000-0005-0000-0000-0000BB030000}"/>
    <cellStyle name="Assumption Currency. 2 2 5 12" xfId="20693" xr:uid="{00000000-0005-0000-0000-0000BC030000}"/>
    <cellStyle name="Assumption Currency. 2 2 5 2" xfId="705" xr:uid="{00000000-0005-0000-0000-0000BD030000}"/>
    <cellStyle name="Assumption Currency. 2 2 5 2 10" xfId="706" xr:uid="{00000000-0005-0000-0000-0000BE030000}"/>
    <cellStyle name="Assumption Currency. 2 2 5 2 10 2" xfId="20697" xr:uid="{00000000-0005-0000-0000-0000BF030000}"/>
    <cellStyle name="Assumption Currency. 2 2 5 2 11" xfId="707" xr:uid="{00000000-0005-0000-0000-0000C0030000}"/>
    <cellStyle name="Assumption Currency. 2 2 5 2 11 2" xfId="20698" xr:uid="{00000000-0005-0000-0000-0000C1030000}"/>
    <cellStyle name="Assumption Currency. 2 2 5 2 12" xfId="20696" xr:uid="{00000000-0005-0000-0000-0000C2030000}"/>
    <cellStyle name="Assumption Currency. 2 2 5 2 2" xfId="708" xr:uid="{00000000-0005-0000-0000-0000C3030000}"/>
    <cellStyle name="Assumption Currency. 2 2 5 2 2 2" xfId="20699" xr:uid="{00000000-0005-0000-0000-0000C4030000}"/>
    <cellStyle name="Assumption Currency. 2 2 5 2 3" xfId="709" xr:uid="{00000000-0005-0000-0000-0000C5030000}"/>
    <cellStyle name="Assumption Currency. 2 2 5 2 3 2" xfId="20700" xr:uid="{00000000-0005-0000-0000-0000C6030000}"/>
    <cellStyle name="Assumption Currency. 2 2 5 2 4" xfId="710" xr:uid="{00000000-0005-0000-0000-0000C7030000}"/>
    <cellStyle name="Assumption Currency. 2 2 5 2 4 2" xfId="20701" xr:uid="{00000000-0005-0000-0000-0000C8030000}"/>
    <cellStyle name="Assumption Currency. 2 2 5 2 5" xfId="711" xr:uid="{00000000-0005-0000-0000-0000C9030000}"/>
    <cellStyle name="Assumption Currency. 2 2 5 2 5 2" xfId="20702" xr:uid="{00000000-0005-0000-0000-0000CA030000}"/>
    <cellStyle name="Assumption Currency. 2 2 5 2 6" xfId="712" xr:uid="{00000000-0005-0000-0000-0000CB030000}"/>
    <cellStyle name="Assumption Currency. 2 2 5 2 6 2" xfId="20703" xr:uid="{00000000-0005-0000-0000-0000CC030000}"/>
    <cellStyle name="Assumption Currency. 2 2 5 2 7" xfId="713" xr:uid="{00000000-0005-0000-0000-0000CD030000}"/>
    <cellStyle name="Assumption Currency. 2 2 5 2 7 2" xfId="20704" xr:uid="{00000000-0005-0000-0000-0000CE030000}"/>
    <cellStyle name="Assumption Currency. 2 2 5 2 8" xfId="714" xr:uid="{00000000-0005-0000-0000-0000CF030000}"/>
    <cellStyle name="Assumption Currency. 2 2 5 2 8 2" xfId="20705" xr:uid="{00000000-0005-0000-0000-0000D0030000}"/>
    <cellStyle name="Assumption Currency. 2 2 5 2 9" xfId="715" xr:uid="{00000000-0005-0000-0000-0000D1030000}"/>
    <cellStyle name="Assumption Currency. 2 2 5 2 9 2" xfId="20706" xr:uid="{00000000-0005-0000-0000-0000D2030000}"/>
    <cellStyle name="Assumption Currency. 2 2 5 3" xfId="716" xr:uid="{00000000-0005-0000-0000-0000D3030000}"/>
    <cellStyle name="Assumption Currency. 2 2 5 3 2" xfId="20707" xr:uid="{00000000-0005-0000-0000-0000D4030000}"/>
    <cellStyle name="Assumption Currency. 2 2 5 4" xfId="717" xr:uid="{00000000-0005-0000-0000-0000D5030000}"/>
    <cellStyle name="Assumption Currency. 2 2 5 4 2" xfId="20708" xr:uid="{00000000-0005-0000-0000-0000D6030000}"/>
    <cellStyle name="Assumption Currency. 2 2 5 5" xfId="718" xr:uid="{00000000-0005-0000-0000-0000D7030000}"/>
    <cellStyle name="Assumption Currency. 2 2 5 5 2" xfId="20709" xr:uid="{00000000-0005-0000-0000-0000D8030000}"/>
    <cellStyle name="Assumption Currency. 2 2 5 6" xfId="719" xr:uid="{00000000-0005-0000-0000-0000D9030000}"/>
    <cellStyle name="Assumption Currency. 2 2 5 6 2" xfId="20710" xr:uid="{00000000-0005-0000-0000-0000DA030000}"/>
    <cellStyle name="Assumption Currency. 2 2 5 7" xfId="720" xr:uid="{00000000-0005-0000-0000-0000DB030000}"/>
    <cellStyle name="Assumption Currency. 2 2 5 7 2" xfId="20711" xr:uid="{00000000-0005-0000-0000-0000DC030000}"/>
    <cellStyle name="Assumption Currency. 2 2 5 8" xfId="721" xr:uid="{00000000-0005-0000-0000-0000DD030000}"/>
    <cellStyle name="Assumption Currency. 2 2 5 8 2" xfId="20712" xr:uid="{00000000-0005-0000-0000-0000DE030000}"/>
    <cellStyle name="Assumption Currency. 2 2 5 9" xfId="722" xr:uid="{00000000-0005-0000-0000-0000DF030000}"/>
    <cellStyle name="Assumption Currency. 2 2 5 9 2" xfId="20713" xr:uid="{00000000-0005-0000-0000-0000E0030000}"/>
    <cellStyle name="Assumption Currency. 2 2 6" xfId="723" xr:uid="{00000000-0005-0000-0000-0000E1030000}"/>
    <cellStyle name="Assumption Currency. 2 2 6 10" xfId="724" xr:uid="{00000000-0005-0000-0000-0000E2030000}"/>
    <cellStyle name="Assumption Currency. 2 2 6 10 2" xfId="20715" xr:uid="{00000000-0005-0000-0000-0000E3030000}"/>
    <cellStyle name="Assumption Currency. 2 2 6 11" xfId="725" xr:uid="{00000000-0005-0000-0000-0000E4030000}"/>
    <cellStyle name="Assumption Currency. 2 2 6 11 2" xfId="20716" xr:uid="{00000000-0005-0000-0000-0000E5030000}"/>
    <cellStyle name="Assumption Currency. 2 2 6 12" xfId="20714" xr:uid="{00000000-0005-0000-0000-0000E6030000}"/>
    <cellStyle name="Assumption Currency. 2 2 6 2" xfId="726" xr:uid="{00000000-0005-0000-0000-0000E7030000}"/>
    <cellStyle name="Assumption Currency. 2 2 6 2 10" xfId="727" xr:uid="{00000000-0005-0000-0000-0000E8030000}"/>
    <cellStyle name="Assumption Currency. 2 2 6 2 10 2" xfId="20718" xr:uid="{00000000-0005-0000-0000-0000E9030000}"/>
    <cellStyle name="Assumption Currency. 2 2 6 2 11" xfId="728" xr:uid="{00000000-0005-0000-0000-0000EA030000}"/>
    <cellStyle name="Assumption Currency. 2 2 6 2 11 2" xfId="20719" xr:uid="{00000000-0005-0000-0000-0000EB030000}"/>
    <cellStyle name="Assumption Currency. 2 2 6 2 12" xfId="20717" xr:uid="{00000000-0005-0000-0000-0000EC030000}"/>
    <cellStyle name="Assumption Currency. 2 2 6 2 2" xfId="729" xr:uid="{00000000-0005-0000-0000-0000ED030000}"/>
    <cellStyle name="Assumption Currency. 2 2 6 2 2 2" xfId="20720" xr:uid="{00000000-0005-0000-0000-0000EE030000}"/>
    <cellStyle name="Assumption Currency. 2 2 6 2 3" xfId="730" xr:uid="{00000000-0005-0000-0000-0000EF030000}"/>
    <cellStyle name="Assumption Currency. 2 2 6 2 3 2" xfId="20721" xr:uid="{00000000-0005-0000-0000-0000F0030000}"/>
    <cellStyle name="Assumption Currency. 2 2 6 2 4" xfId="731" xr:uid="{00000000-0005-0000-0000-0000F1030000}"/>
    <cellStyle name="Assumption Currency. 2 2 6 2 4 2" xfId="20722" xr:uid="{00000000-0005-0000-0000-0000F2030000}"/>
    <cellStyle name="Assumption Currency. 2 2 6 2 5" xfId="732" xr:uid="{00000000-0005-0000-0000-0000F3030000}"/>
    <cellStyle name="Assumption Currency. 2 2 6 2 5 2" xfId="20723" xr:uid="{00000000-0005-0000-0000-0000F4030000}"/>
    <cellStyle name="Assumption Currency. 2 2 6 2 6" xfId="733" xr:uid="{00000000-0005-0000-0000-0000F5030000}"/>
    <cellStyle name="Assumption Currency. 2 2 6 2 6 2" xfId="20724" xr:uid="{00000000-0005-0000-0000-0000F6030000}"/>
    <cellStyle name="Assumption Currency. 2 2 6 2 7" xfId="734" xr:uid="{00000000-0005-0000-0000-0000F7030000}"/>
    <cellStyle name="Assumption Currency. 2 2 6 2 7 2" xfId="20725" xr:uid="{00000000-0005-0000-0000-0000F8030000}"/>
    <cellStyle name="Assumption Currency. 2 2 6 2 8" xfId="735" xr:uid="{00000000-0005-0000-0000-0000F9030000}"/>
    <cellStyle name="Assumption Currency. 2 2 6 2 8 2" xfId="20726" xr:uid="{00000000-0005-0000-0000-0000FA030000}"/>
    <cellStyle name="Assumption Currency. 2 2 6 2 9" xfId="736" xr:uid="{00000000-0005-0000-0000-0000FB030000}"/>
    <cellStyle name="Assumption Currency. 2 2 6 2 9 2" xfId="20727" xr:uid="{00000000-0005-0000-0000-0000FC030000}"/>
    <cellStyle name="Assumption Currency. 2 2 6 3" xfId="737" xr:uid="{00000000-0005-0000-0000-0000FD030000}"/>
    <cellStyle name="Assumption Currency. 2 2 6 3 2" xfId="20728" xr:uid="{00000000-0005-0000-0000-0000FE030000}"/>
    <cellStyle name="Assumption Currency. 2 2 6 4" xfId="738" xr:uid="{00000000-0005-0000-0000-0000FF030000}"/>
    <cellStyle name="Assumption Currency. 2 2 6 4 2" xfId="20729" xr:uid="{00000000-0005-0000-0000-000000040000}"/>
    <cellStyle name="Assumption Currency. 2 2 6 5" xfId="739" xr:uid="{00000000-0005-0000-0000-000001040000}"/>
    <cellStyle name="Assumption Currency. 2 2 6 5 2" xfId="20730" xr:uid="{00000000-0005-0000-0000-000002040000}"/>
    <cellStyle name="Assumption Currency. 2 2 6 6" xfId="740" xr:uid="{00000000-0005-0000-0000-000003040000}"/>
    <cellStyle name="Assumption Currency. 2 2 6 6 2" xfId="20731" xr:uid="{00000000-0005-0000-0000-000004040000}"/>
    <cellStyle name="Assumption Currency. 2 2 6 7" xfId="741" xr:uid="{00000000-0005-0000-0000-000005040000}"/>
    <cellStyle name="Assumption Currency. 2 2 6 7 2" xfId="20732" xr:uid="{00000000-0005-0000-0000-000006040000}"/>
    <cellStyle name="Assumption Currency. 2 2 6 8" xfId="742" xr:uid="{00000000-0005-0000-0000-000007040000}"/>
    <cellStyle name="Assumption Currency. 2 2 6 8 2" xfId="20733" xr:uid="{00000000-0005-0000-0000-000008040000}"/>
    <cellStyle name="Assumption Currency. 2 2 6 9" xfId="743" xr:uid="{00000000-0005-0000-0000-000009040000}"/>
    <cellStyle name="Assumption Currency. 2 2 6 9 2" xfId="20734" xr:uid="{00000000-0005-0000-0000-00000A040000}"/>
    <cellStyle name="Assumption Currency. 2 2 7" xfId="744" xr:uid="{00000000-0005-0000-0000-00000B040000}"/>
    <cellStyle name="Assumption Currency. 2 2 7 10" xfId="745" xr:uid="{00000000-0005-0000-0000-00000C040000}"/>
    <cellStyle name="Assumption Currency. 2 2 7 10 2" xfId="20736" xr:uid="{00000000-0005-0000-0000-00000D040000}"/>
    <cellStyle name="Assumption Currency. 2 2 7 11" xfId="746" xr:uid="{00000000-0005-0000-0000-00000E040000}"/>
    <cellStyle name="Assumption Currency. 2 2 7 11 2" xfId="20737" xr:uid="{00000000-0005-0000-0000-00000F040000}"/>
    <cellStyle name="Assumption Currency. 2 2 7 12" xfId="20735" xr:uid="{00000000-0005-0000-0000-000010040000}"/>
    <cellStyle name="Assumption Currency. 2 2 7 2" xfId="747" xr:uid="{00000000-0005-0000-0000-000011040000}"/>
    <cellStyle name="Assumption Currency. 2 2 7 2 10" xfId="748" xr:uid="{00000000-0005-0000-0000-000012040000}"/>
    <cellStyle name="Assumption Currency. 2 2 7 2 10 2" xfId="20739" xr:uid="{00000000-0005-0000-0000-000013040000}"/>
    <cellStyle name="Assumption Currency. 2 2 7 2 11" xfId="749" xr:uid="{00000000-0005-0000-0000-000014040000}"/>
    <cellStyle name="Assumption Currency. 2 2 7 2 11 2" xfId="20740" xr:uid="{00000000-0005-0000-0000-000015040000}"/>
    <cellStyle name="Assumption Currency. 2 2 7 2 12" xfId="20738" xr:uid="{00000000-0005-0000-0000-000016040000}"/>
    <cellStyle name="Assumption Currency. 2 2 7 2 2" xfId="750" xr:uid="{00000000-0005-0000-0000-000017040000}"/>
    <cellStyle name="Assumption Currency. 2 2 7 2 2 2" xfId="20741" xr:uid="{00000000-0005-0000-0000-000018040000}"/>
    <cellStyle name="Assumption Currency. 2 2 7 2 3" xfId="751" xr:uid="{00000000-0005-0000-0000-000019040000}"/>
    <cellStyle name="Assumption Currency. 2 2 7 2 3 2" xfId="20742" xr:uid="{00000000-0005-0000-0000-00001A040000}"/>
    <cellStyle name="Assumption Currency. 2 2 7 2 4" xfId="752" xr:uid="{00000000-0005-0000-0000-00001B040000}"/>
    <cellStyle name="Assumption Currency. 2 2 7 2 4 2" xfId="20743" xr:uid="{00000000-0005-0000-0000-00001C040000}"/>
    <cellStyle name="Assumption Currency. 2 2 7 2 5" xfId="753" xr:uid="{00000000-0005-0000-0000-00001D040000}"/>
    <cellStyle name="Assumption Currency. 2 2 7 2 5 2" xfId="20744" xr:uid="{00000000-0005-0000-0000-00001E040000}"/>
    <cellStyle name="Assumption Currency. 2 2 7 2 6" xfId="754" xr:uid="{00000000-0005-0000-0000-00001F040000}"/>
    <cellStyle name="Assumption Currency. 2 2 7 2 6 2" xfId="20745" xr:uid="{00000000-0005-0000-0000-000020040000}"/>
    <cellStyle name="Assumption Currency. 2 2 7 2 7" xfId="755" xr:uid="{00000000-0005-0000-0000-000021040000}"/>
    <cellStyle name="Assumption Currency. 2 2 7 2 7 2" xfId="20746" xr:uid="{00000000-0005-0000-0000-000022040000}"/>
    <cellStyle name="Assumption Currency. 2 2 7 2 8" xfId="756" xr:uid="{00000000-0005-0000-0000-000023040000}"/>
    <cellStyle name="Assumption Currency. 2 2 7 2 8 2" xfId="20747" xr:uid="{00000000-0005-0000-0000-000024040000}"/>
    <cellStyle name="Assumption Currency. 2 2 7 2 9" xfId="757" xr:uid="{00000000-0005-0000-0000-000025040000}"/>
    <cellStyle name="Assumption Currency. 2 2 7 2 9 2" xfId="20748" xr:uid="{00000000-0005-0000-0000-000026040000}"/>
    <cellStyle name="Assumption Currency. 2 2 7 3" xfId="758" xr:uid="{00000000-0005-0000-0000-000027040000}"/>
    <cellStyle name="Assumption Currency. 2 2 7 3 2" xfId="20749" xr:uid="{00000000-0005-0000-0000-000028040000}"/>
    <cellStyle name="Assumption Currency. 2 2 7 4" xfId="759" xr:uid="{00000000-0005-0000-0000-000029040000}"/>
    <cellStyle name="Assumption Currency. 2 2 7 4 2" xfId="20750" xr:uid="{00000000-0005-0000-0000-00002A040000}"/>
    <cellStyle name="Assumption Currency. 2 2 7 5" xfId="760" xr:uid="{00000000-0005-0000-0000-00002B040000}"/>
    <cellStyle name="Assumption Currency. 2 2 7 5 2" xfId="20751" xr:uid="{00000000-0005-0000-0000-00002C040000}"/>
    <cellStyle name="Assumption Currency. 2 2 7 6" xfId="761" xr:uid="{00000000-0005-0000-0000-00002D040000}"/>
    <cellStyle name="Assumption Currency. 2 2 7 6 2" xfId="20752" xr:uid="{00000000-0005-0000-0000-00002E040000}"/>
    <cellStyle name="Assumption Currency. 2 2 7 7" xfId="762" xr:uid="{00000000-0005-0000-0000-00002F040000}"/>
    <cellStyle name="Assumption Currency. 2 2 7 7 2" xfId="20753" xr:uid="{00000000-0005-0000-0000-000030040000}"/>
    <cellStyle name="Assumption Currency. 2 2 7 8" xfId="763" xr:uid="{00000000-0005-0000-0000-000031040000}"/>
    <cellStyle name="Assumption Currency. 2 2 7 8 2" xfId="20754" xr:uid="{00000000-0005-0000-0000-000032040000}"/>
    <cellStyle name="Assumption Currency. 2 2 7 9" xfId="764" xr:uid="{00000000-0005-0000-0000-000033040000}"/>
    <cellStyle name="Assumption Currency. 2 2 7 9 2" xfId="20755" xr:uid="{00000000-0005-0000-0000-000034040000}"/>
    <cellStyle name="Assumption Currency. 2 2 8" xfId="765" xr:uid="{00000000-0005-0000-0000-000035040000}"/>
    <cellStyle name="Assumption Currency. 2 2 8 10" xfId="766" xr:uid="{00000000-0005-0000-0000-000036040000}"/>
    <cellStyle name="Assumption Currency. 2 2 8 10 2" xfId="20757" xr:uid="{00000000-0005-0000-0000-000037040000}"/>
    <cellStyle name="Assumption Currency. 2 2 8 11" xfId="767" xr:uid="{00000000-0005-0000-0000-000038040000}"/>
    <cellStyle name="Assumption Currency. 2 2 8 11 2" xfId="20758" xr:uid="{00000000-0005-0000-0000-000039040000}"/>
    <cellStyle name="Assumption Currency. 2 2 8 12" xfId="20756" xr:uid="{00000000-0005-0000-0000-00003A040000}"/>
    <cellStyle name="Assumption Currency. 2 2 8 2" xfId="768" xr:uid="{00000000-0005-0000-0000-00003B040000}"/>
    <cellStyle name="Assumption Currency. 2 2 8 2 2" xfId="20759" xr:uid="{00000000-0005-0000-0000-00003C040000}"/>
    <cellStyle name="Assumption Currency. 2 2 8 3" xfId="769" xr:uid="{00000000-0005-0000-0000-00003D040000}"/>
    <cellStyle name="Assumption Currency. 2 2 8 3 2" xfId="20760" xr:uid="{00000000-0005-0000-0000-00003E040000}"/>
    <cellStyle name="Assumption Currency. 2 2 8 4" xfId="770" xr:uid="{00000000-0005-0000-0000-00003F040000}"/>
    <cellStyle name="Assumption Currency. 2 2 8 4 2" xfId="20761" xr:uid="{00000000-0005-0000-0000-000040040000}"/>
    <cellStyle name="Assumption Currency. 2 2 8 5" xfId="771" xr:uid="{00000000-0005-0000-0000-000041040000}"/>
    <cellStyle name="Assumption Currency. 2 2 8 5 2" xfId="20762" xr:uid="{00000000-0005-0000-0000-000042040000}"/>
    <cellStyle name="Assumption Currency. 2 2 8 6" xfId="772" xr:uid="{00000000-0005-0000-0000-000043040000}"/>
    <cellStyle name="Assumption Currency. 2 2 8 6 2" xfId="20763" xr:uid="{00000000-0005-0000-0000-000044040000}"/>
    <cellStyle name="Assumption Currency. 2 2 8 7" xfId="773" xr:uid="{00000000-0005-0000-0000-000045040000}"/>
    <cellStyle name="Assumption Currency. 2 2 8 7 2" xfId="20764" xr:uid="{00000000-0005-0000-0000-000046040000}"/>
    <cellStyle name="Assumption Currency. 2 2 8 8" xfId="774" xr:uid="{00000000-0005-0000-0000-000047040000}"/>
    <cellStyle name="Assumption Currency. 2 2 8 8 2" xfId="20765" xr:uid="{00000000-0005-0000-0000-000048040000}"/>
    <cellStyle name="Assumption Currency. 2 2 8 9" xfId="775" xr:uid="{00000000-0005-0000-0000-000049040000}"/>
    <cellStyle name="Assumption Currency. 2 2 8 9 2" xfId="20766" xr:uid="{00000000-0005-0000-0000-00004A040000}"/>
    <cellStyle name="Assumption Currency. 2 2 9" xfId="776" xr:uid="{00000000-0005-0000-0000-00004B040000}"/>
    <cellStyle name="Assumption Currency. 2 2 9 2" xfId="20767" xr:uid="{00000000-0005-0000-0000-00004C040000}"/>
    <cellStyle name="Assumption Currency. 2 20" xfId="777" xr:uid="{00000000-0005-0000-0000-00004D040000}"/>
    <cellStyle name="Assumption Currency. 2 20 2" xfId="20768" xr:uid="{00000000-0005-0000-0000-00004E040000}"/>
    <cellStyle name="Assumption Currency. 2 21" xfId="778" xr:uid="{00000000-0005-0000-0000-00004F040000}"/>
    <cellStyle name="Assumption Currency. 2 21 2" xfId="20769" xr:uid="{00000000-0005-0000-0000-000050040000}"/>
    <cellStyle name="Assumption Currency. 2 22" xfId="779" xr:uid="{00000000-0005-0000-0000-000051040000}"/>
    <cellStyle name="Assumption Currency. 2 22 2" xfId="20770" xr:uid="{00000000-0005-0000-0000-000052040000}"/>
    <cellStyle name="Assumption Currency. 2 23" xfId="20501" xr:uid="{00000000-0005-0000-0000-000053040000}"/>
    <cellStyle name="Assumption Currency. 2 3" xfId="780" xr:uid="{00000000-0005-0000-0000-000054040000}"/>
    <cellStyle name="Assumption Currency. 2 3 10" xfId="781" xr:uid="{00000000-0005-0000-0000-000055040000}"/>
    <cellStyle name="Assumption Currency. 2 3 10 2" xfId="20772" xr:uid="{00000000-0005-0000-0000-000056040000}"/>
    <cellStyle name="Assumption Currency. 2 3 11" xfId="782" xr:uid="{00000000-0005-0000-0000-000057040000}"/>
    <cellStyle name="Assumption Currency. 2 3 11 2" xfId="20773" xr:uid="{00000000-0005-0000-0000-000058040000}"/>
    <cellStyle name="Assumption Currency. 2 3 12" xfId="783" xr:uid="{00000000-0005-0000-0000-000059040000}"/>
    <cellStyle name="Assumption Currency. 2 3 12 2" xfId="20774" xr:uid="{00000000-0005-0000-0000-00005A040000}"/>
    <cellStyle name="Assumption Currency. 2 3 13" xfId="784" xr:uid="{00000000-0005-0000-0000-00005B040000}"/>
    <cellStyle name="Assumption Currency. 2 3 13 2" xfId="20775" xr:uid="{00000000-0005-0000-0000-00005C040000}"/>
    <cellStyle name="Assumption Currency. 2 3 14" xfId="20771" xr:uid="{00000000-0005-0000-0000-00005D040000}"/>
    <cellStyle name="Assumption Currency. 2 3 2" xfId="785" xr:uid="{00000000-0005-0000-0000-00005E040000}"/>
    <cellStyle name="Assumption Currency. 2 3 2 10" xfId="786" xr:uid="{00000000-0005-0000-0000-00005F040000}"/>
    <cellStyle name="Assumption Currency. 2 3 2 10 2" xfId="20777" xr:uid="{00000000-0005-0000-0000-000060040000}"/>
    <cellStyle name="Assumption Currency. 2 3 2 11" xfId="787" xr:uid="{00000000-0005-0000-0000-000061040000}"/>
    <cellStyle name="Assumption Currency. 2 3 2 11 2" xfId="20778" xr:uid="{00000000-0005-0000-0000-000062040000}"/>
    <cellStyle name="Assumption Currency. 2 3 2 12" xfId="788" xr:uid="{00000000-0005-0000-0000-000063040000}"/>
    <cellStyle name="Assumption Currency. 2 3 2 12 2" xfId="20779" xr:uid="{00000000-0005-0000-0000-000064040000}"/>
    <cellStyle name="Assumption Currency. 2 3 2 13" xfId="20776" xr:uid="{00000000-0005-0000-0000-000065040000}"/>
    <cellStyle name="Assumption Currency. 2 3 2 2" xfId="789" xr:uid="{00000000-0005-0000-0000-000066040000}"/>
    <cellStyle name="Assumption Currency. 2 3 2 2 10" xfId="790" xr:uid="{00000000-0005-0000-0000-000067040000}"/>
    <cellStyle name="Assumption Currency. 2 3 2 2 10 2" xfId="20781" xr:uid="{00000000-0005-0000-0000-000068040000}"/>
    <cellStyle name="Assumption Currency. 2 3 2 2 11" xfId="791" xr:uid="{00000000-0005-0000-0000-000069040000}"/>
    <cellStyle name="Assumption Currency. 2 3 2 2 11 2" xfId="20782" xr:uid="{00000000-0005-0000-0000-00006A040000}"/>
    <cellStyle name="Assumption Currency. 2 3 2 2 12" xfId="20780" xr:uid="{00000000-0005-0000-0000-00006B040000}"/>
    <cellStyle name="Assumption Currency. 2 3 2 2 2" xfId="792" xr:uid="{00000000-0005-0000-0000-00006C040000}"/>
    <cellStyle name="Assumption Currency. 2 3 2 2 2 10" xfId="793" xr:uid="{00000000-0005-0000-0000-00006D040000}"/>
    <cellStyle name="Assumption Currency. 2 3 2 2 2 10 2" xfId="20784" xr:uid="{00000000-0005-0000-0000-00006E040000}"/>
    <cellStyle name="Assumption Currency. 2 3 2 2 2 11" xfId="794" xr:uid="{00000000-0005-0000-0000-00006F040000}"/>
    <cellStyle name="Assumption Currency. 2 3 2 2 2 11 2" xfId="20785" xr:uid="{00000000-0005-0000-0000-000070040000}"/>
    <cellStyle name="Assumption Currency. 2 3 2 2 2 12" xfId="20783" xr:uid="{00000000-0005-0000-0000-000071040000}"/>
    <cellStyle name="Assumption Currency. 2 3 2 2 2 2" xfId="795" xr:uid="{00000000-0005-0000-0000-000072040000}"/>
    <cellStyle name="Assumption Currency. 2 3 2 2 2 2 2" xfId="20786" xr:uid="{00000000-0005-0000-0000-000073040000}"/>
    <cellStyle name="Assumption Currency. 2 3 2 2 2 3" xfId="796" xr:uid="{00000000-0005-0000-0000-000074040000}"/>
    <cellStyle name="Assumption Currency. 2 3 2 2 2 3 2" xfId="20787" xr:uid="{00000000-0005-0000-0000-000075040000}"/>
    <cellStyle name="Assumption Currency. 2 3 2 2 2 4" xfId="797" xr:uid="{00000000-0005-0000-0000-000076040000}"/>
    <cellStyle name="Assumption Currency. 2 3 2 2 2 4 2" xfId="20788" xr:uid="{00000000-0005-0000-0000-000077040000}"/>
    <cellStyle name="Assumption Currency. 2 3 2 2 2 5" xfId="798" xr:uid="{00000000-0005-0000-0000-000078040000}"/>
    <cellStyle name="Assumption Currency. 2 3 2 2 2 5 2" xfId="20789" xr:uid="{00000000-0005-0000-0000-000079040000}"/>
    <cellStyle name="Assumption Currency. 2 3 2 2 2 6" xfId="799" xr:uid="{00000000-0005-0000-0000-00007A040000}"/>
    <cellStyle name="Assumption Currency. 2 3 2 2 2 6 2" xfId="20790" xr:uid="{00000000-0005-0000-0000-00007B040000}"/>
    <cellStyle name="Assumption Currency. 2 3 2 2 2 7" xfId="800" xr:uid="{00000000-0005-0000-0000-00007C040000}"/>
    <cellStyle name="Assumption Currency. 2 3 2 2 2 7 2" xfId="20791" xr:uid="{00000000-0005-0000-0000-00007D040000}"/>
    <cellStyle name="Assumption Currency. 2 3 2 2 2 8" xfId="801" xr:uid="{00000000-0005-0000-0000-00007E040000}"/>
    <cellStyle name="Assumption Currency. 2 3 2 2 2 8 2" xfId="20792" xr:uid="{00000000-0005-0000-0000-00007F040000}"/>
    <cellStyle name="Assumption Currency. 2 3 2 2 2 9" xfId="802" xr:uid="{00000000-0005-0000-0000-000080040000}"/>
    <cellStyle name="Assumption Currency. 2 3 2 2 2 9 2" xfId="20793" xr:uid="{00000000-0005-0000-0000-000081040000}"/>
    <cellStyle name="Assumption Currency. 2 3 2 2 3" xfId="803" xr:uid="{00000000-0005-0000-0000-000082040000}"/>
    <cellStyle name="Assumption Currency. 2 3 2 2 3 2" xfId="20794" xr:uid="{00000000-0005-0000-0000-000083040000}"/>
    <cellStyle name="Assumption Currency. 2 3 2 2 4" xfId="804" xr:uid="{00000000-0005-0000-0000-000084040000}"/>
    <cellStyle name="Assumption Currency. 2 3 2 2 4 2" xfId="20795" xr:uid="{00000000-0005-0000-0000-000085040000}"/>
    <cellStyle name="Assumption Currency. 2 3 2 2 5" xfId="805" xr:uid="{00000000-0005-0000-0000-000086040000}"/>
    <cellStyle name="Assumption Currency. 2 3 2 2 5 2" xfId="20796" xr:uid="{00000000-0005-0000-0000-000087040000}"/>
    <cellStyle name="Assumption Currency. 2 3 2 2 6" xfId="806" xr:uid="{00000000-0005-0000-0000-000088040000}"/>
    <cellStyle name="Assumption Currency. 2 3 2 2 6 2" xfId="20797" xr:uid="{00000000-0005-0000-0000-000089040000}"/>
    <cellStyle name="Assumption Currency. 2 3 2 2 7" xfId="807" xr:uid="{00000000-0005-0000-0000-00008A040000}"/>
    <cellStyle name="Assumption Currency. 2 3 2 2 7 2" xfId="20798" xr:uid="{00000000-0005-0000-0000-00008B040000}"/>
    <cellStyle name="Assumption Currency. 2 3 2 2 8" xfId="808" xr:uid="{00000000-0005-0000-0000-00008C040000}"/>
    <cellStyle name="Assumption Currency. 2 3 2 2 8 2" xfId="20799" xr:uid="{00000000-0005-0000-0000-00008D040000}"/>
    <cellStyle name="Assumption Currency. 2 3 2 2 9" xfId="809" xr:uid="{00000000-0005-0000-0000-00008E040000}"/>
    <cellStyle name="Assumption Currency. 2 3 2 2 9 2" xfId="20800" xr:uid="{00000000-0005-0000-0000-00008F040000}"/>
    <cellStyle name="Assumption Currency. 2 3 2 3" xfId="810" xr:uid="{00000000-0005-0000-0000-000090040000}"/>
    <cellStyle name="Assumption Currency. 2 3 2 3 10" xfId="811" xr:uid="{00000000-0005-0000-0000-000091040000}"/>
    <cellStyle name="Assumption Currency. 2 3 2 3 10 2" xfId="20802" xr:uid="{00000000-0005-0000-0000-000092040000}"/>
    <cellStyle name="Assumption Currency. 2 3 2 3 11" xfId="812" xr:uid="{00000000-0005-0000-0000-000093040000}"/>
    <cellStyle name="Assumption Currency. 2 3 2 3 11 2" xfId="20803" xr:uid="{00000000-0005-0000-0000-000094040000}"/>
    <cellStyle name="Assumption Currency. 2 3 2 3 12" xfId="20801" xr:uid="{00000000-0005-0000-0000-000095040000}"/>
    <cellStyle name="Assumption Currency. 2 3 2 3 2" xfId="813" xr:uid="{00000000-0005-0000-0000-000096040000}"/>
    <cellStyle name="Assumption Currency. 2 3 2 3 2 2" xfId="20804" xr:uid="{00000000-0005-0000-0000-000097040000}"/>
    <cellStyle name="Assumption Currency. 2 3 2 3 3" xfId="814" xr:uid="{00000000-0005-0000-0000-000098040000}"/>
    <cellStyle name="Assumption Currency. 2 3 2 3 3 2" xfId="20805" xr:uid="{00000000-0005-0000-0000-000099040000}"/>
    <cellStyle name="Assumption Currency. 2 3 2 3 4" xfId="815" xr:uid="{00000000-0005-0000-0000-00009A040000}"/>
    <cellStyle name="Assumption Currency. 2 3 2 3 4 2" xfId="20806" xr:uid="{00000000-0005-0000-0000-00009B040000}"/>
    <cellStyle name="Assumption Currency. 2 3 2 3 5" xfId="816" xr:uid="{00000000-0005-0000-0000-00009C040000}"/>
    <cellStyle name="Assumption Currency. 2 3 2 3 5 2" xfId="20807" xr:uid="{00000000-0005-0000-0000-00009D040000}"/>
    <cellStyle name="Assumption Currency. 2 3 2 3 6" xfId="817" xr:uid="{00000000-0005-0000-0000-00009E040000}"/>
    <cellStyle name="Assumption Currency. 2 3 2 3 6 2" xfId="20808" xr:uid="{00000000-0005-0000-0000-00009F040000}"/>
    <cellStyle name="Assumption Currency. 2 3 2 3 7" xfId="818" xr:uid="{00000000-0005-0000-0000-0000A0040000}"/>
    <cellStyle name="Assumption Currency. 2 3 2 3 7 2" xfId="20809" xr:uid="{00000000-0005-0000-0000-0000A1040000}"/>
    <cellStyle name="Assumption Currency. 2 3 2 3 8" xfId="819" xr:uid="{00000000-0005-0000-0000-0000A2040000}"/>
    <cellStyle name="Assumption Currency. 2 3 2 3 8 2" xfId="20810" xr:uid="{00000000-0005-0000-0000-0000A3040000}"/>
    <cellStyle name="Assumption Currency. 2 3 2 3 9" xfId="820" xr:uid="{00000000-0005-0000-0000-0000A4040000}"/>
    <cellStyle name="Assumption Currency. 2 3 2 3 9 2" xfId="20811" xr:uid="{00000000-0005-0000-0000-0000A5040000}"/>
    <cellStyle name="Assumption Currency. 2 3 2 4" xfId="821" xr:uid="{00000000-0005-0000-0000-0000A6040000}"/>
    <cellStyle name="Assumption Currency. 2 3 2 4 2" xfId="20812" xr:uid="{00000000-0005-0000-0000-0000A7040000}"/>
    <cellStyle name="Assumption Currency. 2 3 2 5" xfId="822" xr:uid="{00000000-0005-0000-0000-0000A8040000}"/>
    <cellStyle name="Assumption Currency. 2 3 2 5 2" xfId="20813" xr:uid="{00000000-0005-0000-0000-0000A9040000}"/>
    <cellStyle name="Assumption Currency. 2 3 2 6" xfId="823" xr:uid="{00000000-0005-0000-0000-0000AA040000}"/>
    <cellStyle name="Assumption Currency. 2 3 2 6 2" xfId="20814" xr:uid="{00000000-0005-0000-0000-0000AB040000}"/>
    <cellStyle name="Assumption Currency. 2 3 2 7" xfId="824" xr:uid="{00000000-0005-0000-0000-0000AC040000}"/>
    <cellStyle name="Assumption Currency. 2 3 2 7 2" xfId="20815" xr:uid="{00000000-0005-0000-0000-0000AD040000}"/>
    <cellStyle name="Assumption Currency. 2 3 2 8" xfId="825" xr:uid="{00000000-0005-0000-0000-0000AE040000}"/>
    <cellStyle name="Assumption Currency. 2 3 2 8 2" xfId="20816" xr:uid="{00000000-0005-0000-0000-0000AF040000}"/>
    <cellStyle name="Assumption Currency. 2 3 2 9" xfId="826" xr:uid="{00000000-0005-0000-0000-0000B0040000}"/>
    <cellStyle name="Assumption Currency. 2 3 2 9 2" xfId="20817" xr:uid="{00000000-0005-0000-0000-0000B1040000}"/>
    <cellStyle name="Assumption Currency. 2 3 3" xfId="827" xr:uid="{00000000-0005-0000-0000-0000B2040000}"/>
    <cellStyle name="Assumption Currency. 2 3 3 10" xfId="828" xr:uid="{00000000-0005-0000-0000-0000B3040000}"/>
    <cellStyle name="Assumption Currency. 2 3 3 10 2" xfId="20819" xr:uid="{00000000-0005-0000-0000-0000B4040000}"/>
    <cellStyle name="Assumption Currency. 2 3 3 11" xfId="829" xr:uid="{00000000-0005-0000-0000-0000B5040000}"/>
    <cellStyle name="Assumption Currency. 2 3 3 11 2" xfId="20820" xr:uid="{00000000-0005-0000-0000-0000B6040000}"/>
    <cellStyle name="Assumption Currency. 2 3 3 12" xfId="20818" xr:uid="{00000000-0005-0000-0000-0000B7040000}"/>
    <cellStyle name="Assumption Currency. 2 3 3 2" xfId="830" xr:uid="{00000000-0005-0000-0000-0000B8040000}"/>
    <cellStyle name="Assumption Currency. 2 3 3 2 10" xfId="831" xr:uid="{00000000-0005-0000-0000-0000B9040000}"/>
    <cellStyle name="Assumption Currency. 2 3 3 2 10 2" xfId="20822" xr:uid="{00000000-0005-0000-0000-0000BA040000}"/>
    <cellStyle name="Assumption Currency. 2 3 3 2 11" xfId="832" xr:uid="{00000000-0005-0000-0000-0000BB040000}"/>
    <cellStyle name="Assumption Currency. 2 3 3 2 11 2" xfId="20823" xr:uid="{00000000-0005-0000-0000-0000BC040000}"/>
    <cellStyle name="Assumption Currency. 2 3 3 2 12" xfId="20821" xr:uid="{00000000-0005-0000-0000-0000BD040000}"/>
    <cellStyle name="Assumption Currency. 2 3 3 2 2" xfId="833" xr:uid="{00000000-0005-0000-0000-0000BE040000}"/>
    <cellStyle name="Assumption Currency. 2 3 3 2 2 2" xfId="20824" xr:uid="{00000000-0005-0000-0000-0000BF040000}"/>
    <cellStyle name="Assumption Currency. 2 3 3 2 3" xfId="834" xr:uid="{00000000-0005-0000-0000-0000C0040000}"/>
    <cellStyle name="Assumption Currency. 2 3 3 2 3 2" xfId="20825" xr:uid="{00000000-0005-0000-0000-0000C1040000}"/>
    <cellStyle name="Assumption Currency. 2 3 3 2 4" xfId="835" xr:uid="{00000000-0005-0000-0000-0000C2040000}"/>
    <cellStyle name="Assumption Currency. 2 3 3 2 4 2" xfId="20826" xr:uid="{00000000-0005-0000-0000-0000C3040000}"/>
    <cellStyle name="Assumption Currency. 2 3 3 2 5" xfId="836" xr:uid="{00000000-0005-0000-0000-0000C4040000}"/>
    <cellStyle name="Assumption Currency. 2 3 3 2 5 2" xfId="20827" xr:uid="{00000000-0005-0000-0000-0000C5040000}"/>
    <cellStyle name="Assumption Currency. 2 3 3 2 6" xfId="837" xr:uid="{00000000-0005-0000-0000-0000C6040000}"/>
    <cellStyle name="Assumption Currency. 2 3 3 2 6 2" xfId="20828" xr:uid="{00000000-0005-0000-0000-0000C7040000}"/>
    <cellStyle name="Assumption Currency. 2 3 3 2 7" xfId="838" xr:uid="{00000000-0005-0000-0000-0000C8040000}"/>
    <cellStyle name="Assumption Currency. 2 3 3 2 7 2" xfId="20829" xr:uid="{00000000-0005-0000-0000-0000C9040000}"/>
    <cellStyle name="Assumption Currency. 2 3 3 2 8" xfId="839" xr:uid="{00000000-0005-0000-0000-0000CA040000}"/>
    <cellStyle name="Assumption Currency. 2 3 3 2 8 2" xfId="20830" xr:uid="{00000000-0005-0000-0000-0000CB040000}"/>
    <cellStyle name="Assumption Currency. 2 3 3 2 9" xfId="840" xr:uid="{00000000-0005-0000-0000-0000CC040000}"/>
    <cellStyle name="Assumption Currency. 2 3 3 2 9 2" xfId="20831" xr:uid="{00000000-0005-0000-0000-0000CD040000}"/>
    <cellStyle name="Assumption Currency. 2 3 3 3" xfId="841" xr:uid="{00000000-0005-0000-0000-0000CE040000}"/>
    <cellStyle name="Assumption Currency. 2 3 3 3 2" xfId="20832" xr:uid="{00000000-0005-0000-0000-0000CF040000}"/>
    <cellStyle name="Assumption Currency. 2 3 3 4" xfId="842" xr:uid="{00000000-0005-0000-0000-0000D0040000}"/>
    <cellStyle name="Assumption Currency. 2 3 3 4 2" xfId="20833" xr:uid="{00000000-0005-0000-0000-0000D1040000}"/>
    <cellStyle name="Assumption Currency. 2 3 3 5" xfId="843" xr:uid="{00000000-0005-0000-0000-0000D2040000}"/>
    <cellStyle name="Assumption Currency. 2 3 3 5 2" xfId="20834" xr:uid="{00000000-0005-0000-0000-0000D3040000}"/>
    <cellStyle name="Assumption Currency. 2 3 3 6" xfId="844" xr:uid="{00000000-0005-0000-0000-0000D4040000}"/>
    <cellStyle name="Assumption Currency. 2 3 3 6 2" xfId="20835" xr:uid="{00000000-0005-0000-0000-0000D5040000}"/>
    <cellStyle name="Assumption Currency. 2 3 3 7" xfId="845" xr:uid="{00000000-0005-0000-0000-0000D6040000}"/>
    <cellStyle name="Assumption Currency. 2 3 3 7 2" xfId="20836" xr:uid="{00000000-0005-0000-0000-0000D7040000}"/>
    <cellStyle name="Assumption Currency. 2 3 3 8" xfId="846" xr:uid="{00000000-0005-0000-0000-0000D8040000}"/>
    <cellStyle name="Assumption Currency. 2 3 3 8 2" xfId="20837" xr:uid="{00000000-0005-0000-0000-0000D9040000}"/>
    <cellStyle name="Assumption Currency. 2 3 3 9" xfId="847" xr:uid="{00000000-0005-0000-0000-0000DA040000}"/>
    <cellStyle name="Assumption Currency. 2 3 3 9 2" xfId="20838" xr:uid="{00000000-0005-0000-0000-0000DB040000}"/>
    <cellStyle name="Assumption Currency. 2 3 4" xfId="848" xr:uid="{00000000-0005-0000-0000-0000DC040000}"/>
    <cellStyle name="Assumption Currency. 2 3 4 10" xfId="849" xr:uid="{00000000-0005-0000-0000-0000DD040000}"/>
    <cellStyle name="Assumption Currency. 2 3 4 10 2" xfId="20840" xr:uid="{00000000-0005-0000-0000-0000DE040000}"/>
    <cellStyle name="Assumption Currency. 2 3 4 11" xfId="850" xr:uid="{00000000-0005-0000-0000-0000DF040000}"/>
    <cellStyle name="Assumption Currency. 2 3 4 11 2" xfId="20841" xr:uid="{00000000-0005-0000-0000-0000E0040000}"/>
    <cellStyle name="Assumption Currency. 2 3 4 12" xfId="20839" xr:uid="{00000000-0005-0000-0000-0000E1040000}"/>
    <cellStyle name="Assumption Currency. 2 3 4 2" xfId="851" xr:uid="{00000000-0005-0000-0000-0000E2040000}"/>
    <cellStyle name="Assumption Currency. 2 3 4 2 2" xfId="20842" xr:uid="{00000000-0005-0000-0000-0000E3040000}"/>
    <cellStyle name="Assumption Currency. 2 3 4 3" xfId="852" xr:uid="{00000000-0005-0000-0000-0000E4040000}"/>
    <cellStyle name="Assumption Currency. 2 3 4 3 2" xfId="20843" xr:uid="{00000000-0005-0000-0000-0000E5040000}"/>
    <cellStyle name="Assumption Currency. 2 3 4 4" xfId="853" xr:uid="{00000000-0005-0000-0000-0000E6040000}"/>
    <cellStyle name="Assumption Currency. 2 3 4 4 2" xfId="20844" xr:uid="{00000000-0005-0000-0000-0000E7040000}"/>
    <cellStyle name="Assumption Currency. 2 3 4 5" xfId="854" xr:uid="{00000000-0005-0000-0000-0000E8040000}"/>
    <cellStyle name="Assumption Currency. 2 3 4 5 2" xfId="20845" xr:uid="{00000000-0005-0000-0000-0000E9040000}"/>
    <cellStyle name="Assumption Currency. 2 3 4 6" xfId="855" xr:uid="{00000000-0005-0000-0000-0000EA040000}"/>
    <cellStyle name="Assumption Currency. 2 3 4 6 2" xfId="20846" xr:uid="{00000000-0005-0000-0000-0000EB040000}"/>
    <cellStyle name="Assumption Currency. 2 3 4 7" xfId="856" xr:uid="{00000000-0005-0000-0000-0000EC040000}"/>
    <cellStyle name="Assumption Currency. 2 3 4 7 2" xfId="20847" xr:uid="{00000000-0005-0000-0000-0000ED040000}"/>
    <cellStyle name="Assumption Currency. 2 3 4 8" xfId="857" xr:uid="{00000000-0005-0000-0000-0000EE040000}"/>
    <cellStyle name="Assumption Currency. 2 3 4 8 2" xfId="20848" xr:uid="{00000000-0005-0000-0000-0000EF040000}"/>
    <cellStyle name="Assumption Currency. 2 3 4 9" xfId="858" xr:uid="{00000000-0005-0000-0000-0000F0040000}"/>
    <cellStyle name="Assumption Currency. 2 3 4 9 2" xfId="20849" xr:uid="{00000000-0005-0000-0000-0000F1040000}"/>
    <cellStyle name="Assumption Currency. 2 3 5" xfId="859" xr:uid="{00000000-0005-0000-0000-0000F2040000}"/>
    <cellStyle name="Assumption Currency. 2 3 5 2" xfId="20850" xr:uid="{00000000-0005-0000-0000-0000F3040000}"/>
    <cellStyle name="Assumption Currency. 2 3 6" xfId="860" xr:uid="{00000000-0005-0000-0000-0000F4040000}"/>
    <cellStyle name="Assumption Currency. 2 3 6 2" xfId="20851" xr:uid="{00000000-0005-0000-0000-0000F5040000}"/>
    <cellStyle name="Assumption Currency. 2 3 7" xfId="861" xr:uid="{00000000-0005-0000-0000-0000F6040000}"/>
    <cellStyle name="Assumption Currency. 2 3 7 2" xfId="20852" xr:uid="{00000000-0005-0000-0000-0000F7040000}"/>
    <cellStyle name="Assumption Currency. 2 3 8" xfId="862" xr:uid="{00000000-0005-0000-0000-0000F8040000}"/>
    <cellStyle name="Assumption Currency. 2 3 8 2" xfId="20853" xr:uid="{00000000-0005-0000-0000-0000F9040000}"/>
    <cellStyle name="Assumption Currency. 2 3 9" xfId="863" xr:uid="{00000000-0005-0000-0000-0000FA040000}"/>
    <cellStyle name="Assumption Currency. 2 3 9 2" xfId="20854" xr:uid="{00000000-0005-0000-0000-0000FB040000}"/>
    <cellStyle name="Assumption Currency. 2 4" xfId="864" xr:uid="{00000000-0005-0000-0000-0000FC040000}"/>
    <cellStyle name="Assumption Currency. 2 4 10" xfId="865" xr:uid="{00000000-0005-0000-0000-0000FD040000}"/>
    <cellStyle name="Assumption Currency. 2 4 10 2" xfId="20856" xr:uid="{00000000-0005-0000-0000-0000FE040000}"/>
    <cellStyle name="Assumption Currency. 2 4 11" xfId="866" xr:uid="{00000000-0005-0000-0000-0000FF040000}"/>
    <cellStyle name="Assumption Currency. 2 4 11 2" xfId="20857" xr:uid="{00000000-0005-0000-0000-000000050000}"/>
    <cellStyle name="Assumption Currency. 2 4 12" xfId="867" xr:uid="{00000000-0005-0000-0000-000001050000}"/>
    <cellStyle name="Assumption Currency. 2 4 12 2" xfId="20858" xr:uid="{00000000-0005-0000-0000-000002050000}"/>
    <cellStyle name="Assumption Currency. 2 4 13" xfId="20855" xr:uid="{00000000-0005-0000-0000-000003050000}"/>
    <cellStyle name="Assumption Currency. 2 4 2" xfId="868" xr:uid="{00000000-0005-0000-0000-000004050000}"/>
    <cellStyle name="Assumption Currency. 2 4 2 10" xfId="869" xr:uid="{00000000-0005-0000-0000-000005050000}"/>
    <cellStyle name="Assumption Currency. 2 4 2 10 2" xfId="20860" xr:uid="{00000000-0005-0000-0000-000006050000}"/>
    <cellStyle name="Assumption Currency. 2 4 2 11" xfId="870" xr:uid="{00000000-0005-0000-0000-000007050000}"/>
    <cellStyle name="Assumption Currency. 2 4 2 11 2" xfId="20861" xr:uid="{00000000-0005-0000-0000-000008050000}"/>
    <cellStyle name="Assumption Currency. 2 4 2 12" xfId="20859" xr:uid="{00000000-0005-0000-0000-000009050000}"/>
    <cellStyle name="Assumption Currency. 2 4 2 2" xfId="871" xr:uid="{00000000-0005-0000-0000-00000A050000}"/>
    <cellStyle name="Assumption Currency. 2 4 2 2 10" xfId="872" xr:uid="{00000000-0005-0000-0000-00000B050000}"/>
    <cellStyle name="Assumption Currency. 2 4 2 2 10 2" xfId="20863" xr:uid="{00000000-0005-0000-0000-00000C050000}"/>
    <cellStyle name="Assumption Currency. 2 4 2 2 11" xfId="873" xr:uid="{00000000-0005-0000-0000-00000D050000}"/>
    <cellStyle name="Assumption Currency. 2 4 2 2 11 2" xfId="20864" xr:uid="{00000000-0005-0000-0000-00000E050000}"/>
    <cellStyle name="Assumption Currency. 2 4 2 2 12" xfId="20862" xr:uid="{00000000-0005-0000-0000-00000F050000}"/>
    <cellStyle name="Assumption Currency. 2 4 2 2 2" xfId="874" xr:uid="{00000000-0005-0000-0000-000010050000}"/>
    <cellStyle name="Assumption Currency. 2 4 2 2 2 2" xfId="20865" xr:uid="{00000000-0005-0000-0000-000011050000}"/>
    <cellStyle name="Assumption Currency. 2 4 2 2 3" xfId="875" xr:uid="{00000000-0005-0000-0000-000012050000}"/>
    <cellStyle name="Assumption Currency. 2 4 2 2 3 2" xfId="20866" xr:uid="{00000000-0005-0000-0000-000013050000}"/>
    <cellStyle name="Assumption Currency. 2 4 2 2 4" xfId="876" xr:uid="{00000000-0005-0000-0000-000014050000}"/>
    <cellStyle name="Assumption Currency. 2 4 2 2 4 2" xfId="20867" xr:uid="{00000000-0005-0000-0000-000015050000}"/>
    <cellStyle name="Assumption Currency. 2 4 2 2 5" xfId="877" xr:uid="{00000000-0005-0000-0000-000016050000}"/>
    <cellStyle name="Assumption Currency. 2 4 2 2 5 2" xfId="20868" xr:uid="{00000000-0005-0000-0000-000017050000}"/>
    <cellStyle name="Assumption Currency. 2 4 2 2 6" xfId="878" xr:uid="{00000000-0005-0000-0000-000018050000}"/>
    <cellStyle name="Assumption Currency. 2 4 2 2 6 2" xfId="20869" xr:uid="{00000000-0005-0000-0000-000019050000}"/>
    <cellStyle name="Assumption Currency. 2 4 2 2 7" xfId="879" xr:uid="{00000000-0005-0000-0000-00001A050000}"/>
    <cellStyle name="Assumption Currency. 2 4 2 2 7 2" xfId="20870" xr:uid="{00000000-0005-0000-0000-00001B050000}"/>
    <cellStyle name="Assumption Currency. 2 4 2 2 8" xfId="880" xr:uid="{00000000-0005-0000-0000-00001C050000}"/>
    <cellStyle name="Assumption Currency. 2 4 2 2 8 2" xfId="20871" xr:uid="{00000000-0005-0000-0000-00001D050000}"/>
    <cellStyle name="Assumption Currency. 2 4 2 2 9" xfId="881" xr:uid="{00000000-0005-0000-0000-00001E050000}"/>
    <cellStyle name="Assumption Currency. 2 4 2 2 9 2" xfId="20872" xr:uid="{00000000-0005-0000-0000-00001F050000}"/>
    <cellStyle name="Assumption Currency. 2 4 2 3" xfId="882" xr:uid="{00000000-0005-0000-0000-000020050000}"/>
    <cellStyle name="Assumption Currency. 2 4 2 3 2" xfId="20873" xr:uid="{00000000-0005-0000-0000-000021050000}"/>
    <cellStyle name="Assumption Currency. 2 4 2 4" xfId="883" xr:uid="{00000000-0005-0000-0000-000022050000}"/>
    <cellStyle name="Assumption Currency. 2 4 2 4 2" xfId="20874" xr:uid="{00000000-0005-0000-0000-000023050000}"/>
    <cellStyle name="Assumption Currency. 2 4 2 5" xfId="884" xr:uid="{00000000-0005-0000-0000-000024050000}"/>
    <cellStyle name="Assumption Currency. 2 4 2 5 2" xfId="20875" xr:uid="{00000000-0005-0000-0000-000025050000}"/>
    <cellStyle name="Assumption Currency. 2 4 2 6" xfId="885" xr:uid="{00000000-0005-0000-0000-000026050000}"/>
    <cellStyle name="Assumption Currency. 2 4 2 6 2" xfId="20876" xr:uid="{00000000-0005-0000-0000-000027050000}"/>
    <cellStyle name="Assumption Currency. 2 4 2 7" xfId="886" xr:uid="{00000000-0005-0000-0000-000028050000}"/>
    <cellStyle name="Assumption Currency. 2 4 2 7 2" xfId="20877" xr:uid="{00000000-0005-0000-0000-000029050000}"/>
    <cellStyle name="Assumption Currency. 2 4 2 8" xfId="887" xr:uid="{00000000-0005-0000-0000-00002A050000}"/>
    <cellStyle name="Assumption Currency. 2 4 2 8 2" xfId="20878" xr:uid="{00000000-0005-0000-0000-00002B050000}"/>
    <cellStyle name="Assumption Currency. 2 4 2 9" xfId="888" xr:uid="{00000000-0005-0000-0000-00002C050000}"/>
    <cellStyle name="Assumption Currency. 2 4 2 9 2" xfId="20879" xr:uid="{00000000-0005-0000-0000-00002D050000}"/>
    <cellStyle name="Assumption Currency. 2 4 3" xfId="889" xr:uid="{00000000-0005-0000-0000-00002E050000}"/>
    <cellStyle name="Assumption Currency. 2 4 3 10" xfId="890" xr:uid="{00000000-0005-0000-0000-00002F050000}"/>
    <cellStyle name="Assumption Currency. 2 4 3 10 2" xfId="20881" xr:uid="{00000000-0005-0000-0000-000030050000}"/>
    <cellStyle name="Assumption Currency. 2 4 3 11" xfId="891" xr:uid="{00000000-0005-0000-0000-000031050000}"/>
    <cellStyle name="Assumption Currency. 2 4 3 11 2" xfId="20882" xr:uid="{00000000-0005-0000-0000-000032050000}"/>
    <cellStyle name="Assumption Currency. 2 4 3 12" xfId="20880" xr:uid="{00000000-0005-0000-0000-000033050000}"/>
    <cellStyle name="Assumption Currency. 2 4 3 2" xfId="892" xr:uid="{00000000-0005-0000-0000-000034050000}"/>
    <cellStyle name="Assumption Currency. 2 4 3 2 2" xfId="20883" xr:uid="{00000000-0005-0000-0000-000035050000}"/>
    <cellStyle name="Assumption Currency. 2 4 3 3" xfId="893" xr:uid="{00000000-0005-0000-0000-000036050000}"/>
    <cellStyle name="Assumption Currency. 2 4 3 3 2" xfId="20884" xr:uid="{00000000-0005-0000-0000-000037050000}"/>
    <cellStyle name="Assumption Currency. 2 4 3 4" xfId="894" xr:uid="{00000000-0005-0000-0000-000038050000}"/>
    <cellStyle name="Assumption Currency. 2 4 3 4 2" xfId="20885" xr:uid="{00000000-0005-0000-0000-000039050000}"/>
    <cellStyle name="Assumption Currency. 2 4 3 5" xfId="895" xr:uid="{00000000-0005-0000-0000-00003A050000}"/>
    <cellStyle name="Assumption Currency. 2 4 3 5 2" xfId="20886" xr:uid="{00000000-0005-0000-0000-00003B050000}"/>
    <cellStyle name="Assumption Currency. 2 4 3 6" xfId="896" xr:uid="{00000000-0005-0000-0000-00003C050000}"/>
    <cellStyle name="Assumption Currency. 2 4 3 6 2" xfId="20887" xr:uid="{00000000-0005-0000-0000-00003D050000}"/>
    <cellStyle name="Assumption Currency. 2 4 3 7" xfId="897" xr:uid="{00000000-0005-0000-0000-00003E050000}"/>
    <cellStyle name="Assumption Currency. 2 4 3 7 2" xfId="20888" xr:uid="{00000000-0005-0000-0000-00003F050000}"/>
    <cellStyle name="Assumption Currency. 2 4 3 8" xfId="898" xr:uid="{00000000-0005-0000-0000-000040050000}"/>
    <cellStyle name="Assumption Currency. 2 4 3 8 2" xfId="20889" xr:uid="{00000000-0005-0000-0000-000041050000}"/>
    <cellStyle name="Assumption Currency. 2 4 3 9" xfId="899" xr:uid="{00000000-0005-0000-0000-000042050000}"/>
    <cellStyle name="Assumption Currency. 2 4 3 9 2" xfId="20890" xr:uid="{00000000-0005-0000-0000-000043050000}"/>
    <cellStyle name="Assumption Currency. 2 4 4" xfId="900" xr:uid="{00000000-0005-0000-0000-000044050000}"/>
    <cellStyle name="Assumption Currency. 2 4 4 2" xfId="20891" xr:uid="{00000000-0005-0000-0000-000045050000}"/>
    <cellStyle name="Assumption Currency. 2 4 5" xfId="901" xr:uid="{00000000-0005-0000-0000-000046050000}"/>
    <cellStyle name="Assumption Currency. 2 4 5 2" xfId="20892" xr:uid="{00000000-0005-0000-0000-000047050000}"/>
    <cellStyle name="Assumption Currency. 2 4 6" xfId="902" xr:uid="{00000000-0005-0000-0000-000048050000}"/>
    <cellStyle name="Assumption Currency. 2 4 6 2" xfId="20893" xr:uid="{00000000-0005-0000-0000-000049050000}"/>
    <cellStyle name="Assumption Currency. 2 4 7" xfId="903" xr:uid="{00000000-0005-0000-0000-00004A050000}"/>
    <cellStyle name="Assumption Currency. 2 4 7 2" xfId="20894" xr:uid="{00000000-0005-0000-0000-00004B050000}"/>
    <cellStyle name="Assumption Currency. 2 4 8" xfId="904" xr:uid="{00000000-0005-0000-0000-00004C050000}"/>
    <cellStyle name="Assumption Currency. 2 4 8 2" xfId="20895" xr:uid="{00000000-0005-0000-0000-00004D050000}"/>
    <cellStyle name="Assumption Currency. 2 4 9" xfId="905" xr:uid="{00000000-0005-0000-0000-00004E050000}"/>
    <cellStyle name="Assumption Currency. 2 4 9 2" xfId="20896" xr:uid="{00000000-0005-0000-0000-00004F050000}"/>
    <cellStyle name="Assumption Currency. 2 5" xfId="906" xr:uid="{00000000-0005-0000-0000-000050050000}"/>
    <cellStyle name="Assumption Currency. 2 5 10" xfId="907" xr:uid="{00000000-0005-0000-0000-000051050000}"/>
    <cellStyle name="Assumption Currency. 2 5 10 2" xfId="20898" xr:uid="{00000000-0005-0000-0000-000052050000}"/>
    <cellStyle name="Assumption Currency. 2 5 11" xfId="908" xr:uid="{00000000-0005-0000-0000-000053050000}"/>
    <cellStyle name="Assumption Currency. 2 5 11 2" xfId="20899" xr:uid="{00000000-0005-0000-0000-000054050000}"/>
    <cellStyle name="Assumption Currency. 2 5 12" xfId="909" xr:uid="{00000000-0005-0000-0000-000055050000}"/>
    <cellStyle name="Assumption Currency. 2 5 12 2" xfId="20900" xr:uid="{00000000-0005-0000-0000-000056050000}"/>
    <cellStyle name="Assumption Currency. 2 5 13" xfId="20897" xr:uid="{00000000-0005-0000-0000-000057050000}"/>
    <cellStyle name="Assumption Currency. 2 5 2" xfId="910" xr:uid="{00000000-0005-0000-0000-000058050000}"/>
    <cellStyle name="Assumption Currency. 2 5 2 10" xfId="911" xr:uid="{00000000-0005-0000-0000-000059050000}"/>
    <cellStyle name="Assumption Currency. 2 5 2 10 2" xfId="20902" xr:uid="{00000000-0005-0000-0000-00005A050000}"/>
    <cellStyle name="Assumption Currency. 2 5 2 11" xfId="912" xr:uid="{00000000-0005-0000-0000-00005B050000}"/>
    <cellStyle name="Assumption Currency. 2 5 2 11 2" xfId="20903" xr:uid="{00000000-0005-0000-0000-00005C050000}"/>
    <cellStyle name="Assumption Currency. 2 5 2 12" xfId="20901" xr:uid="{00000000-0005-0000-0000-00005D050000}"/>
    <cellStyle name="Assumption Currency. 2 5 2 2" xfId="913" xr:uid="{00000000-0005-0000-0000-00005E050000}"/>
    <cellStyle name="Assumption Currency. 2 5 2 2 10" xfId="914" xr:uid="{00000000-0005-0000-0000-00005F050000}"/>
    <cellStyle name="Assumption Currency. 2 5 2 2 10 2" xfId="20905" xr:uid="{00000000-0005-0000-0000-000060050000}"/>
    <cellStyle name="Assumption Currency. 2 5 2 2 11" xfId="915" xr:uid="{00000000-0005-0000-0000-000061050000}"/>
    <cellStyle name="Assumption Currency. 2 5 2 2 11 2" xfId="20906" xr:uid="{00000000-0005-0000-0000-000062050000}"/>
    <cellStyle name="Assumption Currency. 2 5 2 2 12" xfId="20904" xr:uid="{00000000-0005-0000-0000-000063050000}"/>
    <cellStyle name="Assumption Currency. 2 5 2 2 2" xfId="916" xr:uid="{00000000-0005-0000-0000-000064050000}"/>
    <cellStyle name="Assumption Currency. 2 5 2 2 2 2" xfId="20907" xr:uid="{00000000-0005-0000-0000-000065050000}"/>
    <cellStyle name="Assumption Currency. 2 5 2 2 3" xfId="917" xr:uid="{00000000-0005-0000-0000-000066050000}"/>
    <cellStyle name="Assumption Currency. 2 5 2 2 3 2" xfId="20908" xr:uid="{00000000-0005-0000-0000-000067050000}"/>
    <cellStyle name="Assumption Currency. 2 5 2 2 4" xfId="918" xr:uid="{00000000-0005-0000-0000-000068050000}"/>
    <cellStyle name="Assumption Currency. 2 5 2 2 4 2" xfId="20909" xr:uid="{00000000-0005-0000-0000-000069050000}"/>
    <cellStyle name="Assumption Currency. 2 5 2 2 5" xfId="919" xr:uid="{00000000-0005-0000-0000-00006A050000}"/>
    <cellStyle name="Assumption Currency. 2 5 2 2 5 2" xfId="20910" xr:uid="{00000000-0005-0000-0000-00006B050000}"/>
    <cellStyle name="Assumption Currency. 2 5 2 2 6" xfId="920" xr:uid="{00000000-0005-0000-0000-00006C050000}"/>
    <cellStyle name="Assumption Currency. 2 5 2 2 6 2" xfId="20911" xr:uid="{00000000-0005-0000-0000-00006D050000}"/>
    <cellStyle name="Assumption Currency. 2 5 2 2 7" xfId="921" xr:uid="{00000000-0005-0000-0000-00006E050000}"/>
    <cellStyle name="Assumption Currency. 2 5 2 2 7 2" xfId="20912" xr:uid="{00000000-0005-0000-0000-00006F050000}"/>
    <cellStyle name="Assumption Currency. 2 5 2 2 8" xfId="922" xr:uid="{00000000-0005-0000-0000-000070050000}"/>
    <cellStyle name="Assumption Currency. 2 5 2 2 8 2" xfId="20913" xr:uid="{00000000-0005-0000-0000-000071050000}"/>
    <cellStyle name="Assumption Currency. 2 5 2 2 9" xfId="923" xr:uid="{00000000-0005-0000-0000-000072050000}"/>
    <cellStyle name="Assumption Currency. 2 5 2 2 9 2" xfId="20914" xr:uid="{00000000-0005-0000-0000-000073050000}"/>
    <cellStyle name="Assumption Currency. 2 5 2 3" xfId="924" xr:uid="{00000000-0005-0000-0000-000074050000}"/>
    <cellStyle name="Assumption Currency. 2 5 2 3 2" xfId="20915" xr:uid="{00000000-0005-0000-0000-000075050000}"/>
    <cellStyle name="Assumption Currency. 2 5 2 4" xfId="925" xr:uid="{00000000-0005-0000-0000-000076050000}"/>
    <cellStyle name="Assumption Currency. 2 5 2 4 2" xfId="20916" xr:uid="{00000000-0005-0000-0000-000077050000}"/>
    <cellStyle name="Assumption Currency. 2 5 2 5" xfId="926" xr:uid="{00000000-0005-0000-0000-000078050000}"/>
    <cellStyle name="Assumption Currency. 2 5 2 5 2" xfId="20917" xr:uid="{00000000-0005-0000-0000-000079050000}"/>
    <cellStyle name="Assumption Currency. 2 5 2 6" xfId="927" xr:uid="{00000000-0005-0000-0000-00007A050000}"/>
    <cellStyle name="Assumption Currency. 2 5 2 6 2" xfId="20918" xr:uid="{00000000-0005-0000-0000-00007B050000}"/>
    <cellStyle name="Assumption Currency. 2 5 2 7" xfId="928" xr:uid="{00000000-0005-0000-0000-00007C050000}"/>
    <cellStyle name="Assumption Currency. 2 5 2 7 2" xfId="20919" xr:uid="{00000000-0005-0000-0000-00007D050000}"/>
    <cellStyle name="Assumption Currency. 2 5 2 8" xfId="929" xr:uid="{00000000-0005-0000-0000-00007E050000}"/>
    <cellStyle name="Assumption Currency. 2 5 2 8 2" xfId="20920" xr:uid="{00000000-0005-0000-0000-00007F050000}"/>
    <cellStyle name="Assumption Currency. 2 5 2 9" xfId="930" xr:uid="{00000000-0005-0000-0000-000080050000}"/>
    <cellStyle name="Assumption Currency. 2 5 2 9 2" xfId="20921" xr:uid="{00000000-0005-0000-0000-000081050000}"/>
    <cellStyle name="Assumption Currency. 2 5 3" xfId="931" xr:uid="{00000000-0005-0000-0000-000082050000}"/>
    <cellStyle name="Assumption Currency. 2 5 3 10" xfId="932" xr:uid="{00000000-0005-0000-0000-000083050000}"/>
    <cellStyle name="Assumption Currency. 2 5 3 10 2" xfId="20923" xr:uid="{00000000-0005-0000-0000-000084050000}"/>
    <cellStyle name="Assumption Currency. 2 5 3 11" xfId="933" xr:uid="{00000000-0005-0000-0000-000085050000}"/>
    <cellStyle name="Assumption Currency. 2 5 3 11 2" xfId="20924" xr:uid="{00000000-0005-0000-0000-000086050000}"/>
    <cellStyle name="Assumption Currency. 2 5 3 12" xfId="20922" xr:uid="{00000000-0005-0000-0000-000087050000}"/>
    <cellStyle name="Assumption Currency. 2 5 3 2" xfId="934" xr:uid="{00000000-0005-0000-0000-000088050000}"/>
    <cellStyle name="Assumption Currency. 2 5 3 2 2" xfId="20925" xr:uid="{00000000-0005-0000-0000-000089050000}"/>
    <cellStyle name="Assumption Currency. 2 5 3 3" xfId="935" xr:uid="{00000000-0005-0000-0000-00008A050000}"/>
    <cellStyle name="Assumption Currency. 2 5 3 3 2" xfId="20926" xr:uid="{00000000-0005-0000-0000-00008B050000}"/>
    <cellStyle name="Assumption Currency. 2 5 3 4" xfId="936" xr:uid="{00000000-0005-0000-0000-00008C050000}"/>
    <cellStyle name="Assumption Currency. 2 5 3 4 2" xfId="20927" xr:uid="{00000000-0005-0000-0000-00008D050000}"/>
    <cellStyle name="Assumption Currency. 2 5 3 5" xfId="937" xr:uid="{00000000-0005-0000-0000-00008E050000}"/>
    <cellStyle name="Assumption Currency. 2 5 3 5 2" xfId="20928" xr:uid="{00000000-0005-0000-0000-00008F050000}"/>
    <cellStyle name="Assumption Currency. 2 5 3 6" xfId="938" xr:uid="{00000000-0005-0000-0000-000090050000}"/>
    <cellStyle name="Assumption Currency. 2 5 3 6 2" xfId="20929" xr:uid="{00000000-0005-0000-0000-000091050000}"/>
    <cellStyle name="Assumption Currency. 2 5 3 7" xfId="939" xr:uid="{00000000-0005-0000-0000-000092050000}"/>
    <cellStyle name="Assumption Currency. 2 5 3 7 2" xfId="20930" xr:uid="{00000000-0005-0000-0000-000093050000}"/>
    <cellStyle name="Assumption Currency. 2 5 3 8" xfId="940" xr:uid="{00000000-0005-0000-0000-000094050000}"/>
    <cellStyle name="Assumption Currency. 2 5 3 8 2" xfId="20931" xr:uid="{00000000-0005-0000-0000-000095050000}"/>
    <cellStyle name="Assumption Currency. 2 5 3 9" xfId="941" xr:uid="{00000000-0005-0000-0000-000096050000}"/>
    <cellStyle name="Assumption Currency. 2 5 3 9 2" xfId="20932" xr:uid="{00000000-0005-0000-0000-000097050000}"/>
    <cellStyle name="Assumption Currency. 2 5 4" xfId="942" xr:uid="{00000000-0005-0000-0000-000098050000}"/>
    <cellStyle name="Assumption Currency. 2 5 4 2" xfId="20933" xr:uid="{00000000-0005-0000-0000-000099050000}"/>
    <cellStyle name="Assumption Currency. 2 5 5" xfId="943" xr:uid="{00000000-0005-0000-0000-00009A050000}"/>
    <cellStyle name="Assumption Currency. 2 5 5 2" xfId="20934" xr:uid="{00000000-0005-0000-0000-00009B050000}"/>
    <cellStyle name="Assumption Currency. 2 5 6" xfId="944" xr:uid="{00000000-0005-0000-0000-00009C050000}"/>
    <cellStyle name="Assumption Currency. 2 5 6 2" xfId="20935" xr:uid="{00000000-0005-0000-0000-00009D050000}"/>
    <cellStyle name="Assumption Currency. 2 5 7" xfId="945" xr:uid="{00000000-0005-0000-0000-00009E050000}"/>
    <cellStyle name="Assumption Currency. 2 5 7 2" xfId="20936" xr:uid="{00000000-0005-0000-0000-00009F050000}"/>
    <cellStyle name="Assumption Currency. 2 5 8" xfId="946" xr:uid="{00000000-0005-0000-0000-0000A0050000}"/>
    <cellStyle name="Assumption Currency. 2 5 8 2" xfId="20937" xr:uid="{00000000-0005-0000-0000-0000A1050000}"/>
    <cellStyle name="Assumption Currency. 2 5 9" xfId="947" xr:uid="{00000000-0005-0000-0000-0000A2050000}"/>
    <cellStyle name="Assumption Currency. 2 5 9 2" xfId="20938" xr:uid="{00000000-0005-0000-0000-0000A3050000}"/>
    <cellStyle name="Assumption Currency. 2 6" xfId="948" xr:uid="{00000000-0005-0000-0000-0000A4050000}"/>
    <cellStyle name="Assumption Currency. 2 6 10" xfId="949" xr:uid="{00000000-0005-0000-0000-0000A5050000}"/>
    <cellStyle name="Assumption Currency. 2 6 10 2" xfId="20940" xr:uid="{00000000-0005-0000-0000-0000A6050000}"/>
    <cellStyle name="Assumption Currency. 2 6 11" xfId="950" xr:uid="{00000000-0005-0000-0000-0000A7050000}"/>
    <cellStyle name="Assumption Currency. 2 6 11 2" xfId="20941" xr:uid="{00000000-0005-0000-0000-0000A8050000}"/>
    <cellStyle name="Assumption Currency. 2 6 12" xfId="20939" xr:uid="{00000000-0005-0000-0000-0000A9050000}"/>
    <cellStyle name="Assumption Currency. 2 6 2" xfId="951" xr:uid="{00000000-0005-0000-0000-0000AA050000}"/>
    <cellStyle name="Assumption Currency. 2 6 2 10" xfId="952" xr:uid="{00000000-0005-0000-0000-0000AB050000}"/>
    <cellStyle name="Assumption Currency. 2 6 2 10 2" xfId="20943" xr:uid="{00000000-0005-0000-0000-0000AC050000}"/>
    <cellStyle name="Assumption Currency. 2 6 2 11" xfId="953" xr:uid="{00000000-0005-0000-0000-0000AD050000}"/>
    <cellStyle name="Assumption Currency. 2 6 2 11 2" xfId="20944" xr:uid="{00000000-0005-0000-0000-0000AE050000}"/>
    <cellStyle name="Assumption Currency. 2 6 2 12" xfId="20942" xr:uid="{00000000-0005-0000-0000-0000AF050000}"/>
    <cellStyle name="Assumption Currency. 2 6 2 2" xfId="954" xr:uid="{00000000-0005-0000-0000-0000B0050000}"/>
    <cellStyle name="Assumption Currency. 2 6 2 2 2" xfId="20945" xr:uid="{00000000-0005-0000-0000-0000B1050000}"/>
    <cellStyle name="Assumption Currency. 2 6 2 3" xfId="955" xr:uid="{00000000-0005-0000-0000-0000B2050000}"/>
    <cellStyle name="Assumption Currency. 2 6 2 3 2" xfId="20946" xr:uid="{00000000-0005-0000-0000-0000B3050000}"/>
    <cellStyle name="Assumption Currency. 2 6 2 4" xfId="956" xr:uid="{00000000-0005-0000-0000-0000B4050000}"/>
    <cellStyle name="Assumption Currency. 2 6 2 4 2" xfId="20947" xr:uid="{00000000-0005-0000-0000-0000B5050000}"/>
    <cellStyle name="Assumption Currency. 2 6 2 5" xfId="957" xr:uid="{00000000-0005-0000-0000-0000B6050000}"/>
    <cellStyle name="Assumption Currency. 2 6 2 5 2" xfId="20948" xr:uid="{00000000-0005-0000-0000-0000B7050000}"/>
    <cellStyle name="Assumption Currency. 2 6 2 6" xfId="958" xr:uid="{00000000-0005-0000-0000-0000B8050000}"/>
    <cellStyle name="Assumption Currency. 2 6 2 6 2" xfId="20949" xr:uid="{00000000-0005-0000-0000-0000B9050000}"/>
    <cellStyle name="Assumption Currency. 2 6 2 7" xfId="959" xr:uid="{00000000-0005-0000-0000-0000BA050000}"/>
    <cellStyle name="Assumption Currency. 2 6 2 7 2" xfId="20950" xr:uid="{00000000-0005-0000-0000-0000BB050000}"/>
    <cellStyle name="Assumption Currency. 2 6 2 8" xfId="960" xr:uid="{00000000-0005-0000-0000-0000BC050000}"/>
    <cellStyle name="Assumption Currency. 2 6 2 8 2" xfId="20951" xr:uid="{00000000-0005-0000-0000-0000BD050000}"/>
    <cellStyle name="Assumption Currency. 2 6 2 9" xfId="961" xr:uid="{00000000-0005-0000-0000-0000BE050000}"/>
    <cellStyle name="Assumption Currency. 2 6 2 9 2" xfId="20952" xr:uid="{00000000-0005-0000-0000-0000BF050000}"/>
    <cellStyle name="Assumption Currency. 2 6 3" xfId="962" xr:uid="{00000000-0005-0000-0000-0000C0050000}"/>
    <cellStyle name="Assumption Currency. 2 6 3 2" xfId="20953" xr:uid="{00000000-0005-0000-0000-0000C1050000}"/>
    <cellStyle name="Assumption Currency. 2 6 4" xfId="963" xr:uid="{00000000-0005-0000-0000-0000C2050000}"/>
    <cellStyle name="Assumption Currency. 2 6 4 2" xfId="20954" xr:uid="{00000000-0005-0000-0000-0000C3050000}"/>
    <cellStyle name="Assumption Currency. 2 6 5" xfId="964" xr:uid="{00000000-0005-0000-0000-0000C4050000}"/>
    <cellStyle name="Assumption Currency. 2 6 5 2" xfId="20955" xr:uid="{00000000-0005-0000-0000-0000C5050000}"/>
    <cellStyle name="Assumption Currency. 2 6 6" xfId="965" xr:uid="{00000000-0005-0000-0000-0000C6050000}"/>
    <cellStyle name="Assumption Currency. 2 6 6 2" xfId="20956" xr:uid="{00000000-0005-0000-0000-0000C7050000}"/>
    <cellStyle name="Assumption Currency. 2 6 7" xfId="966" xr:uid="{00000000-0005-0000-0000-0000C8050000}"/>
    <cellStyle name="Assumption Currency. 2 6 7 2" xfId="20957" xr:uid="{00000000-0005-0000-0000-0000C9050000}"/>
    <cellStyle name="Assumption Currency. 2 6 8" xfId="967" xr:uid="{00000000-0005-0000-0000-0000CA050000}"/>
    <cellStyle name="Assumption Currency. 2 6 8 2" xfId="20958" xr:uid="{00000000-0005-0000-0000-0000CB050000}"/>
    <cellStyle name="Assumption Currency. 2 6 9" xfId="968" xr:uid="{00000000-0005-0000-0000-0000CC050000}"/>
    <cellStyle name="Assumption Currency. 2 6 9 2" xfId="20959" xr:uid="{00000000-0005-0000-0000-0000CD050000}"/>
    <cellStyle name="Assumption Currency. 2 7" xfId="969" xr:uid="{00000000-0005-0000-0000-0000CE050000}"/>
    <cellStyle name="Assumption Currency. 2 7 10" xfId="970" xr:uid="{00000000-0005-0000-0000-0000CF050000}"/>
    <cellStyle name="Assumption Currency. 2 7 10 2" xfId="20961" xr:uid="{00000000-0005-0000-0000-0000D0050000}"/>
    <cellStyle name="Assumption Currency. 2 7 11" xfId="971" xr:uid="{00000000-0005-0000-0000-0000D1050000}"/>
    <cellStyle name="Assumption Currency. 2 7 11 2" xfId="20962" xr:uid="{00000000-0005-0000-0000-0000D2050000}"/>
    <cellStyle name="Assumption Currency. 2 7 12" xfId="20960" xr:uid="{00000000-0005-0000-0000-0000D3050000}"/>
    <cellStyle name="Assumption Currency. 2 7 2" xfId="972" xr:uid="{00000000-0005-0000-0000-0000D4050000}"/>
    <cellStyle name="Assumption Currency. 2 7 2 10" xfId="973" xr:uid="{00000000-0005-0000-0000-0000D5050000}"/>
    <cellStyle name="Assumption Currency. 2 7 2 10 2" xfId="20964" xr:uid="{00000000-0005-0000-0000-0000D6050000}"/>
    <cellStyle name="Assumption Currency. 2 7 2 11" xfId="974" xr:uid="{00000000-0005-0000-0000-0000D7050000}"/>
    <cellStyle name="Assumption Currency. 2 7 2 11 2" xfId="20965" xr:uid="{00000000-0005-0000-0000-0000D8050000}"/>
    <cellStyle name="Assumption Currency. 2 7 2 12" xfId="20963" xr:uid="{00000000-0005-0000-0000-0000D9050000}"/>
    <cellStyle name="Assumption Currency. 2 7 2 2" xfId="975" xr:uid="{00000000-0005-0000-0000-0000DA050000}"/>
    <cellStyle name="Assumption Currency. 2 7 2 2 2" xfId="20966" xr:uid="{00000000-0005-0000-0000-0000DB050000}"/>
    <cellStyle name="Assumption Currency. 2 7 2 3" xfId="976" xr:uid="{00000000-0005-0000-0000-0000DC050000}"/>
    <cellStyle name="Assumption Currency. 2 7 2 3 2" xfId="20967" xr:uid="{00000000-0005-0000-0000-0000DD050000}"/>
    <cellStyle name="Assumption Currency. 2 7 2 4" xfId="977" xr:uid="{00000000-0005-0000-0000-0000DE050000}"/>
    <cellStyle name="Assumption Currency. 2 7 2 4 2" xfId="20968" xr:uid="{00000000-0005-0000-0000-0000DF050000}"/>
    <cellStyle name="Assumption Currency. 2 7 2 5" xfId="978" xr:uid="{00000000-0005-0000-0000-0000E0050000}"/>
    <cellStyle name="Assumption Currency. 2 7 2 5 2" xfId="20969" xr:uid="{00000000-0005-0000-0000-0000E1050000}"/>
    <cellStyle name="Assumption Currency. 2 7 2 6" xfId="979" xr:uid="{00000000-0005-0000-0000-0000E2050000}"/>
    <cellStyle name="Assumption Currency. 2 7 2 6 2" xfId="20970" xr:uid="{00000000-0005-0000-0000-0000E3050000}"/>
    <cellStyle name="Assumption Currency. 2 7 2 7" xfId="980" xr:uid="{00000000-0005-0000-0000-0000E4050000}"/>
    <cellStyle name="Assumption Currency. 2 7 2 7 2" xfId="20971" xr:uid="{00000000-0005-0000-0000-0000E5050000}"/>
    <cellStyle name="Assumption Currency. 2 7 2 8" xfId="981" xr:uid="{00000000-0005-0000-0000-0000E6050000}"/>
    <cellStyle name="Assumption Currency. 2 7 2 8 2" xfId="20972" xr:uid="{00000000-0005-0000-0000-0000E7050000}"/>
    <cellStyle name="Assumption Currency. 2 7 2 9" xfId="982" xr:uid="{00000000-0005-0000-0000-0000E8050000}"/>
    <cellStyle name="Assumption Currency. 2 7 2 9 2" xfId="20973" xr:uid="{00000000-0005-0000-0000-0000E9050000}"/>
    <cellStyle name="Assumption Currency. 2 7 3" xfId="983" xr:uid="{00000000-0005-0000-0000-0000EA050000}"/>
    <cellStyle name="Assumption Currency. 2 7 3 2" xfId="20974" xr:uid="{00000000-0005-0000-0000-0000EB050000}"/>
    <cellStyle name="Assumption Currency. 2 7 4" xfId="984" xr:uid="{00000000-0005-0000-0000-0000EC050000}"/>
    <cellStyle name="Assumption Currency. 2 7 4 2" xfId="20975" xr:uid="{00000000-0005-0000-0000-0000ED050000}"/>
    <cellStyle name="Assumption Currency. 2 7 5" xfId="985" xr:uid="{00000000-0005-0000-0000-0000EE050000}"/>
    <cellStyle name="Assumption Currency. 2 7 5 2" xfId="20976" xr:uid="{00000000-0005-0000-0000-0000EF050000}"/>
    <cellStyle name="Assumption Currency. 2 7 6" xfId="986" xr:uid="{00000000-0005-0000-0000-0000F0050000}"/>
    <cellStyle name="Assumption Currency. 2 7 6 2" xfId="20977" xr:uid="{00000000-0005-0000-0000-0000F1050000}"/>
    <cellStyle name="Assumption Currency. 2 7 7" xfId="987" xr:uid="{00000000-0005-0000-0000-0000F2050000}"/>
    <cellStyle name="Assumption Currency. 2 7 7 2" xfId="20978" xr:uid="{00000000-0005-0000-0000-0000F3050000}"/>
    <cellStyle name="Assumption Currency. 2 7 8" xfId="988" xr:uid="{00000000-0005-0000-0000-0000F4050000}"/>
    <cellStyle name="Assumption Currency. 2 7 8 2" xfId="20979" xr:uid="{00000000-0005-0000-0000-0000F5050000}"/>
    <cellStyle name="Assumption Currency. 2 7 9" xfId="989" xr:uid="{00000000-0005-0000-0000-0000F6050000}"/>
    <cellStyle name="Assumption Currency. 2 7 9 2" xfId="20980" xr:uid="{00000000-0005-0000-0000-0000F7050000}"/>
    <cellStyle name="Assumption Currency. 2 8" xfId="990" xr:uid="{00000000-0005-0000-0000-0000F8050000}"/>
    <cellStyle name="Assumption Currency. 2 8 10" xfId="991" xr:uid="{00000000-0005-0000-0000-0000F9050000}"/>
    <cellStyle name="Assumption Currency. 2 8 10 2" xfId="20982" xr:uid="{00000000-0005-0000-0000-0000FA050000}"/>
    <cellStyle name="Assumption Currency. 2 8 11" xfId="992" xr:uid="{00000000-0005-0000-0000-0000FB050000}"/>
    <cellStyle name="Assumption Currency. 2 8 11 2" xfId="20983" xr:uid="{00000000-0005-0000-0000-0000FC050000}"/>
    <cellStyle name="Assumption Currency. 2 8 12" xfId="20981" xr:uid="{00000000-0005-0000-0000-0000FD050000}"/>
    <cellStyle name="Assumption Currency. 2 8 2" xfId="993" xr:uid="{00000000-0005-0000-0000-0000FE050000}"/>
    <cellStyle name="Assumption Currency. 2 8 2 10" xfId="994" xr:uid="{00000000-0005-0000-0000-0000FF050000}"/>
    <cellStyle name="Assumption Currency. 2 8 2 10 2" xfId="20985" xr:uid="{00000000-0005-0000-0000-000000060000}"/>
    <cellStyle name="Assumption Currency. 2 8 2 11" xfId="995" xr:uid="{00000000-0005-0000-0000-000001060000}"/>
    <cellStyle name="Assumption Currency. 2 8 2 11 2" xfId="20986" xr:uid="{00000000-0005-0000-0000-000002060000}"/>
    <cellStyle name="Assumption Currency. 2 8 2 12" xfId="20984" xr:uid="{00000000-0005-0000-0000-000003060000}"/>
    <cellStyle name="Assumption Currency. 2 8 2 2" xfId="996" xr:uid="{00000000-0005-0000-0000-000004060000}"/>
    <cellStyle name="Assumption Currency. 2 8 2 2 2" xfId="20987" xr:uid="{00000000-0005-0000-0000-000005060000}"/>
    <cellStyle name="Assumption Currency. 2 8 2 3" xfId="997" xr:uid="{00000000-0005-0000-0000-000006060000}"/>
    <cellStyle name="Assumption Currency. 2 8 2 3 2" xfId="20988" xr:uid="{00000000-0005-0000-0000-000007060000}"/>
    <cellStyle name="Assumption Currency. 2 8 2 4" xfId="998" xr:uid="{00000000-0005-0000-0000-000008060000}"/>
    <cellStyle name="Assumption Currency. 2 8 2 4 2" xfId="20989" xr:uid="{00000000-0005-0000-0000-000009060000}"/>
    <cellStyle name="Assumption Currency. 2 8 2 5" xfId="999" xr:uid="{00000000-0005-0000-0000-00000A060000}"/>
    <cellStyle name="Assumption Currency. 2 8 2 5 2" xfId="20990" xr:uid="{00000000-0005-0000-0000-00000B060000}"/>
    <cellStyle name="Assumption Currency. 2 8 2 6" xfId="1000" xr:uid="{00000000-0005-0000-0000-00000C060000}"/>
    <cellStyle name="Assumption Currency. 2 8 2 6 2" xfId="20991" xr:uid="{00000000-0005-0000-0000-00000D060000}"/>
    <cellStyle name="Assumption Currency. 2 8 2 7" xfId="1001" xr:uid="{00000000-0005-0000-0000-00000E060000}"/>
    <cellStyle name="Assumption Currency. 2 8 2 7 2" xfId="20992" xr:uid="{00000000-0005-0000-0000-00000F060000}"/>
    <cellStyle name="Assumption Currency. 2 8 2 8" xfId="1002" xr:uid="{00000000-0005-0000-0000-000010060000}"/>
    <cellStyle name="Assumption Currency. 2 8 2 8 2" xfId="20993" xr:uid="{00000000-0005-0000-0000-000011060000}"/>
    <cellStyle name="Assumption Currency. 2 8 2 9" xfId="1003" xr:uid="{00000000-0005-0000-0000-000012060000}"/>
    <cellStyle name="Assumption Currency. 2 8 2 9 2" xfId="20994" xr:uid="{00000000-0005-0000-0000-000013060000}"/>
    <cellStyle name="Assumption Currency. 2 8 3" xfId="1004" xr:uid="{00000000-0005-0000-0000-000014060000}"/>
    <cellStyle name="Assumption Currency. 2 8 3 2" xfId="20995" xr:uid="{00000000-0005-0000-0000-000015060000}"/>
    <cellStyle name="Assumption Currency. 2 8 4" xfId="1005" xr:uid="{00000000-0005-0000-0000-000016060000}"/>
    <cellStyle name="Assumption Currency. 2 8 4 2" xfId="20996" xr:uid="{00000000-0005-0000-0000-000017060000}"/>
    <cellStyle name="Assumption Currency. 2 8 5" xfId="1006" xr:uid="{00000000-0005-0000-0000-000018060000}"/>
    <cellStyle name="Assumption Currency. 2 8 5 2" xfId="20997" xr:uid="{00000000-0005-0000-0000-000019060000}"/>
    <cellStyle name="Assumption Currency. 2 8 6" xfId="1007" xr:uid="{00000000-0005-0000-0000-00001A060000}"/>
    <cellStyle name="Assumption Currency. 2 8 6 2" xfId="20998" xr:uid="{00000000-0005-0000-0000-00001B060000}"/>
    <cellStyle name="Assumption Currency. 2 8 7" xfId="1008" xr:uid="{00000000-0005-0000-0000-00001C060000}"/>
    <cellStyle name="Assumption Currency. 2 8 7 2" xfId="20999" xr:uid="{00000000-0005-0000-0000-00001D060000}"/>
    <cellStyle name="Assumption Currency. 2 8 8" xfId="1009" xr:uid="{00000000-0005-0000-0000-00001E060000}"/>
    <cellStyle name="Assumption Currency. 2 8 8 2" xfId="21000" xr:uid="{00000000-0005-0000-0000-00001F060000}"/>
    <cellStyle name="Assumption Currency. 2 8 9" xfId="1010" xr:uid="{00000000-0005-0000-0000-000020060000}"/>
    <cellStyle name="Assumption Currency. 2 8 9 2" xfId="21001" xr:uid="{00000000-0005-0000-0000-000021060000}"/>
    <cellStyle name="Assumption Currency. 2 9" xfId="1011" xr:uid="{00000000-0005-0000-0000-000022060000}"/>
    <cellStyle name="Assumption Currency. 2 9 10" xfId="1012" xr:uid="{00000000-0005-0000-0000-000023060000}"/>
    <cellStyle name="Assumption Currency. 2 9 10 2" xfId="21003" xr:uid="{00000000-0005-0000-0000-000024060000}"/>
    <cellStyle name="Assumption Currency. 2 9 11" xfId="1013" xr:uid="{00000000-0005-0000-0000-000025060000}"/>
    <cellStyle name="Assumption Currency. 2 9 11 2" xfId="21004" xr:uid="{00000000-0005-0000-0000-000026060000}"/>
    <cellStyle name="Assumption Currency. 2 9 12" xfId="21002" xr:uid="{00000000-0005-0000-0000-000027060000}"/>
    <cellStyle name="Assumption Currency. 2 9 2" xfId="1014" xr:uid="{00000000-0005-0000-0000-000028060000}"/>
    <cellStyle name="Assumption Currency. 2 9 2 2" xfId="21005" xr:uid="{00000000-0005-0000-0000-000029060000}"/>
    <cellStyle name="Assumption Currency. 2 9 3" xfId="1015" xr:uid="{00000000-0005-0000-0000-00002A060000}"/>
    <cellStyle name="Assumption Currency. 2 9 3 2" xfId="21006" xr:uid="{00000000-0005-0000-0000-00002B060000}"/>
    <cellStyle name="Assumption Currency. 2 9 4" xfId="1016" xr:uid="{00000000-0005-0000-0000-00002C060000}"/>
    <cellStyle name="Assumption Currency. 2 9 4 2" xfId="21007" xr:uid="{00000000-0005-0000-0000-00002D060000}"/>
    <cellStyle name="Assumption Currency. 2 9 5" xfId="1017" xr:uid="{00000000-0005-0000-0000-00002E060000}"/>
    <cellStyle name="Assumption Currency. 2 9 5 2" xfId="21008" xr:uid="{00000000-0005-0000-0000-00002F060000}"/>
    <cellStyle name="Assumption Currency. 2 9 6" xfId="1018" xr:uid="{00000000-0005-0000-0000-000030060000}"/>
    <cellStyle name="Assumption Currency. 2 9 6 2" xfId="21009" xr:uid="{00000000-0005-0000-0000-000031060000}"/>
    <cellStyle name="Assumption Currency. 2 9 7" xfId="1019" xr:uid="{00000000-0005-0000-0000-000032060000}"/>
    <cellStyle name="Assumption Currency. 2 9 7 2" xfId="21010" xr:uid="{00000000-0005-0000-0000-000033060000}"/>
    <cellStyle name="Assumption Currency. 2 9 8" xfId="1020" xr:uid="{00000000-0005-0000-0000-000034060000}"/>
    <cellStyle name="Assumption Currency. 2 9 8 2" xfId="21011" xr:uid="{00000000-0005-0000-0000-000035060000}"/>
    <cellStyle name="Assumption Currency. 2 9 9" xfId="1021" xr:uid="{00000000-0005-0000-0000-000036060000}"/>
    <cellStyle name="Assumption Currency. 2 9 9 2" xfId="21012" xr:uid="{00000000-0005-0000-0000-000037060000}"/>
    <cellStyle name="Assumption Currency. 3" xfId="1022" xr:uid="{00000000-0005-0000-0000-000038060000}"/>
    <cellStyle name="Assumption Currency. 3 10" xfId="1023" xr:uid="{00000000-0005-0000-0000-000039060000}"/>
    <cellStyle name="Assumption Currency. 3 10 2" xfId="21014" xr:uid="{00000000-0005-0000-0000-00003A060000}"/>
    <cellStyle name="Assumption Currency. 3 11" xfId="1024" xr:uid="{00000000-0005-0000-0000-00003B060000}"/>
    <cellStyle name="Assumption Currency. 3 11 2" xfId="21015" xr:uid="{00000000-0005-0000-0000-00003C060000}"/>
    <cellStyle name="Assumption Currency. 3 12" xfId="1025" xr:uid="{00000000-0005-0000-0000-00003D060000}"/>
    <cellStyle name="Assumption Currency. 3 12 2" xfId="21016" xr:uid="{00000000-0005-0000-0000-00003E060000}"/>
    <cellStyle name="Assumption Currency. 3 13" xfId="1026" xr:uid="{00000000-0005-0000-0000-00003F060000}"/>
    <cellStyle name="Assumption Currency. 3 13 2" xfId="21017" xr:uid="{00000000-0005-0000-0000-000040060000}"/>
    <cellStyle name="Assumption Currency. 3 14" xfId="1027" xr:uid="{00000000-0005-0000-0000-000041060000}"/>
    <cellStyle name="Assumption Currency. 3 14 2" xfId="21018" xr:uid="{00000000-0005-0000-0000-000042060000}"/>
    <cellStyle name="Assumption Currency. 3 15" xfId="1028" xr:uid="{00000000-0005-0000-0000-000043060000}"/>
    <cellStyle name="Assumption Currency. 3 15 2" xfId="21019" xr:uid="{00000000-0005-0000-0000-000044060000}"/>
    <cellStyle name="Assumption Currency. 3 16" xfId="1029" xr:uid="{00000000-0005-0000-0000-000045060000}"/>
    <cellStyle name="Assumption Currency. 3 16 2" xfId="21020" xr:uid="{00000000-0005-0000-0000-000046060000}"/>
    <cellStyle name="Assumption Currency. 3 17" xfId="1030" xr:uid="{00000000-0005-0000-0000-000047060000}"/>
    <cellStyle name="Assumption Currency. 3 17 2" xfId="21021" xr:uid="{00000000-0005-0000-0000-000048060000}"/>
    <cellStyle name="Assumption Currency. 3 18" xfId="1031" xr:uid="{00000000-0005-0000-0000-000049060000}"/>
    <cellStyle name="Assumption Currency. 3 18 2" xfId="21022" xr:uid="{00000000-0005-0000-0000-00004A060000}"/>
    <cellStyle name="Assumption Currency. 3 19" xfId="1032" xr:uid="{00000000-0005-0000-0000-00004B060000}"/>
    <cellStyle name="Assumption Currency. 3 19 2" xfId="21023" xr:uid="{00000000-0005-0000-0000-00004C060000}"/>
    <cellStyle name="Assumption Currency. 3 2" xfId="1033" xr:uid="{00000000-0005-0000-0000-00004D060000}"/>
    <cellStyle name="Assumption Currency. 3 2 10" xfId="1034" xr:uid="{00000000-0005-0000-0000-00004E060000}"/>
    <cellStyle name="Assumption Currency. 3 2 10 2" xfId="21025" xr:uid="{00000000-0005-0000-0000-00004F060000}"/>
    <cellStyle name="Assumption Currency. 3 2 11" xfId="1035" xr:uid="{00000000-0005-0000-0000-000050060000}"/>
    <cellStyle name="Assumption Currency. 3 2 11 2" xfId="21026" xr:uid="{00000000-0005-0000-0000-000051060000}"/>
    <cellStyle name="Assumption Currency. 3 2 12" xfId="1036" xr:uid="{00000000-0005-0000-0000-000052060000}"/>
    <cellStyle name="Assumption Currency. 3 2 12 2" xfId="21027" xr:uid="{00000000-0005-0000-0000-000053060000}"/>
    <cellStyle name="Assumption Currency. 3 2 13" xfId="1037" xr:uid="{00000000-0005-0000-0000-000054060000}"/>
    <cellStyle name="Assumption Currency. 3 2 13 2" xfId="21028" xr:uid="{00000000-0005-0000-0000-000055060000}"/>
    <cellStyle name="Assumption Currency. 3 2 14" xfId="21024" xr:uid="{00000000-0005-0000-0000-000056060000}"/>
    <cellStyle name="Assumption Currency. 3 2 2" xfId="1038" xr:uid="{00000000-0005-0000-0000-000057060000}"/>
    <cellStyle name="Assumption Currency. 3 2 2 10" xfId="1039" xr:uid="{00000000-0005-0000-0000-000058060000}"/>
    <cellStyle name="Assumption Currency. 3 2 2 10 2" xfId="21030" xr:uid="{00000000-0005-0000-0000-000059060000}"/>
    <cellStyle name="Assumption Currency. 3 2 2 11" xfId="1040" xr:uid="{00000000-0005-0000-0000-00005A060000}"/>
    <cellStyle name="Assumption Currency. 3 2 2 11 2" xfId="21031" xr:uid="{00000000-0005-0000-0000-00005B060000}"/>
    <cellStyle name="Assumption Currency. 3 2 2 12" xfId="1041" xr:uid="{00000000-0005-0000-0000-00005C060000}"/>
    <cellStyle name="Assumption Currency. 3 2 2 12 2" xfId="21032" xr:uid="{00000000-0005-0000-0000-00005D060000}"/>
    <cellStyle name="Assumption Currency. 3 2 2 13" xfId="21029" xr:uid="{00000000-0005-0000-0000-00005E060000}"/>
    <cellStyle name="Assumption Currency. 3 2 2 2" xfId="1042" xr:uid="{00000000-0005-0000-0000-00005F060000}"/>
    <cellStyle name="Assumption Currency. 3 2 2 2 10" xfId="1043" xr:uid="{00000000-0005-0000-0000-000060060000}"/>
    <cellStyle name="Assumption Currency. 3 2 2 2 10 2" xfId="21034" xr:uid="{00000000-0005-0000-0000-000061060000}"/>
    <cellStyle name="Assumption Currency. 3 2 2 2 11" xfId="1044" xr:uid="{00000000-0005-0000-0000-000062060000}"/>
    <cellStyle name="Assumption Currency. 3 2 2 2 11 2" xfId="21035" xr:uid="{00000000-0005-0000-0000-000063060000}"/>
    <cellStyle name="Assumption Currency. 3 2 2 2 12" xfId="21033" xr:uid="{00000000-0005-0000-0000-000064060000}"/>
    <cellStyle name="Assumption Currency. 3 2 2 2 2" xfId="1045" xr:uid="{00000000-0005-0000-0000-000065060000}"/>
    <cellStyle name="Assumption Currency. 3 2 2 2 2 10" xfId="1046" xr:uid="{00000000-0005-0000-0000-000066060000}"/>
    <cellStyle name="Assumption Currency. 3 2 2 2 2 10 2" xfId="21037" xr:uid="{00000000-0005-0000-0000-000067060000}"/>
    <cellStyle name="Assumption Currency. 3 2 2 2 2 11" xfId="1047" xr:uid="{00000000-0005-0000-0000-000068060000}"/>
    <cellStyle name="Assumption Currency. 3 2 2 2 2 11 2" xfId="21038" xr:uid="{00000000-0005-0000-0000-000069060000}"/>
    <cellStyle name="Assumption Currency. 3 2 2 2 2 12" xfId="21036" xr:uid="{00000000-0005-0000-0000-00006A060000}"/>
    <cellStyle name="Assumption Currency. 3 2 2 2 2 2" xfId="1048" xr:uid="{00000000-0005-0000-0000-00006B060000}"/>
    <cellStyle name="Assumption Currency. 3 2 2 2 2 2 2" xfId="21039" xr:uid="{00000000-0005-0000-0000-00006C060000}"/>
    <cellStyle name="Assumption Currency. 3 2 2 2 2 3" xfId="1049" xr:uid="{00000000-0005-0000-0000-00006D060000}"/>
    <cellStyle name="Assumption Currency. 3 2 2 2 2 3 2" xfId="21040" xr:uid="{00000000-0005-0000-0000-00006E060000}"/>
    <cellStyle name="Assumption Currency. 3 2 2 2 2 4" xfId="1050" xr:uid="{00000000-0005-0000-0000-00006F060000}"/>
    <cellStyle name="Assumption Currency. 3 2 2 2 2 4 2" xfId="21041" xr:uid="{00000000-0005-0000-0000-000070060000}"/>
    <cellStyle name="Assumption Currency. 3 2 2 2 2 5" xfId="1051" xr:uid="{00000000-0005-0000-0000-000071060000}"/>
    <cellStyle name="Assumption Currency. 3 2 2 2 2 5 2" xfId="21042" xr:uid="{00000000-0005-0000-0000-000072060000}"/>
    <cellStyle name="Assumption Currency. 3 2 2 2 2 6" xfId="1052" xr:uid="{00000000-0005-0000-0000-000073060000}"/>
    <cellStyle name="Assumption Currency. 3 2 2 2 2 6 2" xfId="21043" xr:uid="{00000000-0005-0000-0000-000074060000}"/>
    <cellStyle name="Assumption Currency. 3 2 2 2 2 7" xfId="1053" xr:uid="{00000000-0005-0000-0000-000075060000}"/>
    <cellStyle name="Assumption Currency. 3 2 2 2 2 7 2" xfId="21044" xr:uid="{00000000-0005-0000-0000-000076060000}"/>
    <cellStyle name="Assumption Currency. 3 2 2 2 2 8" xfId="1054" xr:uid="{00000000-0005-0000-0000-000077060000}"/>
    <cellStyle name="Assumption Currency. 3 2 2 2 2 8 2" xfId="21045" xr:uid="{00000000-0005-0000-0000-000078060000}"/>
    <cellStyle name="Assumption Currency. 3 2 2 2 2 9" xfId="1055" xr:uid="{00000000-0005-0000-0000-000079060000}"/>
    <cellStyle name="Assumption Currency. 3 2 2 2 2 9 2" xfId="21046" xr:uid="{00000000-0005-0000-0000-00007A060000}"/>
    <cellStyle name="Assumption Currency. 3 2 2 2 3" xfId="1056" xr:uid="{00000000-0005-0000-0000-00007B060000}"/>
    <cellStyle name="Assumption Currency. 3 2 2 2 3 2" xfId="21047" xr:uid="{00000000-0005-0000-0000-00007C060000}"/>
    <cellStyle name="Assumption Currency. 3 2 2 2 4" xfId="1057" xr:uid="{00000000-0005-0000-0000-00007D060000}"/>
    <cellStyle name="Assumption Currency. 3 2 2 2 4 2" xfId="21048" xr:uid="{00000000-0005-0000-0000-00007E060000}"/>
    <cellStyle name="Assumption Currency. 3 2 2 2 5" xfId="1058" xr:uid="{00000000-0005-0000-0000-00007F060000}"/>
    <cellStyle name="Assumption Currency. 3 2 2 2 5 2" xfId="21049" xr:uid="{00000000-0005-0000-0000-000080060000}"/>
    <cellStyle name="Assumption Currency. 3 2 2 2 6" xfId="1059" xr:uid="{00000000-0005-0000-0000-000081060000}"/>
    <cellStyle name="Assumption Currency. 3 2 2 2 6 2" xfId="21050" xr:uid="{00000000-0005-0000-0000-000082060000}"/>
    <cellStyle name="Assumption Currency. 3 2 2 2 7" xfId="1060" xr:uid="{00000000-0005-0000-0000-000083060000}"/>
    <cellStyle name="Assumption Currency. 3 2 2 2 7 2" xfId="21051" xr:uid="{00000000-0005-0000-0000-000084060000}"/>
    <cellStyle name="Assumption Currency. 3 2 2 2 8" xfId="1061" xr:uid="{00000000-0005-0000-0000-000085060000}"/>
    <cellStyle name="Assumption Currency. 3 2 2 2 8 2" xfId="21052" xr:uid="{00000000-0005-0000-0000-000086060000}"/>
    <cellStyle name="Assumption Currency. 3 2 2 2 9" xfId="1062" xr:uid="{00000000-0005-0000-0000-000087060000}"/>
    <cellStyle name="Assumption Currency. 3 2 2 2 9 2" xfId="21053" xr:uid="{00000000-0005-0000-0000-000088060000}"/>
    <cellStyle name="Assumption Currency. 3 2 2 3" xfId="1063" xr:uid="{00000000-0005-0000-0000-000089060000}"/>
    <cellStyle name="Assumption Currency. 3 2 2 3 10" xfId="1064" xr:uid="{00000000-0005-0000-0000-00008A060000}"/>
    <cellStyle name="Assumption Currency. 3 2 2 3 10 2" xfId="21055" xr:uid="{00000000-0005-0000-0000-00008B060000}"/>
    <cellStyle name="Assumption Currency. 3 2 2 3 11" xfId="1065" xr:uid="{00000000-0005-0000-0000-00008C060000}"/>
    <cellStyle name="Assumption Currency. 3 2 2 3 11 2" xfId="21056" xr:uid="{00000000-0005-0000-0000-00008D060000}"/>
    <cellStyle name="Assumption Currency. 3 2 2 3 12" xfId="21054" xr:uid="{00000000-0005-0000-0000-00008E060000}"/>
    <cellStyle name="Assumption Currency. 3 2 2 3 2" xfId="1066" xr:uid="{00000000-0005-0000-0000-00008F060000}"/>
    <cellStyle name="Assumption Currency. 3 2 2 3 2 2" xfId="21057" xr:uid="{00000000-0005-0000-0000-000090060000}"/>
    <cellStyle name="Assumption Currency. 3 2 2 3 3" xfId="1067" xr:uid="{00000000-0005-0000-0000-000091060000}"/>
    <cellStyle name="Assumption Currency. 3 2 2 3 3 2" xfId="21058" xr:uid="{00000000-0005-0000-0000-000092060000}"/>
    <cellStyle name="Assumption Currency. 3 2 2 3 4" xfId="1068" xr:uid="{00000000-0005-0000-0000-000093060000}"/>
    <cellStyle name="Assumption Currency. 3 2 2 3 4 2" xfId="21059" xr:uid="{00000000-0005-0000-0000-000094060000}"/>
    <cellStyle name="Assumption Currency. 3 2 2 3 5" xfId="1069" xr:uid="{00000000-0005-0000-0000-000095060000}"/>
    <cellStyle name="Assumption Currency. 3 2 2 3 5 2" xfId="21060" xr:uid="{00000000-0005-0000-0000-000096060000}"/>
    <cellStyle name="Assumption Currency. 3 2 2 3 6" xfId="1070" xr:uid="{00000000-0005-0000-0000-000097060000}"/>
    <cellStyle name="Assumption Currency. 3 2 2 3 6 2" xfId="21061" xr:uid="{00000000-0005-0000-0000-000098060000}"/>
    <cellStyle name="Assumption Currency. 3 2 2 3 7" xfId="1071" xr:uid="{00000000-0005-0000-0000-000099060000}"/>
    <cellStyle name="Assumption Currency. 3 2 2 3 7 2" xfId="21062" xr:uid="{00000000-0005-0000-0000-00009A060000}"/>
    <cellStyle name="Assumption Currency. 3 2 2 3 8" xfId="1072" xr:uid="{00000000-0005-0000-0000-00009B060000}"/>
    <cellStyle name="Assumption Currency. 3 2 2 3 8 2" xfId="21063" xr:uid="{00000000-0005-0000-0000-00009C060000}"/>
    <cellStyle name="Assumption Currency. 3 2 2 3 9" xfId="1073" xr:uid="{00000000-0005-0000-0000-00009D060000}"/>
    <cellStyle name="Assumption Currency. 3 2 2 3 9 2" xfId="21064" xr:uid="{00000000-0005-0000-0000-00009E060000}"/>
    <cellStyle name="Assumption Currency. 3 2 2 4" xfId="1074" xr:uid="{00000000-0005-0000-0000-00009F060000}"/>
    <cellStyle name="Assumption Currency. 3 2 2 4 2" xfId="21065" xr:uid="{00000000-0005-0000-0000-0000A0060000}"/>
    <cellStyle name="Assumption Currency. 3 2 2 5" xfId="1075" xr:uid="{00000000-0005-0000-0000-0000A1060000}"/>
    <cellStyle name="Assumption Currency. 3 2 2 5 2" xfId="21066" xr:uid="{00000000-0005-0000-0000-0000A2060000}"/>
    <cellStyle name="Assumption Currency. 3 2 2 6" xfId="1076" xr:uid="{00000000-0005-0000-0000-0000A3060000}"/>
    <cellStyle name="Assumption Currency. 3 2 2 6 2" xfId="21067" xr:uid="{00000000-0005-0000-0000-0000A4060000}"/>
    <cellStyle name="Assumption Currency. 3 2 2 7" xfId="1077" xr:uid="{00000000-0005-0000-0000-0000A5060000}"/>
    <cellStyle name="Assumption Currency. 3 2 2 7 2" xfId="21068" xr:uid="{00000000-0005-0000-0000-0000A6060000}"/>
    <cellStyle name="Assumption Currency. 3 2 2 8" xfId="1078" xr:uid="{00000000-0005-0000-0000-0000A7060000}"/>
    <cellStyle name="Assumption Currency. 3 2 2 8 2" xfId="21069" xr:uid="{00000000-0005-0000-0000-0000A8060000}"/>
    <cellStyle name="Assumption Currency. 3 2 2 9" xfId="1079" xr:uid="{00000000-0005-0000-0000-0000A9060000}"/>
    <cellStyle name="Assumption Currency. 3 2 2 9 2" xfId="21070" xr:uid="{00000000-0005-0000-0000-0000AA060000}"/>
    <cellStyle name="Assumption Currency. 3 2 3" xfId="1080" xr:uid="{00000000-0005-0000-0000-0000AB060000}"/>
    <cellStyle name="Assumption Currency. 3 2 3 10" xfId="1081" xr:uid="{00000000-0005-0000-0000-0000AC060000}"/>
    <cellStyle name="Assumption Currency. 3 2 3 10 2" xfId="21072" xr:uid="{00000000-0005-0000-0000-0000AD060000}"/>
    <cellStyle name="Assumption Currency. 3 2 3 11" xfId="1082" xr:uid="{00000000-0005-0000-0000-0000AE060000}"/>
    <cellStyle name="Assumption Currency. 3 2 3 11 2" xfId="21073" xr:uid="{00000000-0005-0000-0000-0000AF060000}"/>
    <cellStyle name="Assumption Currency. 3 2 3 12" xfId="21071" xr:uid="{00000000-0005-0000-0000-0000B0060000}"/>
    <cellStyle name="Assumption Currency. 3 2 3 2" xfId="1083" xr:uid="{00000000-0005-0000-0000-0000B1060000}"/>
    <cellStyle name="Assumption Currency. 3 2 3 2 10" xfId="1084" xr:uid="{00000000-0005-0000-0000-0000B2060000}"/>
    <cellStyle name="Assumption Currency. 3 2 3 2 10 2" xfId="21075" xr:uid="{00000000-0005-0000-0000-0000B3060000}"/>
    <cellStyle name="Assumption Currency. 3 2 3 2 11" xfId="1085" xr:uid="{00000000-0005-0000-0000-0000B4060000}"/>
    <cellStyle name="Assumption Currency. 3 2 3 2 11 2" xfId="21076" xr:uid="{00000000-0005-0000-0000-0000B5060000}"/>
    <cellStyle name="Assumption Currency. 3 2 3 2 12" xfId="21074" xr:uid="{00000000-0005-0000-0000-0000B6060000}"/>
    <cellStyle name="Assumption Currency. 3 2 3 2 2" xfId="1086" xr:uid="{00000000-0005-0000-0000-0000B7060000}"/>
    <cellStyle name="Assumption Currency. 3 2 3 2 2 2" xfId="21077" xr:uid="{00000000-0005-0000-0000-0000B8060000}"/>
    <cellStyle name="Assumption Currency. 3 2 3 2 3" xfId="1087" xr:uid="{00000000-0005-0000-0000-0000B9060000}"/>
    <cellStyle name="Assumption Currency. 3 2 3 2 3 2" xfId="21078" xr:uid="{00000000-0005-0000-0000-0000BA060000}"/>
    <cellStyle name="Assumption Currency. 3 2 3 2 4" xfId="1088" xr:uid="{00000000-0005-0000-0000-0000BB060000}"/>
    <cellStyle name="Assumption Currency. 3 2 3 2 4 2" xfId="21079" xr:uid="{00000000-0005-0000-0000-0000BC060000}"/>
    <cellStyle name="Assumption Currency. 3 2 3 2 5" xfId="1089" xr:uid="{00000000-0005-0000-0000-0000BD060000}"/>
    <cellStyle name="Assumption Currency. 3 2 3 2 5 2" xfId="21080" xr:uid="{00000000-0005-0000-0000-0000BE060000}"/>
    <cellStyle name="Assumption Currency. 3 2 3 2 6" xfId="1090" xr:uid="{00000000-0005-0000-0000-0000BF060000}"/>
    <cellStyle name="Assumption Currency. 3 2 3 2 6 2" xfId="21081" xr:uid="{00000000-0005-0000-0000-0000C0060000}"/>
    <cellStyle name="Assumption Currency. 3 2 3 2 7" xfId="1091" xr:uid="{00000000-0005-0000-0000-0000C1060000}"/>
    <cellStyle name="Assumption Currency. 3 2 3 2 7 2" xfId="21082" xr:uid="{00000000-0005-0000-0000-0000C2060000}"/>
    <cellStyle name="Assumption Currency. 3 2 3 2 8" xfId="1092" xr:uid="{00000000-0005-0000-0000-0000C3060000}"/>
    <cellStyle name="Assumption Currency. 3 2 3 2 8 2" xfId="21083" xr:uid="{00000000-0005-0000-0000-0000C4060000}"/>
    <cellStyle name="Assumption Currency. 3 2 3 2 9" xfId="1093" xr:uid="{00000000-0005-0000-0000-0000C5060000}"/>
    <cellStyle name="Assumption Currency. 3 2 3 2 9 2" xfId="21084" xr:uid="{00000000-0005-0000-0000-0000C6060000}"/>
    <cellStyle name="Assumption Currency. 3 2 3 3" xfId="1094" xr:uid="{00000000-0005-0000-0000-0000C7060000}"/>
    <cellStyle name="Assumption Currency. 3 2 3 3 2" xfId="21085" xr:uid="{00000000-0005-0000-0000-0000C8060000}"/>
    <cellStyle name="Assumption Currency. 3 2 3 4" xfId="1095" xr:uid="{00000000-0005-0000-0000-0000C9060000}"/>
    <cellStyle name="Assumption Currency. 3 2 3 4 2" xfId="21086" xr:uid="{00000000-0005-0000-0000-0000CA060000}"/>
    <cellStyle name="Assumption Currency. 3 2 3 5" xfId="1096" xr:uid="{00000000-0005-0000-0000-0000CB060000}"/>
    <cellStyle name="Assumption Currency. 3 2 3 5 2" xfId="21087" xr:uid="{00000000-0005-0000-0000-0000CC060000}"/>
    <cellStyle name="Assumption Currency. 3 2 3 6" xfId="1097" xr:uid="{00000000-0005-0000-0000-0000CD060000}"/>
    <cellStyle name="Assumption Currency. 3 2 3 6 2" xfId="21088" xr:uid="{00000000-0005-0000-0000-0000CE060000}"/>
    <cellStyle name="Assumption Currency. 3 2 3 7" xfId="1098" xr:uid="{00000000-0005-0000-0000-0000CF060000}"/>
    <cellStyle name="Assumption Currency. 3 2 3 7 2" xfId="21089" xr:uid="{00000000-0005-0000-0000-0000D0060000}"/>
    <cellStyle name="Assumption Currency. 3 2 3 8" xfId="1099" xr:uid="{00000000-0005-0000-0000-0000D1060000}"/>
    <cellStyle name="Assumption Currency. 3 2 3 8 2" xfId="21090" xr:uid="{00000000-0005-0000-0000-0000D2060000}"/>
    <cellStyle name="Assumption Currency. 3 2 3 9" xfId="1100" xr:uid="{00000000-0005-0000-0000-0000D3060000}"/>
    <cellStyle name="Assumption Currency. 3 2 3 9 2" xfId="21091" xr:uid="{00000000-0005-0000-0000-0000D4060000}"/>
    <cellStyle name="Assumption Currency. 3 2 4" xfId="1101" xr:uid="{00000000-0005-0000-0000-0000D5060000}"/>
    <cellStyle name="Assumption Currency. 3 2 4 10" xfId="1102" xr:uid="{00000000-0005-0000-0000-0000D6060000}"/>
    <cellStyle name="Assumption Currency. 3 2 4 10 2" xfId="21093" xr:uid="{00000000-0005-0000-0000-0000D7060000}"/>
    <cellStyle name="Assumption Currency. 3 2 4 11" xfId="1103" xr:uid="{00000000-0005-0000-0000-0000D8060000}"/>
    <cellStyle name="Assumption Currency. 3 2 4 11 2" xfId="21094" xr:uid="{00000000-0005-0000-0000-0000D9060000}"/>
    <cellStyle name="Assumption Currency. 3 2 4 12" xfId="21092" xr:uid="{00000000-0005-0000-0000-0000DA060000}"/>
    <cellStyle name="Assumption Currency. 3 2 4 2" xfId="1104" xr:uid="{00000000-0005-0000-0000-0000DB060000}"/>
    <cellStyle name="Assumption Currency. 3 2 4 2 2" xfId="21095" xr:uid="{00000000-0005-0000-0000-0000DC060000}"/>
    <cellStyle name="Assumption Currency. 3 2 4 3" xfId="1105" xr:uid="{00000000-0005-0000-0000-0000DD060000}"/>
    <cellStyle name="Assumption Currency. 3 2 4 3 2" xfId="21096" xr:uid="{00000000-0005-0000-0000-0000DE060000}"/>
    <cellStyle name="Assumption Currency. 3 2 4 4" xfId="1106" xr:uid="{00000000-0005-0000-0000-0000DF060000}"/>
    <cellStyle name="Assumption Currency. 3 2 4 4 2" xfId="21097" xr:uid="{00000000-0005-0000-0000-0000E0060000}"/>
    <cellStyle name="Assumption Currency. 3 2 4 5" xfId="1107" xr:uid="{00000000-0005-0000-0000-0000E1060000}"/>
    <cellStyle name="Assumption Currency. 3 2 4 5 2" xfId="21098" xr:uid="{00000000-0005-0000-0000-0000E2060000}"/>
    <cellStyle name="Assumption Currency. 3 2 4 6" xfId="1108" xr:uid="{00000000-0005-0000-0000-0000E3060000}"/>
    <cellStyle name="Assumption Currency. 3 2 4 6 2" xfId="21099" xr:uid="{00000000-0005-0000-0000-0000E4060000}"/>
    <cellStyle name="Assumption Currency. 3 2 4 7" xfId="1109" xr:uid="{00000000-0005-0000-0000-0000E5060000}"/>
    <cellStyle name="Assumption Currency. 3 2 4 7 2" xfId="21100" xr:uid="{00000000-0005-0000-0000-0000E6060000}"/>
    <cellStyle name="Assumption Currency. 3 2 4 8" xfId="1110" xr:uid="{00000000-0005-0000-0000-0000E7060000}"/>
    <cellStyle name="Assumption Currency. 3 2 4 8 2" xfId="21101" xr:uid="{00000000-0005-0000-0000-0000E8060000}"/>
    <cellStyle name="Assumption Currency. 3 2 4 9" xfId="1111" xr:uid="{00000000-0005-0000-0000-0000E9060000}"/>
    <cellStyle name="Assumption Currency. 3 2 4 9 2" xfId="21102" xr:uid="{00000000-0005-0000-0000-0000EA060000}"/>
    <cellStyle name="Assumption Currency. 3 2 5" xfId="1112" xr:uid="{00000000-0005-0000-0000-0000EB060000}"/>
    <cellStyle name="Assumption Currency. 3 2 5 2" xfId="21103" xr:uid="{00000000-0005-0000-0000-0000EC060000}"/>
    <cellStyle name="Assumption Currency. 3 2 6" xfId="1113" xr:uid="{00000000-0005-0000-0000-0000ED060000}"/>
    <cellStyle name="Assumption Currency. 3 2 6 2" xfId="21104" xr:uid="{00000000-0005-0000-0000-0000EE060000}"/>
    <cellStyle name="Assumption Currency. 3 2 7" xfId="1114" xr:uid="{00000000-0005-0000-0000-0000EF060000}"/>
    <cellStyle name="Assumption Currency. 3 2 7 2" xfId="21105" xr:uid="{00000000-0005-0000-0000-0000F0060000}"/>
    <cellStyle name="Assumption Currency. 3 2 8" xfId="1115" xr:uid="{00000000-0005-0000-0000-0000F1060000}"/>
    <cellStyle name="Assumption Currency. 3 2 8 2" xfId="21106" xr:uid="{00000000-0005-0000-0000-0000F2060000}"/>
    <cellStyle name="Assumption Currency. 3 2 9" xfId="1116" xr:uid="{00000000-0005-0000-0000-0000F3060000}"/>
    <cellStyle name="Assumption Currency. 3 2 9 2" xfId="21107" xr:uid="{00000000-0005-0000-0000-0000F4060000}"/>
    <cellStyle name="Assumption Currency. 3 20" xfId="21013" xr:uid="{00000000-0005-0000-0000-0000F5060000}"/>
    <cellStyle name="Assumption Currency. 3 3" xfId="1117" xr:uid="{00000000-0005-0000-0000-0000F6060000}"/>
    <cellStyle name="Assumption Currency. 3 3 10" xfId="1118" xr:uid="{00000000-0005-0000-0000-0000F7060000}"/>
    <cellStyle name="Assumption Currency. 3 3 10 2" xfId="21109" xr:uid="{00000000-0005-0000-0000-0000F8060000}"/>
    <cellStyle name="Assumption Currency. 3 3 11" xfId="1119" xr:uid="{00000000-0005-0000-0000-0000F9060000}"/>
    <cellStyle name="Assumption Currency. 3 3 11 2" xfId="21110" xr:uid="{00000000-0005-0000-0000-0000FA060000}"/>
    <cellStyle name="Assumption Currency. 3 3 12" xfId="1120" xr:uid="{00000000-0005-0000-0000-0000FB060000}"/>
    <cellStyle name="Assumption Currency. 3 3 12 2" xfId="21111" xr:uid="{00000000-0005-0000-0000-0000FC060000}"/>
    <cellStyle name="Assumption Currency. 3 3 13" xfId="21108" xr:uid="{00000000-0005-0000-0000-0000FD060000}"/>
    <cellStyle name="Assumption Currency. 3 3 2" xfId="1121" xr:uid="{00000000-0005-0000-0000-0000FE060000}"/>
    <cellStyle name="Assumption Currency. 3 3 2 10" xfId="1122" xr:uid="{00000000-0005-0000-0000-0000FF060000}"/>
    <cellStyle name="Assumption Currency. 3 3 2 10 2" xfId="21113" xr:uid="{00000000-0005-0000-0000-000000070000}"/>
    <cellStyle name="Assumption Currency. 3 3 2 11" xfId="1123" xr:uid="{00000000-0005-0000-0000-000001070000}"/>
    <cellStyle name="Assumption Currency. 3 3 2 11 2" xfId="21114" xr:uid="{00000000-0005-0000-0000-000002070000}"/>
    <cellStyle name="Assumption Currency. 3 3 2 12" xfId="21112" xr:uid="{00000000-0005-0000-0000-000003070000}"/>
    <cellStyle name="Assumption Currency. 3 3 2 2" xfId="1124" xr:uid="{00000000-0005-0000-0000-000004070000}"/>
    <cellStyle name="Assumption Currency. 3 3 2 2 10" xfId="1125" xr:uid="{00000000-0005-0000-0000-000005070000}"/>
    <cellStyle name="Assumption Currency. 3 3 2 2 10 2" xfId="21116" xr:uid="{00000000-0005-0000-0000-000006070000}"/>
    <cellStyle name="Assumption Currency. 3 3 2 2 11" xfId="1126" xr:uid="{00000000-0005-0000-0000-000007070000}"/>
    <cellStyle name="Assumption Currency. 3 3 2 2 11 2" xfId="21117" xr:uid="{00000000-0005-0000-0000-000008070000}"/>
    <cellStyle name="Assumption Currency. 3 3 2 2 12" xfId="21115" xr:uid="{00000000-0005-0000-0000-000009070000}"/>
    <cellStyle name="Assumption Currency. 3 3 2 2 2" xfId="1127" xr:uid="{00000000-0005-0000-0000-00000A070000}"/>
    <cellStyle name="Assumption Currency. 3 3 2 2 2 2" xfId="21118" xr:uid="{00000000-0005-0000-0000-00000B070000}"/>
    <cellStyle name="Assumption Currency. 3 3 2 2 3" xfId="1128" xr:uid="{00000000-0005-0000-0000-00000C070000}"/>
    <cellStyle name="Assumption Currency. 3 3 2 2 3 2" xfId="21119" xr:uid="{00000000-0005-0000-0000-00000D070000}"/>
    <cellStyle name="Assumption Currency. 3 3 2 2 4" xfId="1129" xr:uid="{00000000-0005-0000-0000-00000E070000}"/>
    <cellStyle name="Assumption Currency. 3 3 2 2 4 2" xfId="21120" xr:uid="{00000000-0005-0000-0000-00000F070000}"/>
    <cellStyle name="Assumption Currency. 3 3 2 2 5" xfId="1130" xr:uid="{00000000-0005-0000-0000-000010070000}"/>
    <cellStyle name="Assumption Currency. 3 3 2 2 5 2" xfId="21121" xr:uid="{00000000-0005-0000-0000-000011070000}"/>
    <cellStyle name="Assumption Currency. 3 3 2 2 6" xfId="1131" xr:uid="{00000000-0005-0000-0000-000012070000}"/>
    <cellStyle name="Assumption Currency. 3 3 2 2 6 2" xfId="21122" xr:uid="{00000000-0005-0000-0000-000013070000}"/>
    <cellStyle name="Assumption Currency. 3 3 2 2 7" xfId="1132" xr:uid="{00000000-0005-0000-0000-000014070000}"/>
    <cellStyle name="Assumption Currency. 3 3 2 2 7 2" xfId="21123" xr:uid="{00000000-0005-0000-0000-000015070000}"/>
    <cellStyle name="Assumption Currency. 3 3 2 2 8" xfId="1133" xr:uid="{00000000-0005-0000-0000-000016070000}"/>
    <cellStyle name="Assumption Currency. 3 3 2 2 8 2" xfId="21124" xr:uid="{00000000-0005-0000-0000-000017070000}"/>
    <cellStyle name="Assumption Currency. 3 3 2 2 9" xfId="1134" xr:uid="{00000000-0005-0000-0000-000018070000}"/>
    <cellStyle name="Assumption Currency. 3 3 2 2 9 2" xfId="21125" xr:uid="{00000000-0005-0000-0000-000019070000}"/>
    <cellStyle name="Assumption Currency. 3 3 2 3" xfId="1135" xr:uid="{00000000-0005-0000-0000-00001A070000}"/>
    <cellStyle name="Assumption Currency. 3 3 2 3 2" xfId="21126" xr:uid="{00000000-0005-0000-0000-00001B070000}"/>
    <cellStyle name="Assumption Currency. 3 3 2 4" xfId="1136" xr:uid="{00000000-0005-0000-0000-00001C070000}"/>
    <cellStyle name="Assumption Currency. 3 3 2 4 2" xfId="21127" xr:uid="{00000000-0005-0000-0000-00001D070000}"/>
    <cellStyle name="Assumption Currency. 3 3 2 5" xfId="1137" xr:uid="{00000000-0005-0000-0000-00001E070000}"/>
    <cellStyle name="Assumption Currency. 3 3 2 5 2" xfId="21128" xr:uid="{00000000-0005-0000-0000-00001F070000}"/>
    <cellStyle name="Assumption Currency. 3 3 2 6" xfId="1138" xr:uid="{00000000-0005-0000-0000-000020070000}"/>
    <cellStyle name="Assumption Currency. 3 3 2 6 2" xfId="21129" xr:uid="{00000000-0005-0000-0000-000021070000}"/>
    <cellStyle name="Assumption Currency. 3 3 2 7" xfId="1139" xr:uid="{00000000-0005-0000-0000-000022070000}"/>
    <cellStyle name="Assumption Currency. 3 3 2 7 2" xfId="21130" xr:uid="{00000000-0005-0000-0000-000023070000}"/>
    <cellStyle name="Assumption Currency. 3 3 2 8" xfId="1140" xr:uid="{00000000-0005-0000-0000-000024070000}"/>
    <cellStyle name="Assumption Currency. 3 3 2 8 2" xfId="21131" xr:uid="{00000000-0005-0000-0000-000025070000}"/>
    <cellStyle name="Assumption Currency. 3 3 2 9" xfId="1141" xr:uid="{00000000-0005-0000-0000-000026070000}"/>
    <cellStyle name="Assumption Currency. 3 3 2 9 2" xfId="21132" xr:uid="{00000000-0005-0000-0000-000027070000}"/>
    <cellStyle name="Assumption Currency. 3 3 3" xfId="1142" xr:uid="{00000000-0005-0000-0000-000028070000}"/>
    <cellStyle name="Assumption Currency. 3 3 3 10" xfId="1143" xr:uid="{00000000-0005-0000-0000-000029070000}"/>
    <cellStyle name="Assumption Currency. 3 3 3 10 2" xfId="21134" xr:uid="{00000000-0005-0000-0000-00002A070000}"/>
    <cellStyle name="Assumption Currency. 3 3 3 11" xfId="1144" xr:uid="{00000000-0005-0000-0000-00002B070000}"/>
    <cellStyle name="Assumption Currency. 3 3 3 11 2" xfId="21135" xr:uid="{00000000-0005-0000-0000-00002C070000}"/>
    <cellStyle name="Assumption Currency. 3 3 3 12" xfId="21133" xr:uid="{00000000-0005-0000-0000-00002D070000}"/>
    <cellStyle name="Assumption Currency. 3 3 3 2" xfId="1145" xr:uid="{00000000-0005-0000-0000-00002E070000}"/>
    <cellStyle name="Assumption Currency. 3 3 3 2 2" xfId="21136" xr:uid="{00000000-0005-0000-0000-00002F070000}"/>
    <cellStyle name="Assumption Currency. 3 3 3 3" xfId="1146" xr:uid="{00000000-0005-0000-0000-000030070000}"/>
    <cellStyle name="Assumption Currency. 3 3 3 3 2" xfId="21137" xr:uid="{00000000-0005-0000-0000-000031070000}"/>
    <cellStyle name="Assumption Currency. 3 3 3 4" xfId="1147" xr:uid="{00000000-0005-0000-0000-000032070000}"/>
    <cellStyle name="Assumption Currency. 3 3 3 4 2" xfId="21138" xr:uid="{00000000-0005-0000-0000-000033070000}"/>
    <cellStyle name="Assumption Currency. 3 3 3 5" xfId="1148" xr:uid="{00000000-0005-0000-0000-000034070000}"/>
    <cellStyle name="Assumption Currency. 3 3 3 5 2" xfId="21139" xr:uid="{00000000-0005-0000-0000-000035070000}"/>
    <cellStyle name="Assumption Currency. 3 3 3 6" xfId="1149" xr:uid="{00000000-0005-0000-0000-000036070000}"/>
    <cellStyle name="Assumption Currency. 3 3 3 6 2" xfId="21140" xr:uid="{00000000-0005-0000-0000-000037070000}"/>
    <cellStyle name="Assumption Currency. 3 3 3 7" xfId="1150" xr:uid="{00000000-0005-0000-0000-000038070000}"/>
    <cellStyle name="Assumption Currency. 3 3 3 7 2" xfId="21141" xr:uid="{00000000-0005-0000-0000-000039070000}"/>
    <cellStyle name="Assumption Currency. 3 3 3 8" xfId="1151" xr:uid="{00000000-0005-0000-0000-00003A070000}"/>
    <cellStyle name="Assumption Currency. 3 3 3 8 2" xfId="21142" xr:uid="{00000000-0005-0000-0000-00003B070000}"/>
    <cellStyle name="Assumption Currency. 3 3 3 9" xfId="1152" xr:uid="{00000000-0005-0000-0000-00003C070000}"/>
    <cellStyle name="Assumption Currency. 3 3 3 9 2" xfId="21143" xr:uid="{00000000-0005-0000-0000-00003D070000}"/>
    <cellStyle name="Assumption Currency. 3 3 4" xfId="1153" xr:uid="{00000000-0005-0000-0000-00003E070000}"/>
    <cellStyle name="Assumption Currency. 3 3 4 2" xfId="21144" xr:uid="{00000000-0005-0000-0000-00003F070000}"/>
    <cellStyle name="Assumption Currency. 3 3 5" xfId="1154" xr:uid="{00000000-0005-0000-0000-000040070000}"/>
    <cellStyle name="Assumption Currency. 3 3 5 2" xfId="21145" xr:uid="{00000000-0005-0000-0000-000041070000}"/>
    <cellStyle name="Assumption Currency. 3 3 6" xfId="1155" xr:uid="{00000000-0005-0000-0000-000042070000}"/>
    <cellStyle name="Assumption Currency. 3 3 6 2" xfId="21146" xr:uid="{00000000-0005-0000-0000-000043070000}"/>
    <cellStyle name="Assumption Currency. 3 3 7" xfId="1156" xr:uid="{00000000-0005-0000-0000-000044070000}"/>
    <cellStyle name="Assumption Currency. 3 3 7 2" xfId="21147" xr:uid="{00000000-0005-0000-0000-000045070000}"/>
    <cellStyle name="Assumption Currency. 3 3 8" xfId="1157" xr:uid="{00000000-0005-0000-0000-000046070000}"/>
    <cellStyle name="Assumption Currency. 3 3 8 2" xfId="21148" xr:uid="{00000000-0005-0000-0000-000047070000}"/>
    <cellStyle name="Assumption Currency. 3 3 9" xfId="1158" xr:uid="{00000000-0005-0000-0000-000048070000}"/>
    <cellStyle name="Assumption Currency. 3 3 9 2" xfId="21149" xr:uid="{00000000-0005-0000-0000-000049070000}"/>
    <cellStyle name="Assumption Currency. 3 4" xfId="1159" xr:uid="{00000000-0005-0000-0000-00004A070000}"/>
    <cellStyle name="Assumption Currency. 3 4 10" xfId="1160" xr:uid="{00000000-0005-0000-0000-00004B070000}"/>
    <cellStyle name="Assumption Currency. 3 4 10 2" xfId="21151" xr:uid="{00000000-0005-0000-0000-00004C070000}"/>
    <cellStyle name="Assumption Currency. 3 4 11" xfId="1161" xr:uid="{00000000-0005-0000-0000-00004D070000}"/>
    <cellStyle name="Assumption Currency. 3 4 11 2" xfId="21152" xr:uid="{00000000-0005-0000-0000-00004E070000}"/>
    <cellStyle name="Assumption Currency. 3 4 12" xfId="21150" xr:uid="{00000000-0005-0000-0000-00004F070000}"/>
    <cellStyle name="Assumption Currency. 3 4 2" xfId="1162" xr:uid="{00000000-0005-0000-0000-000050070000}"/>
    <cellStyle name="Assumption Currency. 3 4 2 10" xfId="1163" xr:uid="{00000000-0005-0000-0000-000051070000}"/>
    <cellStyle name="Assumption Currency. 3 4 2 10 2" xfId="21154" xr:uid="{00000000-0005-0000-0000-000052070000}"/>
    <cellStyle name="Assumption Currency. 3 4 2 11" xfId="1164" xr:uid="{00000000-0005-0000-0000-000053070000}"/>
    <cellStyle name="Assumption Currency. 3 4 2 11 2" xfId="21155" xr:uid="{00000000-0005-0000-0000-000054070000}"/>
    <cellStyle name="Assumption Currency. 3 4 2 12" xfId="21153" xr:uid="{00000000-0005-0000-0000-000055070000}"/>
    <cellStyle name="Assumption Currency. 3 4 2 2" xfId="1165" xr:uid="{00000000-0005-0000-0000-000056070000}"/>
    <cellStyle name="Assumption Currency. 3 4 2 2 2" xfId="21156" xr:uid="{00000000-0005-0000-0000-000057070000}"/>
    <cellStyle name="Assumption Currency. 3 4 2 3" xfId="1166" xr:uid="{00000000-0005-0000-0000-000058070000}"/>
    <cellStyle name="Assumption Currency. 3 4 2 3 2" xfId="21157" xr:uid="{00000000-0005-0000-0000-000059070000}"/>
    <cellStyle name="Assumption Currency. 3 4 2 4" xfId="1167" xr:uid="{00000000-0005-0000-0000-00005A070000}"/>
    <cellStyle name="Assumption Currency. 3 4 2 4 2" xfId="21158" xr:uid="{00000000-0005-0000-0000-00005B070000}"/>
    <cellStyle name="Assumption Currency. 3 4 2 5" xfId="1168" xr:uid="{00000000-0005-0000-0000-00005C070000}"/>
    <cellStyle name="Assumption Currency. 3 4 2 5 2" xfId="21159" xr:uid="{00000000-0005-0000-0000-00005D070000}"/>
    <cellStyle name="Assumption Currency. 3 4 2 6" xfId="1169" xr:uid="{00000000-0005-0000-0000-00005E070000}"/>
    <cellStyle name="Assumption Currency. 3 4 2 6 2" xfId="21160" xr:uid="{00000000-0005-0000-0000-00005F070000}"/>
    <cellStyle name="Assumption Currency. 3 4 2 7" xfId="1170" xr:uid="{00000000-0005-0000-0000-000060070000}"/>
    <cellStyle name="Assumption Currency. 3 4 2 7 2" xfId="21161" xr:uid="{00000000-0005-0000-0000-000061070000}"/>
    <cellStyle name="Assumption Currency. 3 4 2 8" xfId="1171" xr:uid="{00000000-0005-0000-0000-000062070000}"/>
    <cellStyle name="Assumption Currency. 3 4 2 8 2" xfId="21162" xr:uid="{00000000-0005-0000-0000-000063070000}"/>
    <cellStyle name="Assumption Currency. 3 4 2 9" xfId="1172" xr:uid="{00000000-0005-0000-0000-000064070000}"/>
    <cellStyle name="Assumption Currency. 3 4 2 9 2" xfId="21163" xr:uid="{00000000-0005-0000-0000-000065070000}"/>
    <cellStyle name="Assumption Currency. 3 4 3" xfId="1173" xr:uid="{00000000-0005-0000-0000-000066070000}"/>
    <cellStyle name="Assumption Currency. 3 4 3 2" xfId="21164" xr:uid="{00000000-0005-0000-0000-000067070000}"/>
    <cellStyle name="Assumption Currency. 3 4 4" xfId="1174" xr:uid="{00000000-0005-0000-0000-000068070000}"/>
    <cellStyle name="Assumption Currency. 3 4 4 2" xfId="21165" xr:uid="{00000000-0005-0000-0000-000069070000}"/>
    <cellStyle name="Assumption Currency. 3 4 5" xfId="1175" xr:uid="{00000000-0005-0000-0000-00006A070000}"/>
    <cellStyle name="Assumption Currency. 3 4 5 2" xfId="21166" xr:uid="{00000000-0005-0000-0000-00006B070000}"/>
    <cellStyle name="Assumption Currency. 3 4 6" xfId="1176" xr:uid="{00000000-0005-0000-0000-00006C070000}"/>
    <cellStyle name="Assumption Currency. 3 4 6 2" xfId="21167" xr:uid="{00000000-0005-0000-0000-00006D070000}"/>
    <cellStyle name="Assumption Currency. 3 4 7" xfId="1177" xr:uid="{00000000-0005-0000-0000-00006E070000}"/>
    <cellStyle name="Assumption Currency. 3 4 7 2" xfId="21168" xr:uid="{00000000-0005-0000-0000-00006F070000}"/>
    <cellStyle name="Assumption Currency. 3 4 8" xfId="1178" xr:uid="{00000000-0005-0000-0000-000070070000}"/>
    <cellStyle name="Assumption Currency. 3 4 8 2" xfId="21169" xr:uid="{00000000-0005-0000-0000-000071070000}"/>
    <cellStyle name="Assumption Currency. 3 4 9" xfId="1179" xr:uid="{00000000-0005-0000-0000-000072070000}"/>
    <cellStyle name="Assumption Currency. 3 4 9 2" xfId="21170" xr:uid="{00000000-0005-0000-0000-000073070000}"/>
    <cellStyle name="Assumption Currency. 3 5" xfId="1180" xr:uid="{00000000-0005-0000-0000-000074070000}"/>
    <cellStyle name="Assumption Currency. 3 5 10" xfId="1181" xr:uid="{00000000-0005-0000-0000-000075070000}"/>
    <cellStyle name="Assumption Currency. 3 5 10 2" xfId="21172" xr:uid="{00000000-0005-0000-0000-000076070000}"/>
    <cellStyle name="Assumption Currency. 3 5 11" xfId="1182" xr:uid="{00000000-0005-0000-0000-000077070000}"/>
    <cellStyle name="Assumption Currency. 3 5 11 2" xfId="21173" xr:uid="{00000000-0005-0000-0000-000078070000}"/>
    <cellStyle name="Assumption Currency. 3 5 12" xfId="21171" xr:uid="{00000000-0005-0000-0000-000079070000}"/>
    <cellStyle name="Assumption Currency. 3 5 2" xfId="1183" xr:uid="{00000000-0005-0000-0000-00007A070000}"/>
    <cellStyle name="Assumption Currency. 3 5 2 10" xfId="1184" xr:uid="{00000000-0005-0000-0000-00007B070000}"/>
    <cellStyle name="Assumption Currency. 3 5 2 10 2" xfId="21175" xr:uid="{00000000-0005-0000-0000-00007C070000}"/>
    <cellStyle name="Assumption Currency. 3 5 2 11" xfId="1185" xr:uid="{00000000-0005-0000-0000-00007D070000}"/>
    <cellStyle name="Assumption Currency. 3 5 2 11 2" xfId="21176" xr:uid="{00000000-0005-0000-0000-00007E070000}"/>
    <cellStyle name="Assumption Currency. 3 5 2 12" xfId="21174" xr:uid="{00000000-0005-0000-0000-00007F070000}"/>
    <cellStyle name="Assumption Currency. 3 5 2 2" xfId="1186" xr:uid="{00000000-0005-0000-0000-000080070000}"/>
    <cellStyle name="Assumption Currency. 3 5 2 2 2" xfId="21177" xr:uid="{00000000-0005-0000-0000-000081070000}"/>
    <cellStyle name="Assumption Currency. 3 5 2 3" xfId="1187" xr:uid="{00000000-0005-0000-0000-000082070000}"/>
    <cellStyle name="Assumption Currency. 3 5 2 3 2" xfId="21178" xr:uid="{00000000-0005-0000-0000-000083070000}"/>
    <cellStyle name="Assumption Currency. 3 5 2 4" xfId="1188" xr:uid="{00000000-0005-0000-0000-000084070000}"/>
    <cellStyle name="Assumption Currency. 3 5 2 4 2" xfId="21179" xr:uid="{00000000-0005-0000-0000-000085070000}"/>
    <cellStyle name="Assumption Currency. 3 5 2 5" xfId="1189" xr:uid="{00000000-0005-0000-0000-000086070000}"/>
    <cellStyle name="Assumption Currency. 3 5 2 5 2" xfId="21180" xr:uid="{00000000-0005-0000-0000-000087070000}"/>
    <cellStyle name="Assumption Currency. 3 5 2 6" xfId="1190" xr:uid="{00000000-0005-0000-0000-000088070000}"/>
    <cellStyle name="Assumption Currency. 3 5 2 6 2" xfId="21181" xr:uid="{00000000-0005-0000-0000-000089070000}"/>
    <cellStyle name="Assumption Currency. 3 5 2 7" xfId="1191" xr:uid="{00000000-0005-0000-0000-00008A070000}"/>
    <cellStyle name="Assumption Currency. 3 5 2 7 2" xfId="21182" xr:uid="{00000000-0005-0000-0000-00008B070000}"/>
    <cellStyle name="Assumption Currency. 3 5 2 8" xfId="1192" xr:uid="{00000000-0005-0000-0000-00008C070000}"/>
    <cellStyle name="Assumption Currency. 3 5 2 8 2" xfId="21183" xr:uid="{00000000-0005-0000-0000-00008D070000}"/>
    <cellStyle name="Assumption Currency. 3 5 2 9" xfId="1193" xr:uid="{00000000-0005-0000-0000-00008E070000}"/>
    <cellStyle name="Assumption Currency. 3 5 2 9 2" xfId="21184" xr:uid="{00000000-0005-0000-0000-00008F070000}"/>
    <cellStyle name="Assumption Currency. 3 5 3" xfId="1194" xr:uid="{00000000-0005-0000-0000-000090070000}"/>
    <cellStyle name="Assumption Currency. 3 5 3 2" xfId="21185" xr:uid="{00000000-0005-0000-0000-000091070000}"/>
    <cellStyle name="Assumption Currency. 3 5 4" xfId="1195" xr:uid="{00000000-0005-0000-0000-000092070000}"/>
    <cellStyle name="Assumption Currency. 3 5 4 2" xfId="21186" xr:uid="{00000000-0005-0000-0000-000093070000}"/>
    <cellStyle name="Assumption Currency. 3 5 5" xfId="1196" xr:uid="{00000000-0005-0000-0000-000094070000}"/>
    <cellStyle name="Assumption Currency. 3 5 5 2" xfId="21187" xr:uid="{00000000-0005-0000-0000-000095070000}"/>
    <cellStyle name="Assumption Currency. 3 5 6" xfId="1197" xr:uid="{00000000-0005-0000-0000-000096070000}"/>
    <cellStyle name="Assumption Currency. 3 5 6 2" xfId="21188" xr:uid="{00000000-0005-0000-0000-000097070000}"/>
    <cellStyle name="Assumption Currency. 3 5 7" xfId="1198" xr:uid="{00000000-0005-0000-0000-000098070000}"/>
    <cellStyle name="Assumption Currency. 3 5 7 2" xfId="21189" xr:uid="{00000000-0005-0000-0000-000099070000}"/>
    <cellStyle name="Assumption Currency. 3 5 8" xfId="1199" xr:uid="{00000000-0005-0000-0000-00009A070000}"/>
    <cellStyle name="Assumption Currency. 3 5 8 2" xfId="21190" xr:uid="{00000000-0005-0000-0000-00009B070000}"/>
    <cellStyle name="Assumption Currency. 3 5 9" xfId="1200" xr:uid="{00000000-0005-0000-0000-00009C070000}"/>
    <cellStyle name="Assumption Currency. 3 5 9 2" xfId="21191" xr:uid="{00000000-0005-0000-0000-00009D070000}"/>
    <cellStyle name="Assumption Currency. 3 6" xfId="1201" xr:uid="{00000000-0005-0000-0000-00009E070000}"/>
    <cellStyle name="Assumption Currency. 3 6 10" xfId="1202" xr:uid="{00000000-0005-0000-0000-00009F070000}"/>
    <cellStyle name="Assumption Currency. 3 6 10 2" xfId="21193" xr:uid="{00000000-0005-0000-0000-0000A0070000}"/>
    <cellStyle name="Assumption Currency. 3 6 11" xfId="1203" xr:uid="{00000000-0005-0000-0000-0000A1070000}"/>
    <cellStyle name="Assumption Currency. 3 6 11 2" xfId="21194" xr:uid="{00000000-0005-0000-0000-0000A2070000}"/>
    <cellStyle name="Assumption Currency. 3 6 12" xfId="21192" xr:uid="{00000000-0005-0000-0000-0000A3070000}"/>
    <cellStyle name="Assumption Currency. 3 6 2" xfId="1204" xr:uid="{00000000-0005-0000-0000-0000A4070000}"/>
    <cellStyle name="Assumption Currency. 3 6 2 2" xfId="21195" xr:uid="{00000000-0005-0000-0000-0000A5070000}"/>
    <cellStyle name="Assumption Currency. 3 6 3" xfId="1205" xr:uid="{00000000-0005-0000-0000-0000A6070000}"/>
    <cellStyle name="Assumption Currency. 3 6 3 2" xfId="21196" xr:uid="{00000000-0005-0000-0000-0000A7070000}"/>
    <cellStyle name="Assumption Currency. 3 6 4" xfId="1206" xr:uid="{00000000-0005-0000-0000-0000A8070000}"/>
    <cellStyle name="Assumption Currency. 3 6 4 2" xfId="21197" xr:uid="{00000000-0005-0000-0000-0000A9070000}"/>
    <cellStyle name="Assumption Currency. 3 6 5" xfId="1207" xr:uid="{00000000-0005-0000-0000-0000AA070000}"/>
    <cellStyle name="Assumption Currency. 3 6 5 2" xfId="21198" xr:uid="{00000000-0005-0000-0000-0000AB070000}"/>
    <cellStyle name="Assumption Currency. 3 6 6" xfId="1208" xr:uid="{00000000-0005-0000-0000-0000AC070000}"/>
    <cellStyle name="Assumption Currency. 3 6 6 2" xfId="21199" xr:uid="{00000000-0005-0000-0000-0000AD070000}"/>
    <cellStyle name="Assumption Currency. 3 6 7" xfId="1209" xr:uid="{00000000-0005-0000-0000-0000AE070000}"/>
    <cellStyle name="Assumption Currency. 3 6 7 2" xfId="21200" xr:uid="{00000000-0005-0000-0000-0000AF070000}"/>
    <cellStyle name="Assumption Currency. 3 6 8" xfId="1210" xr:uid="{00000000-0005-0000-0000-0000B0070000}"/>
    <cellStyle name="Assumption Currency. 3 6 8 2" xfId="21201" xr:uid="{00000000-0005-0000-0000-0000B1070000}"/>
    <cellStyle name="Assumption Currency. 3 6 9" xfId="1211" xr:uid="{00000000-0005-0000-0000-0000B2070000}"/>
    <cellStyle name="Assumption Currency. 3 6 9 2" xfId="21202" xr:uid="{00000000-0005-0000-0000-0000B3070000}"/>
    <cellStyle name="Assumption Currency. 3 7" xfId="1212" xr:uid="{00000000-0005-0000-0000-0000B4070000}"/>
    <cellStyle name="Assumption Currency. 3 7 2" xfId="21203" xr:uid="{00000000-0005-0000-0000-0000B5070000}"/>
    <cellStyle name="Assumption Currency. 3 8" xfId="1213" xr:uid="{00000000-0005-0000-0000-0000B6070000}"/>
    <cellStyle name="Assumption Currency. 3 8 2" xfId="21204" xr:uid="{00000000-0005-0000-0000-0000B7070000}"/>
    <cellStyle name="Assumption Currency. 3 9" xfId="1214" xr:uid="{00000000-0005-0000-0000-0000B8070000}"/>
    <cellStyle name="Assumption Currency. 3 9 2" xfId="21205" xr:uid="{00000000-0005-0000-0000-0000B9070000}"/>
    <cellStyle name="Assumption Currency. 4" xfId="1215" xr:uid="{00000000-0005-0000-0000-0000BA070000}"/>
    <cellStyle name="Assumption Currency. 4 10" xfId="1216" xr:uid="{00000000-0005-0000-0000-0000BB070000}"/>
    <cellStyle name="Assumption Currency. 4 10 2" xfId="21207" xr:uid="{00000000-0005-0000-0000-0000BC070000}"/>
    <cellStyle name="Assumption Currency. 4 11" xfId="1217" xr:uid="{00000000-0005-0000-0000-0000BD070000}"/>
    <cellStyle name="Assumption Currency. 4 11 2" xfId="21208" xr:uid="{00000000-0005-0000-0000-0000BE070000}"/>
    <cellStyle name="Assumption Currency. 4 12" xfId="1218" xr:uid="{00000000-0005-0000-0000-0000BF070000}"/>
    <cellStyle name="Assumption Currency. 4 12 2" xfId="21209" xr:uid="{00000000-0005-0000-0000-0000C0070000}"/>
    <cellStyle name="Assumption Currency. 4 13" xfId="21206" xr:uid="{00000000-0005-0000-0000-0000C1070000}"/>
    <cellStyle name="Assumption Currency. 4 2" xfId="1219" xr:uid="{00000000-0005-0000-0000-0000C2070000}"/>
    <cellStyle name="Assumption Currency. 4 2 10" xfId="1220" xr:uid="{00000000-0005-0000-0000-0000C3070000}"/>
    <cellStyle name="Assumption Currency. 4 2 10 2" xfId="21211" xr:uid="{00000000-0005-0000-0000-0000C4070000}"/>
    <cellStyle name="Assumption Currency. 4 2 11" xfId="1221" xr:uid="{00000000-0005-0000-0000-0000C5070000}"/>
    <cellStyle name="Assumption Currency. 4 2 11 2" xfId="21212" xr:uid="{00000000-0005-0000-0000-0000C6070000}"/>
    <cellStyle name="Assumption Currency. 4 2 12" xfId="21210" xr:uid="{00000000-0005-0000-0000-0000C7070000}"/>
    <cellStyle name="Assumption Currency. 4 2 2" xfId="1222" xr:uid="{00000000-0005-0000-0000-0000C8070000}"/>
    <cellStyle name="Assumption Currency. 4 2 2 10" xfId="1223" xr:uid="{00000000-0005-0000-0000-0000C9070000}"/>
    <cellStyle name="Assumption Currency. 4 2 2 10 2" xfId="21214" xr:uid="{00000000-0005-0000-0000-0000CA070000}"/>
    <cellStyle name="Assumption Currency. 4 2 2 11" xfId="1224" xr:uid="{00000000-0005-0000-0000-0000CB070000}"/>
    <cellStyle name="Assumption Currency. 4 2 2 11 2" xfId="21215" xr:uid="{00000000-0005-0000-0000-0000CC070000}"/>
    <cellStyle name="Assumption Currency. 4 2 2 12" xfId="21213" xr:uid="{00000000-0005-0000-0000-0000CD070000}"/>
    <cellStyle name="Assumption Currency. 4 2 2 2" xfId="1225" xr:uid="{00000000-0005-0000-0000-0000CE070000}"/>
    <cellStyle name="Assumption Currency. 4 2 2 2 2" xfId="21216" xr:uid="{00000000-0005-0000-0000-0000CF070000}"/>
    <cellStyle name="Assumption Currency. 4 2 2 3" xfId="1226" xr:uid="{00000000-0005-0000-0000-0000D0070000}"/>
    <cellStyle name="Assumption Currency. 4 2 2 3 2" xfId="21217" xr:uid="{00000000-0005-0000-0000-0000D1070000}"/>
    <cellStyle name="Assumption Currency. 4 2 2 4" xfId="1227" xr:uid="{00000000-0005-0000-0000-0000D2070000}"/>
    <cellStyle name="Assumption Currency. 4 2 2 4 2" xfId="21218" xr:uid="{00000000-0005-0000-0000-0000D3070000}"/>
    <cellStyle name="Assumption Currency. 4 2 2 5" xfId="1228" xr:uid="{00000000-0005-0000-0000-0000D4070000}"/>
    <cellStyle name="Assumption Currency. 4 2 2 5 2" xfId="21219" xr:uid="{00000000-0005-0000-0000-0000D5070000}"/>
    <cellStyle name="Assumption Currency. 4 2 2 6" xfId="1229" xr:uid="{00000000-0005-0000-0000-0000D6070000}"/>
    <cellStyle name="Assumption Currency. 4 2 2 6 2" xfId="21220" xr:uid="{00000000-0005-0000-0000-0000D7070000}"/>
    <cellStyle name="Assumption Currency. 4 2 2 7" xfId="1230" xr:uid="{00000000-0005-0000-0000-0000D8070000}"/>
    <cellStyle name="Assumption Currency. 4 2 2 7 2" xfId="21221" xr:uid="{00000000-0005-0000-0000-0000D9070000}"/>
    <cellStyle name="Assumption Currency. 4 2 2 8" xfId="1231" xr:uid="{00000000-0005-0000-0000-0000DA070000}"/>
    <cellStyle name="Assumption Currency. 4 2 2 8 2" xfId="21222" xr:uid="{00000000-0005-0000-0000-0000DB070000}"/>
    <cellStyle name="Assumption Currency. 4 2 2 9" xfId="1232" xr:uid="{00000000-0005-0000-0000-0000DC070000}"/>
    <cellStyle name="Assumption Currency. 4 2 2 9 2" xfId="21223" xr:uid="{00000000-0005-0000-0000-0000DD070000}"/>
    <cellStyle name="Assumption Currency. 4 2 3" xfId="1233" xr:uid="{00000000-0005-0000-0000-0000DE070000}"/>
    <cellStyle name="Assumption Currency. 4 2 3 2" xfId="21224" xr:uid="{00000000-0005-0000-0000-0000DF070000}"/>
    <cellStyle name="Assumption Currency. 4 2 4" xfId="1234" xr:uid="{00000000-0005-0000-0000-0000E0070000}"/>
    <cellStyle name="Assumption Currency. 4 2 4 2" xfId="21225" xr:uid="{00000000-0005-0000-0000-0000E1070000}"/>
    <cellStyle name="Assumption Currency. 4 2 5" xfId="1235" xr:uid="{00000000-0005-0000-0000-0000E2070000}"/>
    <cellStyle name="Assumption Currency. 4 2 5 2" xfId="21226" xr:uid="{00000000-0005-0000-0000-0000E3070000}"/>
    <cellStyle name="Assumption Currency. 4 2 6" xfId="1236" xr:uid="{00000000-0005-0000-0000-0000E4070000}"/>
    <cellStyle name="Assumption Currency. 4 2 6 2" xfId="21227" xr:uid="{00000000-0005-0000-0000-0000E5070000}"/>
    <cellStyle name="Assumption Currency. 4 2 7" xfId="1237" xr:uid="{00000000-0005-0000-0000-0000E6070000}"/>
    <cellStyle name="Assumption Currency. 4 2 7 2" xfId="21228" xr:uid="{00000000-0005-0000-0000-0000E7070000}"/>
    <cellStyle name="Assumption Currency. 4 2 8" xfId="1238" xr:uid="{00000000-0005-0000-0000-0000E8070000}"/>
    <cellStyle name="Assumption Currency. 4 2 8 2" xfId="21229" xr:uid="{00000000-0005-0000-0000-0000E9070000}"/>
    <cellStyle name="Assumption Currency. 4 2 9" xfId="1239" xr:uid="{00000000-0005-0000-0000-0000EA070000}"/>
    <cellStyle name="Assumption Currency. 4 2 9 2" xfId="21230" xr:uid="{00000000-0005-0000-0000-0000EB070000}"/>
    <cellStyle name="Assumption Currency. 4 3" xfId="1240" xr:uid="{00000000-0005-0000-0000-0000EC070000}"/>
    <cellStyle name="Assumption Currency. 4 3 10" xfId="1241" xr:uid="{00000000-0005-0000-0000-0000ED070000}"/>
    <cellStyle name="Assumption Currency. 4 3 10 2" xfId="21232" xr:uid="{00000000-0005-0000-0000-0000EE070000}"/>
    <cellStyle name="Assumption Currency. 4 3 11" xfId="1242" xr:uid="{00000000-0005-0000-0000-0000EF070000}"/>
    <cellStyle name="Assumption Currency. 4 3 11 2" xfId="21233" xr:uid="{00000000-0005-0000-0000-0000F0070000}"/>
    <cellStyle name="Assumption Currency. 4 3 12" xfId="21231" xr:uid="{00000000-0005-0000-0000-0000F1070000}"/>
    <cellStyle name="Assumption Currency. 4 3 2" xfId="1243" xr:uid="{00000000-0005-0000-0000-0000F2070000}"/>
    <cellStyle name="Assumption Currency. 4 3 2 2" xfId="21234" xr:uid="{00000000-0005-0000-0000-0000F3070000}"/>
    <cellStyle name="Assumption Currency. 4 3 3" xfId="1244" xr:uid="{00000000-0005-0000-0000-0000F4070000}"/>
    <cellStyle name="Assumption Currency. 4 3 3 2" xfId="21235" xr:uid="{00000000-0005-0000-0000-0000F5070000}"/>
    <cellStyle name="Assumption Currency. 4 3 4" xfId="1245" xr:uid="{00000000-0005-0000-0000-0000F6070000}"/>
    <cellStyle name="Assumption Currency. 4 3 4 2" xfId="21236" xr:uid="{00000000-0005-0000-0000-0000F7070000}"/>
    <cellStyle name="Assumption Currency. 4 3 5" xfId="1246" xr:uid="{00000000-0005-0000-0000-0000F8070000}"/>
    <cellStyle name="Assumption Currency. 4 3 5 2" xfId="21237" xr:uid="{00000000-0005-0000-0000-0000F9070000}"/>
    <cellStyle name="Assumption Currency. 4 3 6" xfId="1247" xr:uid="{00000000-0005-0000-0000-0000FA070000}"/>
    <cellStyle name="Assumption Currency. 4 3 6 2" xfId="21238" xr:uid="{00000000-0005-0000-0000-0000FB070000}"/>
    <cellStyle name="Assumption Currency. 4 3 7" xfId="1248" xr:uid="{00000000-0005-0000-0000-0000FC070000}"/>
    <cellStyle name="Assumption Currency. 4 3 7 2" xfId="21239" xr:uid="{00000000-0005-0000-0000-0000FD070000}"/>
    <cellStyle name="Assumption Currency. 4 3 8" xfId="1249" xr:uid="{00000000-0005-0000-0000-0000FE070000}"/>
    <cellStyle name="Assumption Currency. 4 3 8 2" xfId="21240" xr:uid="{00000000-0005-0000-0000-0000FF070000}"/>
    <cellStyle name="Assumption Currency. 4 3 9" xfId="1250" xr:uid="{00000000-0005-0000-0000-000000080000}"/>
    <cellStyle name="Assumption Currency. 4 3 9 2" xfId="21241" xr:uid="{00000000-0005-0000-0000-000001080000}"/>
    <cellStyle name="Assumption Currency. 4 4" xfId="1251" xr:uid="{00000000-0005-0000-0000-000002080000}"/>
    <cellStyle name="Assumption Currency. 4 4 2" xfId="21242" xr:uid="{00000000-0005-0000-0000-000003080000}"/>
    <cellStyle name="Assumption Currency. 4 5" xfId="1252" xr:uid="{00000000-0005-0000-0000-000004080000}"/>
    <cellStyle name="Assumption Currency. 4 5 2" xfId="21243" xr:uid="{00000000-0005-0000-0000-000005080000}"/>
    <cellStyle name="Assumption Currency. 4 6" xfId="1253" xr:uid="{00000000-0005-0000-0000-000006080000}"/>
    <cellStyle name="Assumption Currency. 4 6 2" xfId="21244" xr:uid="{00000000-0005-0000-0000-000007080000}"/>
    <cellStyle name="Assumption Currency. 4 7" xfId="1254" xr:uid="{00000000-0005-0000-0000-000008080000}"/>
    <cellStyle name="Assumption Currency. 4 7 2" xfId="21245" xr:uid="{00000000-0005-0000-0000-000009080000}"/>
    <cellStyle name="Assumption Currency. 4 8" xfId="1255" xr:uid="{00000000-0005-0000-0000-00000A080000}"/>
    <cellStyle name="Assumption Currency. 4 8 2" xfId="21246" xr:uid="{00000000-0005-0000-0000-00000B080000}"/>
    <cellStyle name="Assumption Currency. 4 9" xfId="1256" xr:uid="{00000000-0005-0000-0000-00000C080000}"/>
    <cellStyle name="Assumption Currency. 4 9 2" xfId="21247" xr:uid="{00000000-0005-0000-0000-00000D080000}"/>
    <cellStyle name="Assumption Currency. 5" xfId="1257" xr:uid="{00000000-0005-0000-0000-00000E080000}"/>
    <cellStyle name="Assumption Currency. 5 10" xfId="1258" xr:uid="{00000000-0005-0000-0000-00000F080000}"/>
    <cellStyle name="Assumption Currency. 5 10 2" xfId="21249" xr:uid="{00000000-0005-0000-0000-000010080000}"/>
    <cellStyle name="Assumption Currency. 5 11" xfId="1259" xr:uid="{00000000-0005-0000-0000-000011080000}"/>
    <cellStyle name="Assumption Currency. 5 11 2" xfId="21250" xr:uid="{00000000-0005-0000-0000-000012080000}"/>
    <cellStyle name="Assumption Currency. 5 12" xfId="1260" xr:uid="{00000000-0005-0000-0000-000013080000}"/>
    <cellStyle name="Assumption Currency. 5 12 2" xfId="21251" xr:uid="{00000000-0005-0000-0000-000014080000}"/>
    <cellStyle name="Assumption Currency. 5 13" xfId="21248" xr:uid="{00000000-0005-0000-0000-000015080000}"/>
    <cellStyle name="Assumption Currency. 5 2" xfId="1261" xr:uid="{00000000-0005-0000-0000-000016080000}"/>
    <cellStyle name="Assumption Currency. 5 2 10" xfId="1262" xr:uid="{00000000-0005-0000-0000-000017080000}"/>
    <cellStyle name="Assumption Currency. 5 2 10 2" xfId="21253" xr:uid="{00000000-0005-0000-0000-000018080000}"/>
    <cellStyle name="Assumption Currency. 5 2 11" xfId="1263" xr:uid="{00000000-0005-0000-0000-000019080000}"/>
    <cellStyle name="Assumption Currency. 5 2 11 2" xfId="21254" xr:uid="{00000000-0005-0000-0000-00001A080000}"/>
    <cellStyle name="Assumption Currency. 5 2 12" xfId="21252" xr:uid="{00000000-0005-0000-0000-00001B080000}"/>
    <cellStyle name="Assumption Currency. 5 2 2" xfId="1264" xr:uid="{00000000-0005-0000-0000-00001C080000}"/>
    <cellStyle name="Assumption Currency. 5 2 2 10" xfId="1265" xr:uid="{00000000-0005-0000-0000-00001D080000}"/>
    <cellStyle name="Assumption Currency. 5 2 2 10 2" xfId="21256" xr:uid="{00000000-0005-0000-0000-00001E080000}"/>
    <cellStyle name="Assumption Currency. 5 2 2 11" xfId="1266" xr:uid="{00000000-0005-0000-0000-00001F080000}"/>
    <cellStyle name="Assumption Currency. 5 2 2 11 2" xfId="21257" xr:uid="{00000000-0005-0000-0000-000020080000}"/>
    <cellStyle name="Assumption Currency. 5 2 2 12" xfId="21255" xr:uid="{00000000-0005-0000-0000-000021080000}"/>
    <cellStyle name="Assumption Currency. 5 2 2 2" xfId="1267" xr:uid="{00000000-0005-0000-0000-000022080000}"/>
    <cellStyle name="Assumption Currency. 5 2 2 2 2" xfId="21258" xr:uid="{00000000-0005-0000-0000-000023080000}"/>
    <cellStyle name="Assumption Currency. 5 2 2 3" xfId="1268" xr:uid="{00000000-0005-0000-0000-000024080000}"/>
    <cellStyle name="Assumption Currency. 5 2 2 3 2" xfId="21259" xr:uid="{00000000-0005-0000-0000-000025080000}"/>
    <cellStyle name="Assumption Currency. 5 2 2 4" xfId="1269" xr:uid="{00000000-0005-0000-0000-000026080000}"/>
    <cellStyle name="Assumption Currency. 5 2 2 4 2" xfId="21260" xr:uid="{00000000-0005-0000-0000-000027080000}"/>
    <cellStyle name="Assumption Currency. 5 2 2 5" xfId="1270" xr:uid="{00000000-0005-0000-0000-000028080000}"/>
    <cellStyle name="Assumption Currency. 5 2 2 5 2" xfId="21261" xr:uid="{00000000-0005-0000-0000-000029080000}"/>
    <cellStyle name="Assumption Currency. 5 2 2 6" xfId="1271" xr:uid="{00000000-0005-0000-0000-00002A080000}"/>
    <cellStyle name="Assumption Currency. 5 2 2 6 2" xfId="21262" xr:uid="{00000000-0005-0000-0000-00002B080000}"/>
    <cellStyle name="Assumption Currency. 5 2 2 7" xfId="1272" xr:uid="{00000000-0005-0000-0000-00002C080000}"/>
    <cellStyle name="Assumption Currency. 5 2 2 7 2" xfId="21263" xr:uid="{00000000-0005-0000-0000-00002D080000}"/>
    <cellStyle name="Assumption Currency. 5 2 2 8" xfId="1273" xr:uid="{00000000-0005-0000-0000-00002E080000}"/>
    <cellStyle name="Assumption Currency. 5 2 2 8 2" xfId="21264" xr:uid="{00000000-0005-0000-0000-00002F080000}"/>
    <cellStyle name="Assumption Currency. 5 2 2 9" xfId="1274" xr:uid="{00000000-0005-0000-0000-000030080000}"/>
    <cellStyle name="Assumption Currency. 5 2 2 9 2" xfId="21265" xr:uid="{00000000-0005-0000-0000-000031080000}"/>
    <cellStyle name="Assumption Currency. 5 2 3" xfId="1275" xr:uid="{00000000-0005-0000-0000-000032080000}"/>
    <cellStyle name="Assumption Currency. 5 2 3 2" xfId="21266" xr:uid="{00000000-0005-0000-0000-000033080000}"/>
    <cellStyle name="Assumption Currency. 5 2 4" xfId="1276" xr:uid="{00000000-0005-0000-0000-000034080000}"/>
    <cellStyle name="Assumption Currency. 5 2 4 2" xfId="21267" xr:uid="{00000000-0005-0000-0000-000035080000}"/>
    <cellStyle name="Assumption Currency. 5 2 5" xfId="1277" xr:uid="{00000000-0005-0000-0000-000036080000}"/>
    <cellStyle name="Assumption Currency. 5 2 5 2" xfId="21268" xr:uid="{00000000-0005-0000-0000-000037080000}"/>
    <cellStyle name="Assumption Currency. 5 2 6" xfId="1278" xr:uid="{00000000-0005-0000-0000-000038080000}"/>
    <cellStyle name="Assumption Currency. 5 2 6 2" xfId="21269" xr:uid="{00000000-0005-0000-0000-000039080000}"/>
    <cellStyle name="Assumption Currency. 5 2 7" xfId="1279" xr:uid="{00000000-0005-0000-0000-00003A080000}"/>
    <cellStyle name="Assumption Currency. 5 2 7 2" xfId="21270" xr:uid="{00000000-0005-0000-0000-00003B080000}"/>
    <cellStyle name="Assumption Currency. 5 2 8" xfId="1280" xr:uid="{00000000-0005-0000-0000-00003C080000}"/>
    <cellStyle name="Assumption Currency. 5 2 8 2" xfId="21271" xr:uid="{00000000-0005-0000-0000-00003D080000}"/>
    <cellStyle name="Assumption Currency. 5 2 9" xfId="1281" xr:uid="{00000000-0005-0000-0000-00003E080000}"/>
    <cellStyle name="Assumption Currency. 5 2 9 2" xfId="21272" xr:uid="{00000000-0005-0000-0000-00003F080000}"/>
    <cellStyle name="Assumption Currency. 5 3" xfId="1282" xr:uid="{00000000-0005-0000-0000-000040080000}"/>
    <cellStyle name="Assumption Currency. 5 3 10" xfId="1283" xr:uid="{00000000-0005-0000-0000-000041080000}"/>
    <cellStyle name="Assumption Currency. 5 3 10 2" xfId="21274" xr:uid="{00000000-0005-0000-0000-000042080000}"/>
    <cellStyle name="Assumption Currency. 5 3 11" xfId="1284" xr:uid="{00000000-0005-0000-0000-000043080000}"/>
    <cellStyle name="Assumption Currency. 5 3 11 2" xfId="21275" xr:uid="{00000000-0005-0000-0000-000044080000}"/>
    <cellStyle name="Assumption Currency. 5 3 12" xfId="21273" xr:uid="{00000000-0005-0000-0000-000045080000}"/>
    <cellStyle name="Assumption Currency. 5 3 2" xfId="1285" xr:uid="{00000000-0005-0000-0000-000046080000}"/>
    <cellStyle name="Assumption Currency. 5 3 2 2" xfId="21276" xr:uid="{00000000-0005-0000-0000-000047080000}"/>
    <cellStyle name="Assumption Currency. 5 3 3" xfId="1286" xr:uid="{00000000-0005-0000-0000-000048080000}"/>
    <cellStyle name="Assumption Currency. 5 3 3 2" xfId="21277" xr:uid="{00000000-0005-0000-0000-000049080000}"/>
    <cellStyle name="Assumption Currency. 5 3 4" xfId="1287" xr:uid="{00000000-0005-0000-0000-00004A080000}"/>
    <cellStyle name="Assumption Currency. 5 3 4 2" xfId="21278" xr:uid="{00000000-0005-0000-0000-00004B080000}"/>
    <cellStyle name="Assumption Currency. 5 3 5" xfId="1288" xr:uid="{00000000-0005-0000-0000-00004C080000}"/>
    <cellStyle name="Assumption Currency. 5 3 5 2" xfId="21279" xr:uid="{00000000-0005-0000-0000-00004D080000}"/>
    <cellStyle name="Assumption Currency. 5 3 6" xfId="1289" xr:uid="{00000000-0005-0000-0000-00004E080000}"/>
    <cellStyle name="Assumption Currency. 5 3 6 2" xfId="21280" xr:uid="{00000000-0005-0000-0000-00004F080000}"/>
    <cellStyle name="Assumption Currency. 5 3 7" xfId="1290" xr:uid="{00000000-0005-0000-0000-000050080000}"/>
    <cellStyle name="Assumption Currency. 5 3 7 2" xfId="21281" xr:uid="{00000000-0005-0000-0000-000051080000}"/>
    <cellStyle name="Assumption Currency. 5 3 8" xfId="1291" xr:uid="{00000000-0005-0000-0000-000052080000}"/>
    <cellStyle name="Assumption Currency. 5 3 8 2" xfId="21282" xr:uid="{00000000-0005-0000-0000-000053080000}"/>
    <cellStyle name="Assumption Currency. 5 3 9" xfId="1292" xr:uid="{00000000-0005-0000-0000-000054080000}"/>
    <cellStyle name="Assumption Currency. 5 3 9 2" xfId="21283" xr:uid="{00000000-0005-0000-0000-000055080000}"/>
    <cellStyle name="Assumption Currency. 5 4" xfId="1293" xr:uid="{00000000-0005-0000-0000-000056080000}"/>
    <cellStyle name="Assumption Currency. 5 4 2" xfId="21284" xr:uid="{00000000-0005-0000-0000-000057080000}"/>
    <cellStyle name="Assumption Currency. 5 5" xfId="1294" xr:uid="{00000000-0005-0000-0000-000058080000}"/>
    <cellStyle name="Assumption Currency. 5 5 2" xfId="21285" xr:uid="{00000000-0005-0000-0000-000059080000}"/>
    <cellStyle name="Assumption Currency. 5 6" xfId="1295" xr:uid="{00000000-0005-0000-0000-00005A080000}"/>
    <cellStyle name="Assumption Currency. 5 6 2" xfId="21286" xr:uid="{00000000-0005-0000-0000-00005B080000}"/>
    <cellStyle name="Assumption Currency. 5 7" xfId="1296" xr:uid="{00000000-0005-0000-0000-00005C080000}"/>
    <cellStyle name="Assumption Currency. 5 7 2" xfId="21287" xr:uid="{00000000-0005-0000-0000-00005D080000}"/>
    <cellStyle name="Assumption Currency. 5 8" xfId="1297" xr:uid="{00000000-0005-0000-0000-00005E080000}"/>
    <cellStyle name="Assumption Currency. 5 8 2" xfId="21288" xr:uid="{00000000-0005-0000-0000-00005F080000}"/>
    <cellStyle name="Assumption Currency. 5 9" xfId="1298" xr:uid="{00000000-0005-0000-0000-000060080000}"/>
    <cellStyle name="Assumption Currency. 5 9 2" xfId="21289" xr:uid="{00000000-0005-0000-0000-000061080000}"/>
    <cellStyle name="Assumption Currency. 6" xfId="1299" xr:uid="{00000000-0005-0000-0000-000062080000}"/>
    <cellStyle name="Assumption Currency. 6 10" xfId="1300" xr:uid="{00000000-0005-0000-0000-000063080000}"/>
    <cellStyle name="Assumption Currency. 6 10 2" xfId="21291" xr:uid="{00000000-0005-0000-0000-000064080000}"/>
    <cellStyle name="Assumption Currency. 6 11" xfId="1301" xr:uid="{00000000-0005-0000-0000-000065080000}"/>
    <cellStyle name="Assumption Currency. 6 11 2" xfId="21292" xr:uid="{00000000-0005-0000-0000-000066080000}"/>
    <cellStyle name="Assumption Currency. 6 12" xfId="1302" xr:uid="{00000000-0005-0000-0000-000067080000}"/>
    <cellStyle name="Assumption Currency. 6 12 2" xfId="21293" xr:uid="{00000000-0005-0000-0000-000068080000}"/>
    <cellStyle name="Assumption Currency. 6 13" xfId="21290" xr:uid="{00000000-0005-0000-0000-000069080000}"/>
    <cellStyle name="Assumption Currency. 6 2" xfId="1303" xr:uid="{00000000-0005-0000-0000-00006A080000}"/>
    <cellStyle name="Assumption Currency. 6 2 10" xfId="1304" xr:uid="{00000000-0005-0000-0000-00006B080000}"/>
    <cellStyle name="Assumption Currency. 6 2 10 2" xfId="21295" xr:uid="{00000000-0005-0000-0000-00006C080000}"/>
    <cellStyle name="Assumption Currency. 6 2 11" xfId="1305" xr:uid="{00000000-0005-0000-0000-00006D080000}"/>
    <cellStyle name="Assumption Currency. 6 2 11 2" xfId="21296" xr:uid="{00000000-0005-0000-0000-00006E080000}"/>
    <cellStyle name="Assumption Currency. 6 2 12" xfId="21294" xr:uid="{00000000-0005-0000-0000-00006F080000}"/>
    <cellStyle name="Assumption Currency. 6 2 2" xfId="1306" xr:uid="{00000000-0005-0000-0000-000070080000}"/>
    <cellStyle name="Assumption Currency. 6 2 2 10" xfId="1307" xr:uid="{00000000-0005-0000-0000-000071080000}"/>
    <cellStyle name="Assumption Currency. 6 2 2 10 2" xfId="21298" xr:uid="{00000000-0005-0000-0000-000072080000}"/>
    <cellStyle name="Assumption Currency. 6 2 2 11" xfId="1308" xr:uid="{00000000-0005-0000-0000-000073080000}"/>
    <cellStyle name="Assumption Currency. 6 2 2 11 2" xfId="21299" xr:uid="{00000000-0005-0000-0000-000074080000}"/>
    <cellStyle name="Assumption Currency. 6 2 2 12" xfId="21297" xr:uid="{00000000-0005-0000-0000-000075080000}"/>
    <cellStyle name="Assumption Currency. 6 2 2 2" xfId="1309" xr:uid="{00000000-0005-0000-0000-000076080000}"/>
    <cellStyle name="Assumption Currency. 6 2 2 2 2" xfId="21300" xr:uid="{00000000-0005-0000-0000-000077080000}"/>
    <cellStyle name="Assumption Currency. 6 2 2 3" xfId="1310" xr:uid="{00000000-0005-0000-0000-000078080000}"/>
    <cellStyle name="Assumption Currency. 6 2 2 3 2" xfId="21301" xr:uid="{00000000-0005-0000-0000-000079080000}"/>
    <cellStyle name="Assumption Currency. 6 2 2 4" xfId="1311" xr:uid="{00000000-0005-0000-0000-00007A080000}"/>
    <cellStyle name="Assumption Currency. 6 2 2 4 2" xfId="21302" xr:uid="{00000000-0005-0000-0000-00007B080000}"/>
    <cellStyle name="Assumption Currency. 6 2 2 5" xfId="1312" xr:uid="{00000000-0005-0000-0000-00007C080000}"/>
    <cellStyle name="Assumption Currency. 6 2 2 5 2" xfId="21303" xr:uid="{00000000-0005-0000-0000-00007D080000}"/>
    <cellStyle name="Assumption Currency. 6 2 2 6" xfId="1313" xr:uid="{00000000-0005-0000-0000-00007E080000}"/>
    <cellStyle name="Assumption Currency. 6 2 2 6 2" xfId="21304" xr:uid="{00000000-0005-0000-0000-00007F080000}"/>
    <cellStyle name="Assumption Currency. 6 2 2 7" xfId="1314" xr:uid="{00000000-0005-0000-0000-000080080000}"/>
    <cellStyle name="Assumption Currency. 6 2 2 7 2" xfId="21305" xr:uid="{00000000-0005-0000-0000-000081080000}"/>
    <cellStyle name="Assumption Currency. 6 2 2 8" xfId="1315" xr:uid="{00000000-0005-0000-0000-000082080000}"/>
    <cellStyle name="Assumption Currency. 6 2 2 8 2" xfId="21306" xr:uid="{00000000-0005-0000-0000-000083080000}"/>
    <cellStyle name="Assumption Currency. 6 2 2 9" xfId="1316" xr:uid="{00000000-0005-0000-0000-000084080000}"/>
    <cellStyle name="Assumption Currency. 6 2 2 9 2" xfId="21307" xr:uid="{00000000-0005-0000-0000-000085080000}"/>
    <cellStyle name="Assumption Currency. 6 2 3" xfId="1317" xr:uid="{00000000-0005-0000-0000-000086080000}"/>
    <cellStyle name="Assumption Currency. 6 2 3 2" xfId="21308" xr:uid="{00000000-0005-0000-0000-000087080000}"/>
    <cellStyle name="Assumption Currency. 6 2 4" xfId="1318" xr:uid="{00000000-0005-0000-0000-000088080000}"/>
    <cellStyle name="Assumption Currency. 6 2 4 2" xfId="21309" xr:uid="{00000000-0005-0000-0000-000089080000}"/>
    <cellStyle name="Assumption Currency. 6 2 5" xfId="1319" xr:uid="{00000000-0005-0000-0000-00008A080000}"/>
    <cellStyle name="Assumption Currency. 6 2 5 2" xfId="21310" xr:uid="{00000000-0005-0000-0000-00008B080000}"/>
    <cellStyle name="Assumption Currency. 6 2 6" xfId="1320" xr:uid="{00000000-0005-0000-0000-00008C080000}"/>
    <cellStyle name="Assumption Currency. 6 2 6 2" xfId="21311" xr:uid="{00000000-0005-0000-0000-00008D080000}"/>
    <cellStyle name="Assumption Currency. 6 2 7" xfId="1321" xr:uid="{00000000-0005-0000-0000-00008E080000}"/>
    <cellStyle name="Assumption Currency. 6 2 7 2" xfId="21312" xr:uid="{00000000-0005-0000-0000-00008F080000}"/>
    <cellStyle name="Assumption Currency. 6 2 8" xfId="1322" xr:uid="{00000000-0005-0000-0000-000090080000}"/>
    <cellStyle name="Assumption Currency. 6 2 8 2" xfId="21313" xr:uid="{00000000-0005-0000-0000-000091080000}"/>
    <cellStyle name="Assumption Currency. 6 2 9" xfId="1323" xr:uid="{00000000-0005-0000-0000-000092080000}"/>
    <cellStyle name="Assumption Currency. 6 2 9 2" xfId="21314" xr:uid="{00000000-0005-0000-0000-000093080000}"/>
    <cellStyle name="Assumption Currency. 6 3" xfId="1324" xr:uid="{00000000-0005-0000-0000-000094080000}"/>
    <cellStyle name="Assumption Currency. 6 3 10" xfId="1325" xr:uid="{00000000-0005-0000-0000-000095080000}"/>
    <cellStyle name="Assumption Currency. 6 3 10 2" xfId="21316" xr:uid="{00000000-0005-0000-0000-000096080000}"/>
    <cellStyle name="Assumption Currency. 6 3 11" xfId="1326" xr:uid="{00000000-0005-0000-0000-000097080000}"/>
    <cellStyle name="Assumption Currency. 6 3 11 2" xfId="21317" xr:uid="{00000000-0005-0000-0000-000098080000}"/>
    <cellStyle name="Assumption Currency. 6 3 12" xfId="21315" xr:uid="{00000000-0005-0000-0000-000099080000}"/>
    <cellStyle name="Assumption Currency. 6 3 2" xfId="1327" xr:uid="{00000000-0005-0000-0000-00009A080000}"/>
    <cellStyle name="Assumption Currency. 6 3 2 2" xfId="21318" xr:uid="{00000000-0005-0000-0000-00009B080000}"/>
    <cellStyle name="Assumption Currency. 6 3 3" xfId="1328" xr:uid="{00000000-0005-0000-0000-00009C080000}"/>
    <cellStyle name="Assumption Currency. 6 3 3 2" xfId="21319" xr:uid="{00000000-0005-0000-0000-00009D080000}"/>
    <cellStyle name="Assumption Currency. 6 3 4" xfId="1329" xr:uid="{00000000-0005-0000-0000-00009E080000}"/>
    <cellStyle name="Assumption Currency. 6 3 4 2" xfId="21320" xr:uid="{00000000-0005-0000-0000-00009F080000}"/>
    <cellStyle name="Assumption Currency. 6 3 5" xfId="1330" xr:uid="{00000000-0005-0000-0000-0000A0080000}"/>
    <cellStyle name="Assumption Currency. 6 3 5 2" xfId="21321" xr:uid="{00000000-0005-0000-0000-0000A1080000}"/>
    <cellStyle name="Assumption Currency. 6 3 6" xfId="1331" xr:uid="{00000000-0005-0000-0000-0000A2080000}"/>
    <cellStyle name="Assumption Currency. 6 3 6 2" xfId="21322" xr:uid="{00000000-0005-0000-0000-0000A3080000}"/>
    <cellStyle name="Assumption Currency. 6 3 7" xfId="1332" xr:uid="{00000000-0005-0000-0000-0000A4080000}"/>
    <cellStyle name="Assumption Currency. 6 3 7 2" xfId="21323" xr:uid="{00000000-0005-0000-0000-0000A5080000}"/>
    <cellStyle name="Assumption Currency. 6 3 8" xfId="1333" xr:uid="{00000000-0005-0000-0000-0000A6080000}"/>
    <cellStyle name="Assumption Currency. 6 3 8 2" xfId="21324" xr:uid="{00000000-0005-0000-0000-0000A7080000}"/>
    <cellStyle name="Assumption Currency. 6 3 9" xfId="1334" xr:uid="{00000000-0005-0000-0000-0000A8080000}"/>
    <cellStyle name="Assumption Currency. 6 3 9 2" xfId="21325" xr:uid="{00000000-0005-0000-0000-0000A9080000}"/>
    <cellStyle name="Assumption Currency. 6 4" xfId="1335" xr:uid="{00000000-0005-0000-0000-0000AA080000}"/>
    <cellStyle name="Assumption Currency. 6 4 2" xfId="21326" xr:uid="{00000000-0005-0000-0000-0000AB080000}"/>
    <cellStyle name="Assumption Currency. 6 5" xfId="1336" xr:uid="{00000000-0005-0000-0000-0000AC080000}"/>
    <cellStyle name="Assumption Currency. 6 5 2" xfId="21327" xr:uid="{00000000-0005-0000-0000-0000AD080000}"/>
    <cellStyle name="Assumption Currency. 6 6" xfId="1337" xr:uid="{00000000-0005-0000-0000-0000AE080000}"/>
    <cellStyle name="Assumption Currency. 6 6 2" xfId="21328" xr:uid="{00000000-0005-0000-0000-0000AF080000}"/>
    <cellStyle name="Assumption Currency. 6 7" xfId="1338" xr:uid="{00000000-0005-0000-0000-0000B0080000}"/>
    <cellStyle name="Assumption Currency. 6 7 2" xfId="21329" xr:uid="{00000000-0005-0000-0000-0000B1080000}"/>
    <cellStyle name="Assumption Currency. 6 8" xfId="1339" xr:uid="{00000000-0005-0000-0000-0000B2080000}"/>
    <cellStyle name="Assumption Currency. 6 8 2" xfId="21330" xr:uid="{00000000-0005-0000-0000-0000B3080000}"/>
    <cellStyle name="Assumption Currency. 6 9" xfId="1340" xr:uid="{00000000-0005-0000-0000-0000B4080000}"/>
    <cellStyle name="Assumption Currency. 6 9 2" xfId="21331" xr:uid="{00000000-0005-0000-0000-0000B5080000}"/>
    <cellStyle name="Assumption Currency. 7" xfId="1341" xr:uid="{00000000-0005-0000-0000-0000B6080000}"/>
    <cellStyle name="Assumption Currency. 7 10" xfId="1342" xr:uid="{00000000-0005-0000-0000-0000B7080000}"/>
    <cellStyle name="Assumption Currency. 7 10 2" xfId="21333" xr:uid="{00000000-0005-0000-0000-0000B8080000}"/>
    <cellStyle name="Assumption Currency. 7 11" xfId="1343" xr:uid="{00000000-0005-0000-0000-0000B9080000}"/>
    <cellStyle name="Assumption Currency. 7 11 2" xfId="21334" xr:uid="{00000000-0005-0000-0000-0000BA080000}"/>
    <cellStyle name="Assumption Currency. 7 12" xfId="1344" xr:uid="{00000000-0005-0000-0000-0000BB080000}"/>
    <cellStyle name="Assumption Currency. 7 12 2" xfId="21335" xr:uid="{00000000-0005-0000-0000-0000BC080000}"/>
    <cellStyle name="Assumption Currency. 7 13" xfId="21332" xr:uid="{00000000-0005-0000-0000-0000BD080000}"/>
    <cellStyle name="Assumption Currency. 7 2" xfId="1345" xr:uid="{00000000-0005-0000-0000-0000BE080000}"/>
    <cellStyle name="Assumption Currency. 7 2 10" xfId="1346" xr:uid="{00000000-0005-0000-0000-0000BF080000}"/>
    <cellStyle name="Assumption Currency. 7 2 10 2" xfId="21337" xr:uid="{00000000-0005-0000-0000-0000C0080000}"/>
    <cellStyle name="Assumption Currency. 7 2 11" xfId="1347" xr:uid="{00000000-0005-0000-0000-0000C1080000}"/>
    <cellStyle name="Assumption Currency. 7 2 11 2" xfId="21338" xr:uid="{00000000-0005-0000-0000-0000C2080000}"/>
    <cellStyle name="Assumption Currency. 7 2 12" xfId="21336" xr:uid="{00000000-0005-0000-0000-0000C3080000}"/>
    <cellStyle name="Assumption Currency. 7 2 2" xfId="1348" xr:uid="{00000000-0005-0000-0000-0000C4080000}"/>
    <cellStyle name="Assumption Currency. 7 2 2 10" xfId="1349" xr:uid="{00000000-0005-0000-0000-0000C5080000}"/>
    <cellStyle name="Assumption Currency. 7 2 2 10 2" xfId="21340" xr:uid="{00000000-0005-0000-0000-0000C6080000}"/>
    <cellStyle name="Assumption Currency. 7 2 2 11" xfId="1350" xr:uid="{00000000-0005-0000-0000-0000C7080000}"/>
    <cellStyle name="Assumption Currency. 7 2 2 11 2" xfId="21341" xr:uid="{00000000-0005-0000-0000-0000C8080000}"/>
    <cellStyle name="Assumption Currency. 7 2 2 12" xfId="21339" xr:uid="{00000000-0005-0000-0000-0000C9080000}"/>
    <cellStyle name="Assumption Currency. 7 2 2 2" xfId="1351" xr:uid="{00000000-0005-0000-0000-0000CA080000}"/>
    <cellStyle name="Assumption Currency. 7 2 2 2 2" xfId="21342" xr:uid="{00000000-0005-0000-0000-0000CB080000}"/>
    <cellStyle name="Assumption Currency. 7 2 2 3" xfId="1352" xr:uid="{00000000-0005-0000-0000-0000CC080000}"/>
    <cellStyle name="Assumption Currency. 7 2 2 3 2" xfId="21343" xr:uid="{00000000-0005-0000-0000-0000CD080000}"/>
    <cellStyle name="Assumption Currency. 7 2 2 4" xfId="1353" xr:uid="{00000000-0005-0000-0000-0000CE080000}"/>
    <cellStyle name="Assumption Currency. 7 2 2 4 2" xfId="21344" xr:uid="{00000000-0005-0000-0000-0000CF080000}"/>
    <cellStyle name="Assumption Currency. 7 2 2 5" xfId="1354" xr:uid="{00000000-0005-0000-0000-0000D0080000}"/>
    <cellStyle name="Assumption Currency. 7 2 2 5 2" xfId="21345" xr:uid="{00000000-0005-0000-0000-0000D1080000}"/>
    <cellStyle name="Assumption Currency. 7 2 2 6" xfId="1355" xr:uid="{00000000-0005-0000-0000-0000D2080000}"/>
    <cellStyle name="Assumption Currency. 7 2 2 6 2" xfId="21346" xr:uid="{00000000-0005-0000-0000-0000D3080000}"/>
    <cellStyle name="Assumption Currency. 7 2 2 7" xfId="1356" xr:uid="{00000000-0005-0000-0000-0000D4080000}"/>
    <cellStyle name="Assumption Currency. 7 2 2 7 2" xfId="21347" xr:uid="{00000000-0005-0000-0000-0000D5080000}"/>
    <cellStyle name="Assumption Currency. 7 2 2 8" xfId="1357" xr:uid="{00000000-0005-0000-0000-0000D6080000}"/>
    <cellStyle name="Assumption Currency. 7 2 2 8 2" xfId="21348" xr:uid="{00000000-0005-0000-0000-0000D7080000}"/>
    <cellStyle name="Assumption Currency. 7 2 2 9" xfId="1358" xr:uid="{00000000-0005-0000-0000-0000D8080000}"/>
    <cellStyle name="Assumption Currency. 7 2 2 9 2" xfId="21349" xr:uid="{00000000-0005-0000-0000-0000D9080000}"/>
    <cellStyle name="Assumption Currency. 7 2 3" xfId="1359" xr:uid="{00000000-0005-0000-0000-0000DA080000}"/>
    <cellStyle name="Assumption Currency. 7 2 3 2" xfId="21350" xr:uid="{00000000-0005-0000-0000-0000DB080000}"/>
    <cellStyle name="Assumption Currency. 7 2 4" xfId="1360" xr:uid="{00000000-0005-0000-0000-0000DC080000}"/>
    <cellStyle name="Assumption Currency. 7 2 4 2" xfId="21351" xr:uid="{00000000-0005-0000-0000-0000DD080000}"/>
    <cellStyle name="Assumption Currency. 7 2 5" xfId="1361" xr:uid="{00000000-0005-0000-0000-0000DE080000}"/>
    <cellStyle name="Assumption Currency. 7 2 5 2" xfId="21352" xr:uid="{00000000-0005-0000-0000-0000DF080000}"/>
    <cellStyle name="Assumption Currency. 7 2 6" xfId="1362" xr:uid="{00000000-0005-0000-0000-0000E0080000}"/>
    <cellStyle name="Assumption Currency. 7 2 6 2" xfId="21353" xr:uid="{00000000-0005-0000-0000-0000E1080000}"/>
    <cellStyle name="Assumption Currency. 7 2 7" xfId="1363" xr:uid="{00000000-0005-0000-0000-0000E2080000}"/>
    <cellStyle name="Assumption Currency. 7 2 7 2" xfId="21354" xr:uid="{00000000-0005-0000-0000-0000E3080000}"/>
    <cellStyle name="Assumption Currency. 7 2 8" xfId="1364" xr:uid="{00000000-0005-0000-0000-0000E4080000}"/>
    <cellStyle name="Assumption Currency. 7 2 8 2" xfId="21355" xr:uid="{00000000-0005-0000-0000-0000E5080000}"/>
    <cellStyle name="Assumption Currency. 7 2 9" xfId="1365" xr:uid="{00000000-0005-0000-0000-0000E6080000}"/>
    <cellStyle name="Assumption Currency. 7 2 9 2" xfId="21356" xr:uid="{00000000-0005-0000-0000-0000E7080000}"/>
    <cellStyle name="Assumption Currency. 7 3" xfId="1366" xr:uid="{00000000-0005-0000-0000-0000E8080000}"/>
    <cellStyle name="Assumption Currency. 7 3 10" xfId="1367" xr:uid="{00000000-0005-0000-0000-0000E9080000}"/>
    <cellStyle name="Assumption Currency. 7 3 10 2" xfId="21358" xr:uid="{00000000-0005-0000-0000-0000EA080000}"/>
    <cellStyle name="Assumption Currency. 7 3 11" xfId="1368" xr:uid="{00000000-0005-0000-0000-0000EB080000}"/>
    <cellStyle name="Assumption Currency. 7 3 11 2" xfId="21359" xr:uid="{00000000-0005-0000-0000-0000EC080000}"/>
    <cellStyle name="Assumption Currency. 7 3 12" xfId="21357" xr:uid="{00000000-0005-0000-0000-0000ED080000}"/>
    <cellStyle name="Assumption Currency. 7 3 2" xfId="1369" xr:uid="{00000000-0005-0000-0000-0000EE080000}"/>
    <cellStyle name="Assumption Currency. 7 3 2 2" xfId="21360" xr:uid="{00000000-0005-0000-0000-0000EF080000}"/>
    <cellStyle name="Assumption Currency. 7 3 3" xfId="1370" xr:uid="{00000000-0005-0000-0000-0000F0080000}"/>
    <cellStyle name="Assumption Currency. 7 3 3 2" xfId="21361" xr:uid="{00000000-0005-0000-0000-0000F1080000}"/>
    <cellStyle name="Assumption Currency. 7 3 4" xfId="1371" xr:uid="{00000000-0005-0000-0000-0000F2080000}"/>
    <cellStyle name="Assumption Currency. 7 3 4 2" xfId="21362" xr:uid="{00000000-0005-0000-0000-0000F3080000}"/>
    <cellStyle name="Assumption Currency. 7 3 5" xfId="1372" xr:uid="{00000000-0005-0000-0000-0000F4080000}"/>
    <cellStyle name="Assumption Currency. 7 3 5 2" xfId="21363" xr:uid="{00000000-0005-0000-0000-0000F5080000}"/>
    <cellStyle name="Assumption Currency. 7 3 6" xfId="1373" xr:uid="{00000000-0005-0000-0000-0000F6080000}"/>
    <cellStyle name="Assumption Currency. 7 3 6 2" xfId="21364" xr:uid="{00000000-0005-0000-0000-0000F7080000}"/>
    <cellStyle name="Assumption Currency. 7 3 7" xfId="1374" xr:uid="{00000000-0005-0000-0000-0000F8080000}"/>
    <cellStyle name="Assumption Currency. 7 3 7 2" xfId="21365" xr:uid="{00000000-0005-0000-0000-0000F9080000}"/>
    <cellStyle name="Assumption Currency. 7 3 8" xfId="1375" xr:uid="{00000000-0005-0000-0000-0000FA080000}"/>
    <cellStyle name="Assumption Currency. 7 3 8 2" xfId="21366" xr:uid="{00000000-0005-0000-0000-0000FB080000}"/>
    <cellStyle name="Assumption Currency. 7 3 9" xfId="1376" xr:uid="{00000000-0005-0000-0000-0000FC080000}"/>
    <cellStyle name="Assumption Currency. 7 3 9 2" xfId="21367" xr:uid="{00000000-0005-0000-0000-0000FD080000}"/>
    <cellStyle name="Assumption Currency. 7 4" xfId="1377" xr:uid="{00000000-0005-0000-0000-0000FE080000}"/>
    <cellStyle name="Assumption Currency. 7 4 2" xfId="21368" xr:uid="{00000000-0005-0000-0000-0000FF080000}"/>
    <cellStyle name="Assumption Currency. 7 5" xfId="1378" xr:uid="{00000000-0005-0000-0000-000000090000}"/>
    <cellStyle name="Assumption Currency. 7 5 2" xfId="21369" xr:uid="{00000000-0005-0000-0000-000001090000}"/>
    <cellStyle name="Assumption Currency. 7 6" xfId="1379" xr:uid="{00000000-0005-0000-0000-000002090000}"/>
    <cellStyle name="Assumption Currency. 7 6 2" xfId="21370" xr:uid="{00000000-0005-0000-0000-000003090000}"/>
    <cellStyle name="Assumption Currency. 7 7" xfId="1380" xr:uid="{00000000-0005-0000-0000-000004090000}"/>
    <cellStyle name="Assumption Currency. 7 7 2" xfId="21371" xr:uid="{00000000-0005-0000-0000-000005090000}"/>
    <cellStyle name="Assumption Currency. 7 8" xfId="1381" xr:uid="{00000000-0005-0000-0000-000006090000}"/>
    <cellStyle name="Assumption Currency. 7 8 2" xfId="21372" xr:uid="{00000000-0005-0000-0000-000007090000}"/>
    <cellStyle name="Assumption Currency. 7 9" xfId="1382" xr:uid="{00000000-0005-0000-0000-000008090000}"/>
    <cellStyle name="Assumption Currency. 7 9 2" xfId="21373" xr:uid="{00000000-0005-0000-0000-000009090000}"/>
    <cellStyle name="Assumption Currency. 8" xfId="1383" xr:uid="{00000000-0005-0000-0000-00000A090000}"/>
    <cellStyle name="Assumption Currency. 8 10" xfId="1384" xr:uid="{00000000-0005-0000-0000-00000B090000}"/>
    <cellStyle name="Assumption Currency. 8 10 2" xfId="21375" xr:uid="{00000000-0005-0000-0000-00000C090000}"/>
    <cellStyle name="Assumption Currency. 8 11" xfId="1385" xr:uid="{00000000-0005-0000-0000-00000D090000}"/>
    <cellStyle name="Assumption Currency. 8 11 2" xfId="21376" xr:uid="{00000000-0005-0000-0000-00000E090000}"/>
    <cellStyle name="Assumption Currency. 8 12" xfId="1386" xr:uid="{00000000-0005-0000-0000-00000F090000}"/>
    <cellStyle name="Assumption Currency. 8 12 2" xfId="21377" xr:uid="{00000000-0005-0000-0000-000010090000}"/>
    <cellStyle name="Assumption Currency. 8 13" xfId="21374" xr:uid="{00000000-0005-0000-0000-000011090000}"/>
    <cellStyle name="Assumption Currency. 8 2" xfId="1387" xr:uid="{00000000-0005-0000-0000-000012090000}"/>
    <cellStyle name="Assumption Currency. 8 2 10" xfId="1388" xr:uid="{00000000-0005-0000-0000-000013090000}"/>
    <cellStyle name="Assumption Currency. 8 2 10 2" xfId="21379" xr:uid="{00000000-0005-0000-0000-000014090000}"/>
    <cellStyle name="Assumption Currency. 8 2 11" xfId="1389" xr:uid="{00000000-0005-0000-0000-000015090000}"/>
    <cellStyle name="Assumption Currency. 8 2 11 2" xfId="21380" xr:uid="{00000000-0005-0000-0000-000016090000}"/>
    <cellStyle name="Assumption Currency. 8 2 12" xfId="21378" xr:uid="{00000000-0005-0000-0000-000017090000}"/>
    <cellStyle name="Assumption Currency. 8 2 2" xfId="1390" xr:uid="{00000000-0005-0000-0000-000018090000}"/>
    <cellStyle name="Assumption Currency. 8 2 2 10" xfId="1391" xr:uid="{00000000-0005-0000-0000-000019090000}"/>
    <cellStyle name="Assumption Currency. 8 2 2 10 2" xfId="21382" xr:uid="{00000000-0005-0000-0000-00001A090000}"/>
    <cellStyle name="Assumption Currency. 8 2 2 11" xfId="1392" xr:uid="{00000000-0005-0000-0000-00001B090000}"/>
    <cellStyle name="Assumption Currency. 8 2 2 11 2" xfId="21383" xr:uid="{00000000-0005-0000-0000-00001C090000}"/>
    <cellStyle name="Assumption Currency. 8 2 2 12" xfId="21381" xr:uid="{00000000-0005-0000-0000-00001D090000}"/>
    <cellStyle name="Assumption Currency. 8 2 2 2" xfId="1393" xr:uid="{00000000-0005-0000-0000-00001E090000}"/>
    <cellStyle name="Assumption Currency. 8 2 2 2 2" xfId="21384" xr:uid="{00000000-0005-0000-0000-00001F090000}"/>
    <cellStyle name="Assumption Currency. 8 2 2 3" xfId="1394" xr:uid="{00000000-0005-0000-0000-000020090000}"/>
    <cellStyle name="Assumption Currency. 8 2 2 3 2" xfId="21385" xr:uid="{00000000-0005-0000-0000-000021090000}"/>
    <cellStyle name="Assumption Currency. 8 2 2 4" xfId="1395" xr:uid="{00000000-0005-0000-0000-000022090000}"/>
    <cellStyle name="Assumption Currency. 8 2 2 4 2" xfId="21386" xr:uid="{00000000-0005-0000-0000-000023090000}"/>
    <cellStyle name="Assumption Currency. 8 2 2 5" xfId="1396" xr:uid="{00000000-0005-0000-0000-000024090000}"/>
    <cellStyle name="Assumption Currency. 8 2 2 5 2" xfId="21387" xr:uid="{00000000-0005-0000-0000-000025090000}"/>
    <cellStyle name="Assumption Currency. 8 2 2 6" xfId="1397" xr:uid="{00000000-0005-0000-0000-000026090000}"/>
    <cellStyle name="Assumption Currency. 8 2 2 6 2" xfId="21388" xr:uid="{00000000-0005-0000-0000-000027090000}"/>
    <cellStyle name="Assumption Currency. 8 2 2 7" xfId="1398" xr:uid="{00000000-0005-0000-0000-000028090000}"/>
    <cellStyle name="Assumption Currency. 8 2 2 7 2" xfId="21389" xr:uid="{00000000-0005-0000-0000-000029090000}"/>
    <cellStyle name="Assumption Currency. 8 2 2 8" xfId="1399" xr:uid="{00000000-0005-0000-0000-00002A090000}"/>
    <cellStyle name="Assumption Currency. 8 2 2 8 2" xfId="21390" xr:uid="{00000000-0005-0000-0000-00002B090000}"/>
    <cellStyle name="Assumption Currency. 8 2 2 9" xfId="1400" xr:uid="{00000000-0005-0000-0000-00002C090000}"/>
    <cellStyle name="Assumption Currency. 8 2 2 9 2" xfId="21391" xr:uid="{00000000-0005-0000-0000-00002D090000}"/>
    <cellStyle name="Assumption Currency. 8 2 3" xfId="1401" xr:uid="{00000000-0005-0000-0000-00002E090000}"/>
    <cellStyle name="Assumption Currency. 8 2 3 2" xfId="21392" xr:uid="{00000000-0005-0000-0000-00002F090000}"/>
    <cellStyle name="Assumption Currency. 8 2 4" xfId="1402" xr:uid="{00000000-0005-0000-0000-000030090000}"/>
    <cellStyle name="Assumption Currency. 8 2 4 2" xfId="21393" xr:uid="{00000000-0005-0000-0000-000031090000}"/>
    <cellStyle name="Assumption Currency. 8 2 5" xfId="1403" xr:uid="{00000000-0005-0000-0000-000032090000}"/>
    <cellStyle name="Assumption Currency. 8 2 5 2" xfId="21394" xr:uid="{00000000-0005-0000-0000-000033090000}"/>
    <cellStyle name="Assumption Currency. 8 2 6" xfId="1404" xr:uid="{00000000-0005-0000-0000-000034090000}"/>
    <cellStyle name="Assumption Currency. 8 2 6 2" xfId="21395" xr:uid="{00000000-0005-0000-0000-000035090000}"/>
    <cellStyle name="Assumption Currency. 8 2 7" xfId="1405" xr:uid="{00000000-0005-0000-0000-000036090000}"/>
    <cellStyle name="Assumption Currency. 8 2 7 2" xfId="21396" xr:uid="{00000000-0005-0000-0000-000037090000}"/>
    <cellStyle name="Assumption Currency. 8 2 8" xfId="1406" xr:uid="{00000000-0005-0000-0000-000038090000}"/>
    <cellStyle name="Assumption Currency. 8 2 8 2" xfId="21397" xr:uid="{00000000-0005-0000-0000-000039090000}"/>
    <cellStyle name="Assumption Currency. 8 2 9" xfId="1407" xr:uid="{00000000-0005-0000-0000-00003A090000}"/>
    <cellStyle name="Assumption Currency. 8 2 9 2" xfId="21398" xr:uid="{00000000-0005-0000-0000-00003B090000}"/>
    <cellStyle name="Assumption Currency. 8 3" xfId="1408" xr:uid="{00000000-0005-0000-0000-00003C090000}"/>
    <cellStyle name="Assumption Currency. 8 3 10" xfId="1409" xr:uid="{00000000-0005-0000-0000-00003D090000}"/>
    <cellStyle name="Assumption Currency. 8 3 10 2" xfId="21400" xr:uid="{00000000-0005-0000-0000-00003E090000}"/>
    <cellStyle name="Assumption Currency. 8 3 11" xfId="1410" xr:uid="{00000000-0005-0000-0000-00003F090000}"/>
    <cellStyle name="Assumption Currency. 8 3 11 2" xfId="21401" xr:uid="{00000000-0005-0000-0000-000040090000}"/>
    <cellStyle name="Assumption Currency. 8 3 12" xfId="21399" xr:uid="{00000000-0005-0000-0000-000041090000}"/>
    <cellStyle name="Assumption Currency. 8 3 2" xfId="1411" xr:uid="{00000000-0005-0000-0000-000042090000}"/>
    <cellStyle name="Assumption Currency. 8 3 2 2" xfId="21402" xr:uid="{00000000-0005-0000-0000-000043090000}"/>
    <cellStyle name="Assumption Currency. 8 3 3" xfId="1412" xr:uid="{00000000-0005-0000-0000-000044090000}"/>
    <cellStyle name="Assumption Currency. 8 3 3 2" xfId="21403" xr:uid="{00000000-0005-0000-0000-000045090000}"/>
    <cellStyle name="Assumption Currency. 8 3 4" xfId="1413" xr:uid="{00000000-0005-0000-0000-000046090000}"/>
    <cellStyle name="Assumption Currency. 8 3 4 2" xfId="21404" xr:uid="{00000000-0005-0000-0000-000047090000}"/>
    <cellStyle name="Assumption Currency. 8 3 5" xfId="1414" xr:uid="{00000000-0005-0000-0000-000048090000}"/>
    <cellStyle name="Assumption Currency. 8 3 5 2" xfId="21405" xr:uid="{00000000-0005-0000-0000-000049090000}"/>
    <cellStyle name="Assumption Currency. 8 3 6" xfId="1415" xr:uid="{00000000-0005-0000-0000-00004A090000}"/>
    <cellStyle name="Assumption Currency. 8 3 6 2" xfId="21406" xr:uid="{00000000-0005-0000-0000-00004B090000}"/>
    <cellStyle name="Assumption Currency. 8 3 7" xfId="1416" xr:uid="{00000000-0005-0000-0000-00004C090000}"/>
    <cellStyle name="Assumption Currency. 8 3 7 2" xfId="21407" xr:uid="{00000000-0005-0000-0000-00004D090000}"/>
    <cellStyle name="Assumption Currency. 8 3 8" xfId="1417" xr:uid="{00000000-0005-0000-0000-00004E090000}"/>
    <cellStyle name="Assumption Currency. 8 3 8 2" xfId="21408" xr:uid="{00000000-0005-0000-0000-00004F090000}"/>
    <cellStyle name="Assumption Currency. 8 3 9" xfId="1418" xr:uid="{00000000-0005-0000-0000-000050090000}"/>
    <cellStyle name="Assumption Currency. 8 3 9 2" xfId="21409" xr:uid="{00000000-0005-0000-0000-000051090000}"/>
    <cellStyle name="Assumption Currency. 8 4" xfId="1419" xr:uid="{00000000-0005-0000-0000-000052090000}"/>
    <cellStyle name="Assumption Currency. 8 4 2" xfId="21410" xr:uid="{00000000-0005-0000-0000-000053090000}"/>
    <cellStyle name="Assumption Currency. 8 5" xfId="1420" xr:uid="{00000000-0005-0000-0000-000054090000}"/>
    <cellStyle name="Assumption Currency. 8 5 2" xfId="21411" xr:uid="{00000000-0005-0000-0000-000055090000}"/>
    <cellStyle name="Assumption Currency. 8 6" xfId="1421" xr:uid="{00000000-0005-0000-0000-000056090000}"/>
    <cellStyle name="Assumption Currency. 8 6 2" xfId="21412" xr:uid="{00000000-0005-0000-0000-000057090000}"/>
    <cellStyle name="Assumption Currency. 8 7" xfId="1422" xr:uid="{00000000-0005-0000-0000-000058090000}"/>
    <cellStyle name="Assumption Currency. 8 7 2" xfId="21413" xr:uid="{00000000-0005-0000-0000-000059090000}"/>
    <cellStyle name="Assumption Currency. 8 8" xfId="1423" xr:uid="{00000000-0005-0000-0000-00005A090000}"/>
    <cellStyle name="Assumption Currency. 8 8 2" xfId="21414" xr:uid="{00000000-0005-0000-0000-00005B090000}"/>
    <cellStyle name="Assumption Currency. 8 9" xfId="1424" xr:uid="{00000000-0005-0000-0000-00005C090000}"/>
    <cellStyle name="Assumption Currency. 8 9 2" xfId="21415" xr:uid="{00000000-0005-0000-0000-00005D090000}"/>
    <cellStyle name="Assumption Currency. 9" xfId="1425" xr:uid="{00000000-0005-0000-0000-00005E090000}"/>
    <cellStyle name="Assumption Currency. 9 10" xfId="1426" xr:uid="{00000000-0005-0000-0000-00005F090000}"/>
    <cellStyle name="Assumption Currency. 9 10 2" xfId="21417" xr:uid="{00000000-0005-0000-0000-000060090000}"/>
    <cellStyle name="Assumption Currency. 9 11" xfId="1427" xr:uid="{00000000-0005-0000-0000-000061090000}"/>
    <cellStyle name="Assumption Currency. 9 11 2" xfId="21418" xr:uid="{00000000-0005-0000-0000-000062090000}"/>
    <cellStyle name="Assumption Currency. 9 12" xfId="1428" xr:uid="{00000000-0005-0000-0000-000063090000}"/>
    <cellStyle name="Assumption Currency. 9 12 2" xfId="21419" xr:uid="{00000000-0005-0000-0000-000064090000}"/>
    <cellStyle name="Assumption Currency. 9 13" xfId="21416" xr:uid="{00000000-0005-0000-0000-000065090000}"/>
    <cellStyle name="Assumption Currency. 9 2" xfId="1429" xr:uid="{00000000-0005-0000-0000-000066090000}"/>
    <cellStyle name="Assumption Currency. 9 2 10" xfId="1430" xr:uid="{00000000-0005-0000-0000-000067090000}"/>
    <cellStyle name="Assumption Currency. 9 2 10 2" xfId="21421" xr:uid="{00000000-0005-0000-0000-000068090000}"/>
    <cellStyle name="Assumption Currency. 9 2 11" xfId="1431" xr:uid="{00000000-0005-0000-0000-000069090000}"/>
    <cellStyle name="Assumption Currency. 9 2 11 2" xfId="21422" xr:uid="{00000000-0005-0000-0000-00006A090000}"/>
    <cellStyle name="Assumption Currency. 9 2 12" xfId="21420" xr:uid="{00000000-0005-0000-0000-00006B090000}"/>
    <cellStyle name="Assumption Currency. 9 2 2" xfId="1432" xr:uid="{00000000-0005-0000-0000-00006C090000}"/>
    <cellStyle name="Assumption Currency. 9 2 2 10" xfId="1433" xr:uid="{00000000-0005-0000-0000-00006D090000}"/>
    <cellStyle name="Assumption Currency. 9 2 2 10 2" xfId="21424" xr:uid="{00000000-0005-0000-0000-00006E090000}"/>
    <cellStyle name="Assumption Currency. 9 2 2 11" xfId="1434" xr:uid="{00000000-0005-0000-0000-00006F090000}"/>
    <cellStyle name="Assumption Currency. 9 2 2 11 2" xfId="21425" xr:uid="{00000000-0005-0000-0000-000070090000}"/>
    <cellStyle name="Assumption Currency. 9 2 2 12" xfId="21423" xr:uid="{00000000-0005-0000-0000-000071090000}"/>
    <cellStyle name="Assumption Currency. 9 2 2 2" xfId="1435" xr:uid="{00000000-0005-0000-0000-000072090000}"/>
    <cellStyle name="Assumption Currency. 9 2 2 2 2" xfId="21426" xr:uid="{00000000-0005-0000-0000-000073090000}"/>
    <cellStyle name="Assumption Currency. 9 2 2 3" xfId="1436" xr:uid="{00000000-0005-0000-0000-000074090000}"/>
    <cellStyle name="Assumption Currency. 9 2 2 3 2" xfId="21427" xr:uid="{00000000-0005-0000-0000-000075090000}"/>
    <cellStyle name="Assumption Currency. 9 2 2 4" xfId="1437" xr:uid="{00000000-0005-0000-0000-000076090000}"/>
    <cellStyle name="Assumption Currency. 9 2 2 4 2" xfId="21428" xr:uid="{00000000-0005-0000-0000-000077090000}"/>
    <cellStyle name="Assumption Currency. 9 2 2 5" xfId="1438" xr:uid="{00000000-0005-0000-0000-000078090000}"/>
    <cellStyle name="Assumption Currency. 9 2 2 5 2" xfId="21429" xr:uid="{00000000-0005-0000-0000-000079090000}"/>
    <cellStyle name="Assumption Currency. 9 2 2 6" xfId="1439" xr:uid="{00000000-0005-0000-0000-00007A090000}"/>
    <cellStyle name="Assumption Currency. 9 2 2 6 2" xfId="21430" xr:uid="{00000000-0005-0000-0000-00007B090000}"/>
    <cellStyle name="Assumption Currency. 9 2 2 7" xfId="1440" xr:uid="{00000000-0005-0000-0000-00007C090000}"/>
    <cellStyle name="Assumption Currency. 9 2 2 7 2" xfId="21431" xr:uid="{00000000-0005-0000-0000-00007D090000}"/>
    <cellStyle name="Assumption Currency. 9 2 2 8" xfId="1441" xr:uid="{00000000-0005-0000-0000-00007E090000}"/>
    <cellStyle name="Assumption Currency. 9 2 2 8 2" xfId="21432" xr:uid="{00000000-0005-0000-0000-00007F090000}"/>
    <cellStyle name="Assumption Currency. 9 2 2 9" xfId="1442" xr:uid="{00000000-0005-0000-0000-000080090000}"/>
    <cellStyle name="Assumption Currency. 9 2 2 9 2" xfId="21433" xr:uid="{00000000-0005-0000-0000-000081090000}"/>
    <cellStyle name="Assumption Currency. 9 2 3" xfId="1443" xr:uid="{00000000-0005-0000-0000-000082090000}"/>
    <cellStyle name="Assumption Currency. 9 2 3 2" xfId="21434" xr:uid="{00000000-0005-0000-0000-000083090000}"/>
    <cellStyle name="Assumption Currency. 9 2 4" xfId="1444" xr:uid="{00000000-0005-0000-0000-000084090000}"/>
    <cellStyle name="Assumption Currency. 9 2 4 2" xfId="21435" xr:uid="{00000000-0005-0000-0000-000085090000}"/>
    <cellStyle name="Assumption Currency. 9 2 5" xfId="1445" xr:uid="{00000000-0005-0000-0000-000086090000}"/>
    <cellStyle name="Assumption Currency. 9 2 5 2" xfId="21436" xr:uid="{00000000-0005-0000-0000-000087090000}"/>
    <cellStyle name="Assumption Currency. 9 2 6" xfId="1446" xr:uid="{00000000-0005-0000-0000-000088090000}"/>
    <cellStyle name="Assumption Currency. 9 2 6 2" xfId="21437" xr:uid="{00000000-0005-0000-0000-000089090000}"/>
    <cellStyle name="Assumption Currency. 9 2 7" xfId="1447" xr:uid="{00000000-0005-0000-0000-00008A090000}"/>
    <cellStyle name="Assumption Currency. 9 2 7 2" xfId="21438" xr:uid="{00000000-0005-0000-0000-00008B090000}"/>
    <cellStyle name="Assumption Currency. 9 2 8" xfId="1448" xr:uid="{00000000-0005-0000-0000-00008C090000}"/>
    <cellStyle name="Assumption Currency. 9 2 8 2" xfId="21439" xr:uid="{00000000-0005-0000-0000-00008D090000}"/>
    <cellStyle name="Assumption Currency. 9 2 9" xfId="1449" xr:uid="{00000000-0005-0000-0000-00008E090000}"/>
    <cellStyle name="Assumption Currency. 9 2 9 2" xfId="21440" xr:uid="{00000000-0005-0000-0000-00008F090000}"/>
    <cellStyle name="Assumption Currency. 9 3" xfId="1450" xr:uid="{00000000-0005-0000-0000-000090090000}"/>
    <cellStyle name="Assumption Currency. 9 3 10" xfId="1451" xr:uid="{00000000-0005-0000-0000-000091090000}"/>
    <cellStyle name="Assumption Currency. 9 3 10 2" xfId="21442" xr:uid="{00000000-0005-0000-0000-000092090000}"/>
    <cellStyle name="Assumption Currency. 9 3 11" xfId="1452" xr:uid="{00000000-0005-0000-0000-000093090000}"/>
    <cellStyle name="Assumption Currency. 9 3 11 2" xfId="21443" xr:uid="{00000000-0005-0000-0000-000094090000}"/>
    <cellStyle name="Assumption Currency. 9 3 12" xfId="21441" xr:uid="{00000000-0005-0000-0000-000095090000}"/>
    <cellStyle name="Assumption Currency. 9 3 2" xfId="1453" xr:uid="{00000000-0005-0000-0000-000096090000}"/>
    <cellStyle name="Assumption Currency. 9 3 2 2" xfId="21444" xr:uid="{00000000-0005-0000-0000-000097090000}"/>
    <cellStyle name="Assumption Currency. 9 3 3" xfId="1454" xr:uid="{00000000-0005-0000-0000-000098090000}"/>
    <cellStyle name="Assumption Currency. 9 3 3 2" xfId="21445" xr:uid="{00000000-0005-0000-0000-000099090000}"/>
    <cellStyle name="Assumption Currency. 9 3 4" xfId="1455" xr:uid="{00000000-0005-0000-0000-00009A090000}"/>
    <cellStyle name="Assumption Currency. 9 3 4 2" xfId="21446" xr:uid="{00000000-0005-0000-0000-00009B090000}"/>
    <cellStyle name="Assumption Currency. 9 3 5" xfId="1456" xr:uid="{00000000-0005-0000-0000-00009C090000}"/>
    <cellStyle name="Assumption Currency. 9 3 5 2" xfId="21447" xr:uid="{00000000-0005-0000-0000-00009D090000}"/>
    <cellStyle name="Assumption Currency. 9 3 6" xfId="1457" xr:uid="{00000000-0005-0000-0000-00009E090000}"/>
    <cellStyle name="Assumption Currency. 9 3 6 2" xfId="21448" xr:uid="{00000000-0005-0000-0000-00009F090000}"/>
    <cellStyle name="Assumption Currency. 9 3 7" xfId="1458" xr:uid="{00000000-0005-0000-0000-0000A0090000}"/>
    <cellStyle name="Assumption Currency. 9 3 7 2" xfId="21449" xr:uid="{00000000-0005-0000-0000-0000A1090000}"/>
    <cellStyle name="Assumption Currency. 9 3 8" xfId="1459" xr:uid="{00000000-0005-0000-0000-0000A2090000}"/>
    <cellStyle name="Assumption Currency. 9 3 8 2" xfId="21450" xr:uid="{00000000-0005-0000-0000-0000A3090000}"/>
    <cellStyle name="Assumption Currency. 9 3 9" xfId="1460" xr:uid="{00000000-0005-0000-0000-0000A4090000}"/>
    <cellStyle name="Assumption Currency. 9 3 9 2" xfId="21451" xr:uid="{00000000-0005-0000-0000-0000A5090000}"/>
    <cellStyle name="Assumption Currency. 9 4" xfId="1461" xr:uid="{00000000-0005-0000-0000-0000A6090000}"/>
    <cellStyle name="Assumption Currency. 9 4 2" xfId="21452" xr:uid="{00000000-0005-0000-0000-0000A7090000}"/>
    <cellStyle name="Assumption Currency. 9 5" xfId="1462" xr:uid="{00000000-0005-0000-0000-0000A8090000}"/>
    <cellStyle name="Assumption Currency. 9 5 2" xfId="21453" xr:uid="{00000000-0005-0000-0000-0000A9090000}"/>
    <cellStyle name="Assumption Currency. 9 6" xfId="1463" xr:uid="{00000000-0005-0000-0000-0000AA090000}"/>
    <cellStyle name="Assumption Currency. 9 6 2" xfId="21454" xr:uid="{00000000-0005-0000-0000-0000AB090000}"/>
    <cellStyle name="Assumption Currency. 9 7" xfId="1464" xr:uid="{00000000-0005-0000-0000-0000AC090000}"/>
    <cellStyle name="Assumption Currency. 9 7 2" xfId="21455" xr:uid="{00000000-0005-0000-0000-0000AD090000}"/>
    <cellStyle name="Assumption Currency. 9 8" xfId="1465" xr:uid="{00000000-0005-0000-0000-0000AE090000}"/>
    <cellStyle name="Assumption Currency. 9 8 2" xfId="21456" xr:uid="{00000000-0005-0000-0000-0000AF090000}"/>
    <cellStyle name="Assumption Currency. 9 9" xfId="1466" xr:uid="{00000000-0005-0000-0000-0000B0090000}"/>
    <cellStyle name="Assumption Currency. 9 9 2" xfId="21457" xr:uid="{00000000-0005-0000-0000-0000B1090000}"/>
    <cellStyle name="Assumption Date." xfId="1467" xr:uid="{00000000-0005-0000-0000-0000B2090000}"/>
    <cellStyle name="Assumption Date. 10" xfId="1468" xr:uid="{00000000-0005-0000-0000-0000B3090000}"/>
    <cellStyle name="Assumption Date. 10 10" xfId="1469" xr:uid="{00000000-0005-0000-0000-0000B4090000}"/>
    <cellStyle name="Assumption Date. 10 10 2" xfId="21460" xr:uid="{00000000-0005-0000-0000-0000B5090000}"/>
    <cellStyle name="Assumption Date. 10 11" xfId="1470" xr:uid="{00000000-0005-0000-0000-0000B6090000}"/>
    <cellStyle name="Assumption Date. 10 11 2" xfId="21461" xr:uid="{00000000-0005-0000-0000-0000B7090000}"/>
    <cellStyle name="Assumption Date. 10 12" xfId="1471" xr:uid="{00000000-0005-0000-0000-0000B8090000}"/>
    <cellStyle name="Assumption Date. 10 12 2" xfId="21462" xr:uid="{00000000-0005-0000-0000-0000B9090000}"/>
    <cellStyle name="Assumption Date. 10 13" xfId="21459" xr:uid="{00000000-0005-0000-0000-0000BA090000}"/>
    <cellStyle name="Assumption Date. 10 2" xfId="1472" xr:uid="{00000000-0005-0000-0000-0000BB090000}"/>
    <cellStyle name="Assumption Date. 10 2 10" xfId="1473" xr:uid="{00000000-0005-0000-0000-0000BC090000}"/>
    <cellStyle name="Assumption Date. 10 2 10 2" xfId="21464" xr:uid="{00000000-0005-0000-0000-0000BD090000}"/>
    <cellStyle name="Assumption Date. 10 2 11" xfId="1474" xr:uid="{00000000-0005-0000-0000-0000BE090000}"/>
    <cellStyle name="Assumption Date. 10 2 11 2" xfId="21465" xr:uid="{00000000-0005-0000-0000-0000BF090000}"/>
    <cellStyle name="Assumption Date. 10 2 12" xfId="21463" xr:uid="{00000000-0005-0000-0000-0000C0090000}"/>
    <cellStyle name="Assumption Date. 10 2 2" xfId="1475" xr:uid="{00000000-0005-0000-0000-0000C1090000}"/>
    <cellStyle name="Assumption Date. 10 2 2 10" xfId="1476" xr:uid="{00000000-0005-0000-0000-0000C2090000}"/>
    <cellStyle name="Assumption Date. 10 2 2 10 2" xfId="21467" xr:uid="{00000000-0005-0000-0000-0000C3090000}"/>
    <cellStyle name="Assumption Date. 10 2 2 11" xfId="1477" xr:uid="{00000000-0005-0000-0000-0000C4090000}"/>
    <cellStyle name="Assumption Date. 10 2 2 11 2" xfId="21468" xr:uid="{00000000-0005-0000-0000-0000C5090000}"/>
    <cellStyle name="Assumption Date. 10 2 2 12" xfId="21466" xr:uid="{00000000-0005-0000-0000-0000C6090000}"/>
    <cellStyle name="Assumption Date. 10 2 2 2" xfId="1478" xr:uid="{00000000-0005-0000-0000-0000C7090000}"/>
    <cellStyle name="Assumption Date. 10 2 2 2 2" xfId="21469" xr:uid="{00000000-0005-0000-0000-0000C8090000}"/>
    <cellStyle name="Assumption Date. 10 2 2 3" xfId="1479" xr:uid="{00000000-0005-0000-0000-0000C9090000}"/>
    <cellStyle name="Assumption Date. 10 2 2 3 2" xfId="21470" xr:uid="{00000000-0005-0000-0000-0000CA090000}"/>
    <cellStyle name="Assumption Date. 10 2 2 4" xfId="1480" xr:uid="{00000000-0005-0000-0000-0000CB090000}"/>
    <cellStyle name="Assumption Date. 10 2 2 4 2" xfId="21471" xr:uid="{00000000-0005-0000-0000-0000CC090000}"/>
    <cellStyle name="Assumption Date. 10 2 2 5" xfId="1481" xr:uid="{00000000-0005-0000-0000-0000CD090000}"/>
    <cellStyle name="Assumption Date. 10 2 2 5 2" xfId="21472" xr:uid="{00000000-0005-0000-0000-0000CE090000}"/>
    <cellStyle name="Assumption Date. 10 2 2 6" xfId="1482" xr:uid="{00000000-0005-0000-0000-0000CF090000}"/>
    <cellStyle name="Assumption Date. 10 2 2 6 2" xfId="21473" xr:uid="{00000000-0005-0000-0000-0000D0090000}"/>
    <cellStyle name="Assumption Date. 10 2 2 7" xfId="1483" xr:uid="{00000000-0005-0000-0000-0000D1090000}"/>
    <cellStyle name="Assumption Date. 10 2 2 7 2" xfId="21474" xr:uid="{00000000-0005-0000-0000-0000D2090000}"/>
    <cellStyle name="Assumption Date. 10 2 2 8" xfId="1484" xr:uid="{00000000-0005-0000-0000-0000D3090000}"/>
    <cellStyle name="Assumption Date. 10 2 2 8 2" xfId="21475" xr:uid="{00000000-0005-0000-0000-0000D4090000}"/>
    <cellStyle name="Assumption Date. 10 2 2 9" xfId="1485" xr:uid="{00000000-0005-0000-0000-0000D5090000}"/>
    <cellStyle name="Assumption Date. 10 2 2 9 2" xfId="21476" xr:uid="{00000000-0005-0000-0000-0000D6090000}"/>
    <cellStyle name="Assumption Date. 10 2 3" xfId="1486" xr:uid="{00000000-0005-0000-0000-0000D7090000}"/>
    <cellStyle name="Assumption Date. 10 2 3 2" xfId="21477" xr:uid="{00000000-0005-0000-0000-0000D8090000}"/>
    <cellStyle name="Assumption Date. 10 2 4" xfId="1487" xr:uid="{00000000-0005-0000-0000-0000D9090000}"/>
    <cellStyle name="Assumption Date. 10 2 4 2" xfId="21478" xr:uid="{00000000-0005-0000-0000-0000DA090000}"/>
    <cellStyle name="Assumption Date. 10 2 5" xfId="1488" xr:uid="{00000000-0005-0000-0000-0000DB090000}"/>
    <cellStyle name="Assumption Date. 10 2 5 2" xfId="21479" xr:uid="{00000000-0005-0000-0000-0000DC090000}"/>
    <cellStyle name="Assumption Date. 10 2 6" xfId="1489" xr:uid="{00000000-0005-0000-0000-0000DD090000}"/>
    <cellStyle name="Assumption Date. 10 2 6 2" xfId="21480" xr:uid="{00000000-0005-0000-0000-0000DE090000}"/>
    <cellStyle name="Assumption Date. 10 2 7" xfId="1490" xr:uid="{00000000-0005-0000-0000-0000DF090000}"/>
    <cellStyle name="Assumption Date. 10 2 7 2" xfId="21481" xr:uid="{00000000-0005-0000-0000-0000E0090000}"/>
    <cellStyle name="Assumption Date. 10 2 8" xfId="1491" xr:uid="{00000000-0005-0000-0000-0000E1090000}"/>
    <cellStyle name="Assumption Date. 10 2 8 2" xfId="21482" xr:uid="{00000000-0005-0000-0000-0000E2090000}"/>
    <cellStyle name="Assumption Date. 10 2 9" xfId="1492" xr:uid="{00000000-0005-0000-0000-0000E3090000}"/>
    <cellStyle name="Assumption Date. 10 2 9 2" xfId="21483" xr:uid="{00000000-0005-0000-0000-0000E4090000}"/>
    <cellStyle name="Assumption Date. 10 3" xfId="1493" xr:uid="{00000000-0005-0000-0000-0000E5090000}"/>
    <cellStyle name="Assumption Date. 10 3 10" xfId="1494" xr:uid="{00000000-0005-0000-0000-0000E6090000}"/>
    <cellStyle name="Assumption Date. 10 3 10 2" xfId="21485" xr:uid="{00000000-0005-0000-0000-0000E7090000}"/>
    <cellStyle name="Assumption Date. 10 3 11" xfId="1495" xr:uid="{00000000-0005-0000-0000-0000E8090000}"/>
    <cellStyle name="Assumption Date. 10 3 11 2" xfId="21486" xr:uid="{00000000-0005-0000-0000-0000E9090000}"/>
    <cellStyle name="Assumption Date. 10 3 12" xfId="21484" xr:uid="{00000000-0005-0000-0000-0000EA090000}"/>
    <cellStyle name="Assumption Date. 10 3 2" xfId="1496" xr:uid="{00000000-0005-0000-0000-0000EB090000}"/>
    <cellStyle name="Assumption Date. 10 3 2 2" xfId="21487" xr:uid="{00000000-0005-0000-0000-0000EC090000}"/>
    <cellStyle name="Assumption Date. 10 3 3" xfId="1497" xr:uid="{00000000-0005-0000-0000-0000ED090000}"/>
    <cellStyle name="Assumption Date. 10 3 3 2" xfId="21488" xr:uid="{00000000-0005-0000-0000-0000EE090000}"/>
    <cellStyle name="Assumption Date. 10 3 4" xfId="1498" xr:uid="{00000000-0005-0000-0000-0000EF090000}"/>
    <cellStyle name="Assumption Date. 10 3 4 2" xfId="21489" xr:uid="{00000000-0005-0000-0000-0000F0090000}"/>
    <cellStyle name="Assumption Date. 10 3 5" xfId="1499" xr:uid="{00000000-0005-0000-0000-0000F1090000}"/>
    <cellStyle name="Assumption Date. 10 3 5 2" xfId="21490" xr:uid="{00000000-0005-0000-0000-0000F2090000}"/>
    <cellStyle name="Assumption Date. 10 3 6" xfId="1500" xr:uid="{00000000-0005-0000-0000-0000F3090000}"/>
    <cellStyle name="Assumption Date. 10 3 6 2" xfId="21491" xr:uid="{00000000-0005-0000-0000-0000F4090000}"/>
    <cellStyle name="Assumption Date. 10 3 7" xfId="1501" xr:uid="{00000000-0005-0000-0000-0000F5090000}"/>
    <cellStyle name="Assumption Date. 10 3 7 2" xfId="21492" xr:uid="{00000000-0005-0000-0000-0000F6090000}"/>
    <cellStyle name="Assumption Date. 10 3 8" xfId="1502" xr:uid="{00000000-0005-0000-0000-0000F7090000}"/>
    <cellStyle name="Assumption Date. 10 3 8 2" xfId="21493" xr:uid="{00000000-0005-0000-0000-0000F8090000}"/>
    <cellStyle name="Assumption Date. 10 3 9" xfId="1503" xr:uid="{00000000-0005-0000-0000-0000F9090000}"/>
    <cellStyle name="Assumption Date. 10 3 9 2" xfId="21494" xr:uid="{00000000-0005-0000-0000-0000FA090000}"/>
    <cellStyle name="Assumption Date. 10 4" xfId="1504" xr:uid="{00000000-0005-0000-0000-0000FB090000}"/>
    <cellStyle name="Assumption Date. 10 4 2" xfId="21495" xr:uid="{00000000-0005-0000-0000-0000FC090000}"/>
    <cellStyle name="Assumption Date. 10 5" xfId="1505" xr:uid="{00000000-0005-0000-0000-0000FD090000}"/>
    <cellStyle name="Assumption Date. 10 5 2" xfId="21496" xr:uid="{00000000-0005-0000-0000-0000FE090000}"/>
    <cellStyle name="Assumption Date. 10 6" xfId="1506" xr:uid="{00000000-0005-0000-0000-0000FF090000}"/>
    <cellStyle name="Assumption Date. 10 6 2" xfId="21497" xr:uid="{00000000-0005-0000-0000-0000000A0000}"/>
    <cellStyle name="Assumption Date. 10 7" xfId="1507" xr:uid="{00000000-0005-0000-0000-0000010A0000}"/>
    <cellStyle name="Assumption Date. 10 7 2" xfId="21498" xr:uid="{00000000-0005-0000-0000-0000020A0000}"/>
    <cellStyle name="Assumption Date. 10 8" xfId="1508" xr:uid="{00000000-0005-0000-0000-0000030A0000}"/>
    <cellStyle name="Assumption Date. 10 8 2" xfId="21499" xr:uid="{00000000-0005-0000-0000-0000040A0000}"/>
    <cellStyle name="Assumption Date. 10 9" xfId="1509" xr:uid="{00000000-0005-0000-0000-0000050A0000}"/>
    <cellStyle name="Assumption Date. 10 9 2" xfId="21500" xr:uid="{00000000-0005-0000-0000-0000060A0000}"/>
    <cellStyle name="Assumption Date. 11" xfId="1510" xr:uid="{00000000-0005-0000-0000-0000070A0000}"/>
    <cellStyle name="Assumption Date. 11 10" xfId="1511" xr:uid="{00000000-0005-0000-0000-0000080A0000}"/>
    <cellStyle name="Assumption Date. 11 10 2" xfId="21502" xr:uid="{00000000-0005-0000-0000-0000090A0000}"/>
    <cellStyle name="Assumption Date. 11 11" xfId="1512" xr:uid="{00000000-0005-0000-0000-00000A0A0000}"/>
    <cellStyle name="Assumption Date. 11 11 2" xfId="21503" xr:uid="{00000000-0005-0000-0000-00000B0A0000}"/>
    <cellStyle name="Assumption Date. 11 12" xfId="21501" xr:uid="{00000000-0005-0000-0000-00000C0A0000}"/>
    <cellStyle name="Assumption Date. 11 2" xfId="1513" xr:uid="{00000000-0005-0000-0000-00000D0A0000}"/>
    <cellStyle name="Assumption Date. 11 2 10" xfId="1514" xr:uid="{00000000-0005-0000-0000-00000E0A0000}"/>
    <cellStyle name="Assumption Date. 11 2 10 2" xfId="21505" xr:uid="{00000000-0005-0000-0000-00000F0A0000}"/>
    <cellStyle name="Assumption Date. 11 2 11" xfId="1515" xr:uid="{00000000-0005-0000-0000-0000100A0000}"/>
    <cellStyle name="Assumption Date. 11 2 11 2" xfId="21506" xr:uid="{00000000-0005-0000-0000-0000110A0000}"/>
    <cellStyle name="Assumption Date. 11 2 12" xfId="21504" xr:uid="{00000000-0005-0000-0000-0000120A0000}"/>
    <cellStyle name="Assumption Date. 11 2 2" xfId="1516" xr:uid="{00000000-0005-0000-0000-0000130A0000}"/>
    <cellStyle name="Assumption Date. 11 2 2 2" xfId="21507" xr:uid="{00000000-0005-0000-0000-0000140A0000}"/>
    <cellStyle name="Assumption Date. 11 2 3" xfId="1517" xr:uid="{00000000-0005-0000-0000-0000150A0000}"/>
    <cellStyle name="Assumption Date. 11 2 3 2" xfId="21508" xr:uid="{00000000-0005-0000-0000-0000160A0000}"/>
    <cellStyle name="Assumption Date. 11 2 4" xfId="1518" xr:uid="{00000000-0005-0000-0000-0000170A0000}"/>
    <cellStyle name="Assumption Date. 11 2 4 2" xfId="21509" xr:uid="{00000000-0005-0000-0000-0000180A0000}"/>
    <cellStyle name="Assumption Date. 11 2 5" xfId="1519" xr:uid="{00000000-0005-0000-0000-0000190A0000}"/>
    <cellStyle name="Assumption Date. 11 2 5 2" xfId="21510" xr:uid="{00000000-0005-0000-0000-00001A0A0000}"/>
    <cellStyle name="Assumption Date. 11 2 6" xfId="1520" xr:uid="{00000000-0005-0000-0000-00001B0A0000}"/>
    <cellStyle name="Assumption Date. 11 2 6 2" xfId="21511" xr:uid="{00000000-0005-0000-0000-00001C0A0000}"/>
    <cellStyle name="Assumption Date. 11 2 7" xfId="1521" xr:uid="{00000000-0005-0000-0000-00001D0A0000}"/>
    <cellStyle name="Assumption Date. 11 2 7 2" xfId="21512" xr:uid="{00000000-0005-0000-0000-00001E0A0000}"/>
    <cellStyle name="Assumption Date. 11 2 8" xfId="1522" xr:uid="{00000000-0005-0000-0000-00001F0A0000}"/>
    <cellStyle name="Assumption Date. 11 2 8 2" xfId="21513" xr:uid="{00000000-0005-0000-0000-0000200A0000}"/>
    <cellStyle name="Assumption Date. 11 2 9" xfId="1523" xr:uid="{00000000-0005-0000-0000-0000210A0000}"/>
    <cellStyle name="Assumption Date. 11 2 9 2" xfId="21514" xr:uid="{00000000-0005-0000-0000-0000220A0000}"/>
    <cellStyle name="Assumption Date. 11 3" xfId="1524" xr:uid="{00000000-0005-0000-0000-0000230A0000}"/>
    <cellStyle name="Assumption Date. 11 3 2" xfId="21515" xr:uid="{00000000-0005-0000-0000-0000240A0000}"/>
    <cellStyle name="Assumption Date. 11 4" xfId="1525" xr:uid="{00000000-0005-0000-0000-0000250A0000}"/>
    <cellStyle name="Assumption Date. 11 4 2" xfId="21516" xr:uid="{00000000-0005-0000-0000-0000260A0000}"/>
    <cellStyle name="Assumption Date. 11 5" xfId="1526" xr:uid="{00000000-0005-0000-0000-0000270A0000}"/>
    <cellStyle name="Assumption Date. 11 5 2" xfId="21517" xr:uid="{00000000-0005-0000-0000-0000280A0000}"/>
    <cellStyle name="Assumption Date. 11 6" xfId="1527" xr:uid="{00000000-0005-0000-0000-0000290A0000}"/>
    <cellStyle name="Assumption Date. 11 6 2" xfId="21518" xr:uid="{00000000-0005-0000-0000-00002A0A0000}"/>
    <cellStyle name="Assumption Date. 11 7" xfId="1528" xr:uid="{00000000-0005-0000-0000-00002B0A0000}"/>
    <cellStyle name="Assumption Date. 11 7 2" xfId="21519" xr:uid="{00000000-0005-0000-0000-00002C0A0000}"/>
    <cellStyle name="Assumption Date. 11 8" xfId="1529" xr:uid="{00000000-0005-0000-0000-00002D0A0000}"/>
    <cellStyle name="Assumption Date. 11 8 2" xfId="21520" xr:uid="{00000000-0005-0000-0000-00002E0A0000}"/>
    <cellStyle name="Assumption Date. 11 9" xfId="1530" xr:uid="{00000000-0005-0000-0000-00002F0A0000}"/>
    <cellStyle name="Assumption Date. 11 9 2" xfId="21521" xr:uid="{00000000-0005-0000-0000-0000300A0000}"/>
    <cellStyle name="Assumption Date. 12" xfId="1531" xr:uid="{00000000-0005-0000-0000-0000310A0000}"/>
    <cellStyle name="Assumption Date. 12 10" xfId="1532" xr:uid="{00000000-0005-0000-0000-0000320A0000}"/>
    <cellStyle name="Assumption Date. 12 10 2" xfId="21523" xr:uid="{00000000-0005-0000-0000-0000330A0000}"/>
    <cellStyle name="Assumption Date. 12 11" xfId="1533" xr:uid="{00000000-0005-0000-0000-0000340A0000}"/>
    <cellStyle name="Assumption Date. 12 11 2" xfId="21524" xr:uid="{00000000-0005-0000-0000-0000350A0000}"/>
    <cellStyle name="Assumption Date. 12 12" xfId="21522" xr:uid="{00000000-0005-0000-0000-0000360A0000}"/>
    <cellStyle name="Assumption Date. 12 2" xfId="1534" xr:uid="{00000000-0005-0000-0000-0000370A0000}"/>
    <cellStyle name="Assumption Date. 12 2 10" xfId="1535" xr:uid="{00000000-0005-0000-0000-0000380A0000}"/>
    <cellStyle name="Assumption Date. 12 2 10 2" xfId="21526" xr:uid="{00000000-0005-0000-0000-0000390A0000}"/>
    <cellStyle name="Assumption Date. 12 2 11" xfId="1536" xr:uid="{00000000-0005-0000-0000-00003A0A0000}"/>
    <cellStyle name="Assumption Date. 12 2 11 2" xfId="21527" xr:uid="{00000000-0005-0000-0000-00003B0A0000}"/>
    <cellStyle name="Assumption Date. 12 2 12" xfId="21525" xr:uid="{00000000-0005-0000-0000-00003C0A0000}"/>
    <cellStyle name="Assumption Date. 12 2 2" xfId="1537" xr:uid="{00000000-0005-0000-0000-00003D0A0000}"/>
    <cellStyle name="Assumption Date. 12 2 2 2" xfId="21528" xr:uid="{00000000-0005-0000-0000-00003E0A0000}"/>
    <cellStyle name="Assumption Date. 12 2 3" xfId="1538" xr:uid="{00000000-0005-0000-0000-00003F0A0000}"/>
    <cellStyle name="Assumption Date. 12 2 3 2" xfId="21529" xr:uid="{00000000-0005-0000-0000-0000400A0000}"/>
    <cellStyle name="Assumption Date. 12 2 4" xfId="1539" xr:uid="{00000000-0005-0000-0000-0000410A0000}"/>
    <cellStyle name="Assumption Date. 12 2 4 2" xfId="21530" xr:uid="{00000000-0005-0000-0000-0000420A0000}"/>
    <cellStyle name="Assumption Date. 12 2 5" xfId="1540" xr:uid="{00000000-0005-0000-0000-0000430A0000}"/>
    <cellStyle name="Assumption Date. 12 2 5 2" xfId="21531" xr:uid="{00000000-0005-0000-0000-0000440A0000}"/>
    <cellStyle name="Assumption Date. 12 2 6" xfId="1541" xr:uid="{00000000-0005-0000-0000-0000450A0000}"/>
    <cellStyle name="Assumption Date. 12 2 6 2" xfId="21532" xr:uid="{00000000-0005-0000-0000-0000460A0000}"/>
    <cellStyle name="Assumption Date. 12 2 7" xfId="1542" xr:uid="{00000000-0005-0000-0000-0000470A0000}"/>
    <cellStyle name="Assumption Date. 12 2 7 2" xfId="21533" xr:uid="{00000000-0005-0000-0000-0000480A0000}"/>
    <cellStyle name="Assumption Date. 12 2 8" xfId="1543" xr:uid="{00000000-0005-0000-0000-0000490A0000}"/>
    <cellStyle name="Assumption Date. 12 2 8 2" xfId="21534" xr:uid="{00000000-0005-0000-0000-00004A0A0000}"/>
    <cellStyle name="Assumption Date. 12 2 9" xfId="1544" xr:uid="{00000000-0005-0000-0000-00004B0A0000}"/>
    <cellStyle name="Assumption Date. 12 2 9 2" xfId="21535" xr:uid="{00000000-0005-0000-0000-00004C0A0000}"/>
    <cellStyle name="Assumption Date. 12 3" xfId="1545" xr:uid="{00000000-0005-0000-0000-00004D0A0000}"/>
    <cellStyle name="Assumption Date. 12 3 2" xfId="21536" xr:uid="{00000000-0005-0000-0000-00004E0A0000}"/>
    <cellStyle name="Assumption Date. 12 4" xfId="1546" xr:uid="{00000000-0005-0000-0000-00004F0A0000}"/>
    <cellStyle name="Assumption Date. 12 4 2" xfId="21537" xr:uid="{00000000-0005-0000-0000-0000500A0000}"/>
    <cellStyle name="Assumption Date. 12 5" xfId="1547" xr:uid="{00000000-0005-0000-0000-0000510A0000}"/>
    <cellStyle name="Assumption Date. 12 5 2" xfId="21538" xr:uid="{00000000-0005-0000-0000-0000520A0000}"/>
    <cellStyle name="Assumption Date. 12 6" xfId="1548" xr:uid="{00000000-0005-0000-0000-0000530A0000}"/>
    <cellStyle name="Assumption Date. 12 6 2" xfId="21539" xr:uid="{00000000-0005-0000-0000-0000540A0000}"/>
    <cellStyle name="Assumption Date. 12 7" xfId="1549" xr:uid="{00000000-0005-0000-0000-0000550A0000}"/>
    <cellStyle name="Assumption Date. 12 7 2" xfId="21540" xr:uid="{00000000-0005-0000-0000-0000560A0000}"/>
    <cellStyle name="Assumption Date. 12 8" xfId="1550" xr:uid="{00000000-0005-0000-0000-0000570A0000}"/>
    <cellStyle name="Assumption Date. 12 8 2" xfId="21541" xr:uid="{00000000-0005-0000-0000-0000580A0000}"/>
    <cellStyle name="Assumption Date. 12 9" xfId="1551" xr:uid="{00000000-0005-0000-0000-0000590A0000}"/>
    <cellStyle name="Assumption Date. 12 9 2" xfId="21542" xr:uid="{00000000-0005-0000-0000-00005A0A0000}"/>
    <cellStyle name="Assumption Date. 13" xfId="1552" xr:uid="{00000000-0005-0000-0000-00005B0A0000}"/>
    <cellStyle name="Assumption Date. 13 10" xfId="1553" xr:uid="{00000000-0005-0000-0000-00005C0A0000}"/>
    <cellStyle name="Assumption Date. 13 10 2" xfId="21544" xr:uid="{00000000-0005-0000-0000-00005D0A0000}"/>
    <cellStyle name="Assumption Date. 13 11" xfId="1554" xr:uid="{00000000-0005-0000-0000-00005E0A0000}"/>
    <cellStyle name="Assumption Date. 13 11 2" xfId="21545" xr:uid="{00000000-0005-0000-0000-00005F0A0000}"/>
    <cellStyle name="Assumption Date. 13 12" xfId="21543" xr:uid="{00000000-0005-0000-0000-0000600A0000}"/>
    <cellStyle name="Assumption Date. 13 2" xfId="1555" xr:uid="{00000000-0005-0000-0000-0000610A0000}"/>
    <cellStyle name="Assumption Date. 13 2 2" xfId="21546" xr:uid="{00000000-0005-0000-0000-0000620A0000}"/>
    <cellStyle name="Assumption Date. 13 3" xfId="1556" xr:uid="{00000000-0005-0000-0000-0000630A0000}"/>
    <cellStyle name="Assumption Date. 13 3 2" xfId="21547" xr:uid="{00000000-0005-0000-0000-0000640A0000}"/>
    <cellStyle name="Assumption Date. 13 4" xfId="1557" xr:uid="{00000000-0005-0000-0000-0000650A0000}"/>
    <cellStyle name="Assumption Date. 13 4 2" xfId="21548" xr:uid="{00000000-0005-0000-0000-0000660A0000}"/>
    <cellStyle name="Assumption Date. 13 5" xfId="1558" xr:uid="{00000000-0005-0000-0000-0000670A0000}"/>
    <cellStyle name="Assumption Date. 13 5 2" xfId="21549" xr:uid="{00000000-0005-0000-0000-0000680A0000}"/>
    <cellStyle name="Assumption Date. 13 6" xfId="1559" xr:uid="{00000000-0005-0000-0000-0000690A0000}"/>
    <cellStyle name="Assumption Date. 13 6 2" xfId="21550" xr:uid="{00000000-0005-0000-0000-00006A0A0000}"/>
    <cellStyle name="Assumption Date. 13 7" xfId="1560" xr:uid="{00000000-0005-0000-0000-00006B0A0000}"/>
    <cellStyle name="Assumption Date. 13 7 2" xfId="21551" xr:uid="{00000000-0005-0000-0000-00006C0A0000}"/>
    <cellStyle name="Assumption Date. 13 8" xfId="1561" xr:uid="{00000000-0005-0000-0000-00006D0A0000}"/>
    <cellStyle name="Assumption Date. 13 8 2" xfId="21552" xr:uid="{00000000-0005-0000-0000-00006E0A0000}"/>
    <cellStyle name="Assumption Date. 13 9" xfId="1562" xr:uid="{00000000-0005-0000-0000-00006F0A0000}"/>
    <cellStyle name="Assumption Date. 13 9 2" xfId="21553" xr:uid="{00000000-0005-0000-0000-0000700A0000}"/>
    <cellStyle name="Assumption Date. 14" xfId="1563" xr:uid="{00000000-0005-0000-0000-0000710A0000}"/>
    <cellStyle name="Assumption Date. 14 2" xfId="21554" xr:uid="{00000000-0005-0000-0000-0000720A0000}"/>
    <cellStyle name="Assumption Date. 15" xfId="1564" xr:uid="{00000000-0005-0000-0000-0000730A0000}"/>
    <cellStyle name="Assumption Date. 15 2" xfId="21555" xr:uid="{00000000-0005-0000-0000-0000740A0000}"/>
    <cellStyle name="Assumption Date. 16" xfId="1565" xr:uid="{00000000-0005-0000-0000-0000750A0000}"/>
    <cellStyle name="Assumption Date. 16 2" xfId="21556" xr:uid="{00000000-0005-0000-0000-0000760A0000}"/>
    <cellStyle name="Assumption Date. 17" xfId="1566" xr:uid="{00000000-0005-0000-0000-0000770A0000}"/>
    <cellStyle name="Assumption Date. 17 2" xfId="21557" xr:uid="{00000000-0005-0000-0000-0000780A0000}"/>
    <cellStyle name="Assumption Date. 18" xfId="21458" xr:uid="{00000000-0005-0000-0000-0000790A0000}"/>
    <cellStyle name="Assumption Date. 2" xfId="1567" xr:uid="{00000000-0005-0000-0000-00007A0A0000}"/>
    <cellStyle name="Assumption Date. 2 10" xfId="1568" xr:uid="{00000000-0005-0000-0000-00007B0A0000}"/>
    <cellStyle name="Assumption Date. 2 10 2" xfId="21559" xr:uid="{00000000-0005-0000-0000-00007C0A0000}"/>
    <cellStyle name="Assumption Date. 2 11" xfId="1569" xr:uid="{00000000-0005-0000-0000-00007D0A0000}"/>
    <cellStyle name="Assumption Date. 2 11 2" xfId="21560" xr:uid="{00000000-0005-0000-0000-00007E0A0000}"/>
    <cellStyle name="Assumption Date. 2 12" xfId="1570" xr:uid="{00000000-0005-0000-0000-00007F0A0000}"/>
    <cellStyle name="Assumption Date. 2 12 2" xfId="21561" xr:uid="{00000000-0005-0000-0000-0000800A0000}"/>
    <cellStyle name="Assumption Date. 2 13" xfId="1571" xr:uid="{00000000-0005-0000-0000-0000810A0000}"/>
    <cellStyle name="Assumption Date. 2 13 2" xfId="21562" xr:uid="{00000000-0005-0000-0000-0000820A0000}"/>
    <cellStyle name="Assumption Date. 2 14" xfId="1572" xr:uid="{00000000-0005-0000-0000-0000830A0000}"/>
    <cellStyle name="Assumption Date. 2 14 2" xfId="21563" xr:uid="{00000000-0005-0000-0000-0000840A0000}"/>
    <cellStyle name="Assumption Date. 2 15" xfId="1573" xr:uid="{00000000-0005-0000-0000-0000850A0000}"/>
    <cellStyle name="Assumption Date. 2 15 2" xfId="21564" xr:uid="{00000000-0005-0000-0000-0000860A0000}"/>
    <cellStyle name="Assumption Date. 2 16" xfId="1574" xr:uid="{00000000-0005-0000-0000-0000870A0000}"/>
    <cellStyle name="Assumption Date. 2 16 2" xfId="21565" xr:uid="{00000000-0005-0000-0000-0000880A0000}"/>
    <cellStyle name="Assumption Date. 2 17" xfId="1575" xr:uid="{00000000-0005-0000-0000-0000890A0000}"/>
    <cellStyle name="Assumption Date. 2 17 2" xfId="21566" xr:uid="{00000000-0005-0000-0000-00008A0A0000}"/>
    <cellStyle name="Assumption Date. 2 18" xfId="1576" xr:uid="{00000000-0005-0000-0000-00008B0A0000}"/>
    <cellStyle name="Assumption Date. 2 18 2" xfId="21567" xr:uid="{00000000-0005-0000-0000-00008C0A0000}"/>
    <cellStyle name="Assumption Date. 2 19" xfId="1577" xr:uid="{00000000-0005-0000-0000-00008D0A0000}"/>
    <cellStyle name="Assumption Date. 2 19 2" xfId="21568" xr:uid="{00000000-0005-0000-0000-00008E0A0000}"/>
    <cellStyle name="Assumption Date. 2 2" xfId="1578" xr:uid="{00000000-0005-0000-0000-00008F0A0000}"/>
    <cellStyle name="Assumption Date. 2 2 10" xfId="1579" xr:uid="{00000000-0005-0000-0000-0000900A0000}"/>
    <cellStyle name="Assumption Date. 2 2 10 2" xfId="21570" xr:uid="{00000000-0005-0000-0000-0000910A0000}"/>
    <cellStyle name="Assumption Date. 2 2 11" xfId="1580" xr:uid="{00000000-0005-0000-0000-0000920A0000}"/>
    <cellStyle name="Assumption Date. 2 2 11 2" xfId="21571" xr:uid="{00000000-0005-0000-0000-0000930A0000}"/>
    <cellStyle name="Assumption Date. 2 2 12" xfId="1581" xr:uid="{00000000-0005-0000-0000-0000940A0000}"/>
    <cellStyle name="Assumption Date. 2 2 12 2" xfId="21572" xr:uid="{00000000-0005-0000-0000-0000950A0000}"/>
    <cellStyle name="Assumption Date. 2 2 13" xfId="1582" xr:uid="{00000000-0005-0000-0000-0000960A0000}"/>
    <cellStyle name="Assumption Date. 2 2 13 2" xfId="21573" xr:uid="{00000000-0005-0000-0000-0000970A0000}"/>
    <cellStyle name="Assumption Date. 2 2 14" xfId="1583" xr:uid="{00000000-0005-0000-0000-0000980A0000}"/>
    <cellStyle name="Assumption Date. 2 2 14 2" xfId="21574" xr:uid="{00000000-0005-0000-0000-0000990A0000}"/>
    <cellStyle name="Assumption Date. 2 2 15" xfId="1584" xr:uid="{00000000-0005-0000-0000-00009A0A0000}"/>
    <cellStyle name="Assumption Date. 2 2 15 2" xfId="21575" xr:uid="{00000000-0005-0000-0000-00009B0A0000}"/>
    <cellStyle name="Assumption Date. 2 2 16" xfId="1585" xr:uid="{00000000-0005-0000-0000-00009C0A0000}"/>
    <cellStyle name="Assumption Date. 2 2 16 2" xfId="21576" xr:uid="{00000000-0005-0000-0000-00009D0A0000}"/>
    <cellStyle name="Assumption Date. 2 2 17" xfId="1586" xr:uid="{00000000-0005-0000-0000-00009E0A0000}"/>
    <cellStyle name="Assumption Date. 2 2 17 2" xfId="21577" xr:uid="{00000000-0005-0000-0000-00009F0A0000}"/>
    <cellStyle name="Assumption Date. 2 2 18" xfId="1587" xr:uid="{00000000-0005-0000-0000-0000A00A0000}"/>
    <cellStyle name="Assumption Date. 2 2 18 2" xfId="21578" xr:uid="{00000000-0005-0000-0000-0000A10A0000}"/>
    <cellStyle name="Assumption Date. 2 2 19" xfId="1588" xr:uid="{00000000-0005-0000-0000-0000A20A0000}"/>
    <cellStyle name="Assumption Date. 2 2 19 2" xfId="21579" xr:uid="{00000000-0005-0000-0000-0000A30A0000}"/>
    <cellStyle name="Assumption Date. 2 2 2" xfId="1589" xr:uid="{00000000-0005-0000-0000-0000A40A0000}"/>
    <cellStyle name="Assumption Date. 2 2 2 10" xfId="1590" xr:uid="{00000000-0005-0000-0000-0000A50A0000}"/>
    <cellStyle name="Assumption Date. 2 2 2 10 2" xfId="21581" xr:uid="{00000000-0005-0000-0000-0000A60A0000}"/>
    <cellStyle name="Assumption Date. 2 2 2 11" xfId="1591" xr:uid="{00000000-0005-0000-0000-0000A70A0000}"/>
    <cellStyle name="Assumption Date. 2 2 2 11 2" xfId="21582" xr:uid="{00000000-0005-0000-0000-0000A80A0000}"/>
    <cellStyle name="Assumption Date. 2 2 2 12" xfId="1592" xr:uid="{00000000-0005-0000-0000-0000A90A0000}"/>
    <cellStyle name="Assumption Date. 2 2 2 12 2" xfId="21583" xr:uid="{00000000-0005-0000-0000-0000AA0A0000}"/>
    <cellStyle name="Assumption Date. 2 2 2 13" xfId="1593" xr:uid="{00000000-0005-0000-0000-0000AB0A0000}"/>
    <cellStyle name="Assumption Date. 2 2 2 13 2" xfId="21584" xr:uid="{00000000-0005-0000-0000-0000AC0A0000}"/>
    <cellStyle name="Assumption Date. 2 2 2 14" xfId="21580" xr:uid="{00000000-0005-0000-0000-0000AD0A0000}"/>
    <cellStyle name="Assumption Date. 2 2 2 2" xfId="1594" xr:uid="{00000000-0005-0000-0000-0000AE0A0000}"/>
    <cellStyle name="Assumption Date. 2 2 2 2 10" xfId="1595" xr:uid="{00000000-0005-0000-0000-0000AF0A0000}"/>
    <cellStyle name="Assumption Date. 2 2 2 2 10 2" xfId="21586" xr:uid="{00000000-0005-0000-0000-0000B00A0000}"/>
    <cellStyle name="Assumption Date. 2 2 2 2 11" xfId="1596" xr:uid="{00000000-0005-0000-0000-0000B10A0000}"/>
    <cellStyle name="Assumption Date. 2 2 2 2 11 2" xfId="21587" xr:uid="{00000000-0005-0000-0000-0000B20A0000}"/>
    <cellStyle name="Assumption Date. 2 2 2 2 12" xfId="1597" xr:uid="{00000000-0005-0000-0000-0000B30A0000}"/>
    <cellStyle name="Assumption Date. 2 2 2 2 12 2" xfId="21588" xr:uid="{00000000-0005-0000-0000-0000B40A0000}"/>
    <cellStyle name="Assumption Date. 2 2 2 2 13" xfId="21585" xr:uid="{00000000-0005-0000-0000-0000B50A0000}"/>
    <cellStyle name="Assumption Date. 2 2 2 2 2" xfId="1598" xr:uid="{00000000-0005-0000-0000-0000B60A0000}"/>
    <cellStyle name="Assumption Date. 2 2 2 2 2 10" xfId="1599" xr:uid="{00000000-0005-0000-0000-0000B70A0000}"/>
    <cellStyle name="Assumption Date. 2 2 2 2 2 10 2" xfId="21590" xr:uid="{00000000-0005-0000-0000-0000B80A0000}"/>
    <cellStyle name="Assumption Date. 2 2 2 2 2 11" xfId="1600" xr:uid="{00000000-0005-0000-0000-0000B90A0000}"/>
    <cellStyle name="Assumption Date. 2 2 2 2 2 11 2" xfId="21591" xr:uid="{00000000-0005-0000-0000-0000BA0A0000}"/>
    <cellStyle name="Assumption Date. 2 2 2 2 2 12" xfId="21589" xr:uid="{00000000-0005-0000-0000-0000BB0A0000}"/>
    <cellStyle name="Assumption Date. 2 2 2 2 2 2" xfId="1601" xr:uid="{00000000-0005-0000-0000-0000BC0A0000}"/>
    <cellStyle name="Assumption Date. 2 2 2 2 2 2 10" xfId="1602" xr:uid="{00000000-0005-0000-0000-0000BD0A0000}"/>
    <cellStyle name="Assumption Date. 2 2 2 2 2 2 10 2" xfId="21593" xr:uid="{00000000-0005-0000-0000-0000BE0A0000}"/>
    <cellStyle name="Assumption Date. 2 2 2 2 2 2 11" xfId="1603" xr:uid="{00000000-0005-0000-0000-0000BF0A0000}"/>
    <cellStyle name="Assumption Date. 2 2 2 2 2 2 11 2" xfId="21594" xr:uid="{00000000-0005-0000-0000-0000C00A0000}"/>
    <cellStyle name="Assumption Date. 2 2 2 2 2 2 12" xfId="21592" xr:uid="{00000000-0005-0000-0000-0000C10A0000}"/>
    <cellStyle name="Assumption Date. 2 2 2 2 2 2 2" xfId="1604" xr:uid="{00000000-0005-0000-0000-0000C20A0000}"/>
    <cellStyle name="Assumption Date. 2 2 2 2 2 2 2 2" xfId="21595" xr:uid="{00000000-0005-0000-0000-0000C30A0000}"/>
    <cellStyle name="Assumption Date. 2 2 2 2 2 2 3" xfId="1605" xr:uid="{00000000-0005-0000-0000-0000C40A0000}"/>
    <cellStyle name="Assumption Date. 2 2 2 2 2 2 3 2" xfId="21596" xr:uid="{00000000-0005-0000-0000-0000C50A0000}"/>
    <cellStyle name="Assumption Date. 2 2 2 2 2 2 4" xfId="1606" xr:uid="{00000000-0005-0000-0000-0000C60A0000}"/>
    <cellStyle name="Assumption Date. 2 2 2 2 2 2 4 2" xfId="21597" xr:uid="{00000000-0005-0000-0000-0000C70A0000}"/>
    <cellStyle name="Assumption Date. 2 2 2 2 2 2 5" xfId="1607" xr:uid="{00000000-0005-0000-0000-0000C80A0000}"/>
    <cellStyle name="Assumption Date. 2 2 2 2 2 2 5 2" xfId="21598" xr:uid="{00000000-0005-0000-0000-0000C90A0000}"/>
    <cellStyle name="Assumption Date. 2 2 2 2 2 2 6" xfId="1608" xr:uid="{00000000-0005-0000-0000-0000CA0A0000}"/>
    <cellStyle name="Assumption Date. 2 2 2 2 2 2 6 2" xfId="21599" xr:uid="{00000000-0005-0000-0000-0000CB0A0000}"/>
    <cellStyle name="Assumption Date. 2 2 2 2 2 2 7" xfId="1609" xr:uid="{00000000-0005-0000-0000-0000CC0A0000}"/>
    <cellStyle name="Assumption Date. 2 2 2 2 2 2 7 2" xfId="21600" xr:uid="{00000000-0005-0000-0000-0000CD0A0000}"/>
    <cellStyle name="Assumption Date. 2 2 2 2 2 2 8" xfId="1610" xr:uid="{00000000-0005-0000-0000-0000CE0A0000}"/>
    <cellStyle name="Assumption Date. 2 2 2 2 2 2 8 2" xfId="21601" xr:uid="{00000000-0005-0000-0000-0000CF0A0000}"/>
    <cellStyle name="Assumption Date. 2 2 2 2 2 2 9" xfId="1611" xr:uid="{00000000-0005-0000-0000-0000D00A0000}"/>
    <cellStyle name="Assumption Date. 2 2 2 2 2 2 9 2" xfId="21602" xr:uid="{00000000-0005-0000-0000-0000D10A0000}"/>
    <cellStyle name="Assumption Date. 2 2 2 2 2 3" xfId="1612" xr:uid="{00000000-0005-0000-0000-0000D20A0000}"/>
    <cellStyle name="Assumption Date. 2 2 2 2 2 3 2" xfId="21603" xr:uid="{00000000-0005-0000-0000-0000D30A0000}"/>
    <cellStyle name="Assumption Date. 2 2 2 2 2 4" xfId="1613" xr:uid="{00000000-0005-0000-0000-0000D40A0000}"/>
    <cellStyle name="Assumption Date. 2 2 2 2 2 4 2" xfId="21604" xr:uid="{00000000-0005-0000-0000-0000D50A0000}"/>
    <cellStyle name="Assumption Date. 2 2 2 2 2 5" xfId="1614" xr:uid="{00000000-0005-0000-0000-0000D60A0000}"/>
    <cellStyle name="Assumption Date. 2 2 2 2 2 5 2" xfId="21605" xr:uid="{00000000-0005-0000-0000-0000D70A0000}"/>
    <cellStyle name="Assumption Date. 2 2 2 2 2 6" xfId="1615" xr:uid="{00000000-0005-0000-0000-0000D80A0000}"/>
    <cellStyle name="Assumption Date. 2 2 2 2 2 6 2" xfId="21606" xr:uid="{00000000-0005-0000-0000-0000D90A0000}"/>
    <cellStyle name="Assumption Date. 2 2 2 2 2 7" xfId="1616" xr:uid="{00000000-0005-0000-0000-0000DA0A0000}"/>
    <cellStyle name="Assumption Date. 2 2 2 2 2 7 2" xfId="21607" xr:uid="{00000000-0005-0000-0000-0000DB0A0000}"/>
    <cellStyle name="Assumption Date. 2 2 2 2 2 8" xfId="1617" xr:uid="{00000000-0005-0000-0000-0000DC0A0000}"/>
    <cellStyle name="Assumption Date. 2 2 2 2 2 8 2" xfId="21608" xr:uid="{00000000-0005-0000-0000-0000DD0A0000}"/>
    <cellStyle name="Assumption Date. 2 2 2 2 2 9" xfId="1618" xr:uid="{00000000-0005-0000-0000-0000DE0A0000}"/>
    <cellStyle name="Assumption Date. 2 2 2 2 2 9 2" xfId="21609" xr:uid="{00000000-0005-0000-0000-0000DF0A0000}"/>
    <cellStyle name="Assumption Date. 2 2 2 2 3" xfId="1619" xr:uid="{00000000-0005-0000-0000-0000E00A0000}"/>
    <cellStyle name="Assumption Date. 2 2 2 2 3 10" xfId="1620" xr:uid="{00000000-0005-0000-0000-0000E10A0000}"/>
    <cellStyle name="Assumption Date. 2 2 2 2 3 10 2" xfId="21611" xr:uid="{00000000-0005-0000-0000-0000E20A0000}"/>
    <cellStyle name="Assumption Date. 2 2 2 2 3 11" xfId="1621" xr:uid="{00000000-0005-0000-0000-0000E30A0000}"/>
    <cellStyle name="Assumption Date. 2 2 2 2 3 11 2" xfId="21612" xr:uid="{00000000-0005-0000-0000-0000E40A0000}"/>
    <cellStyle name="Assumption Date. 2 2 2 2 3 12" xfId="21610" xr:uid="{00000000-0005-0000-0000-0000E50A0000}"/>
    <cellStyle name="Assumption Date. 2 2 2 2 3 2" xfId="1622" xr:uid="{00000000-0005-0000-0000-0000E60A0000}"/>
    <cellStyle name="Assumption Date. 2 2 2 2 3 2 2" xfId="21613" xr:uid="{00000000-0005-0000-0000-0000E70A0000}"/>
    <cellStyle name="Assumption Date. 2 2 2 2 3 3" xfId="1623" xr:uid="{00000000-0005-0000-0000-0000E80A0000}"/>
    <cellStyle name="Assumption Date. 2 2 2 2 3 3 2" xfId="21614" xr:uid="{00000000-0005-0000-0000-0000E90A0000}"/>
    <cellStyle name="Assumption Date. 2 2 2 2 3 4" xfId="1624" xr:uid="{00000000-0005-0000-0000-0000EA0A0000}"/>
    <cellStyle name="Assumption Date. 2 2 2 2 3 4 2" xfId="21615" xr:uid="{00000000-0005-0000-0000-0000EB0A0000}"/>
    <cellStyle name="Assumption Date. 2 2 2 2 3 5" xfId="1625" xr:uid="{00000000-0005-0000-0000-0000EC0A0000}"/>
    <cellStyle name="Assumption Date. 2 2 2 2 3 5 2" xfId="21616" xr:uid="{00000000-0005-0000-0000-0000ED0A0000}"/>
    <cellStyle name="Assumption Date. 2 2 2 2 3 6" xfId="1626" xr:uid="{00000000-0005-0000-0000-0000EE0A0000}"/>
    <cellStyle name="Assumption Date. 2 2 2 2 3 6 2" xfId="21617" xr:uid="{00000000-0005-0000-0000-0000EF0A0000}"/>
    <cellStyle name="Assumption Date. 2 2 2 2 3 7" xfId="1627" xr:uid="{00000000-0005-0000-0000-0000F00A0000}"/>
    <cellStyle name="Assumption Date. 2 2 2 2 3 7 2" xfId="21618" xr:uid="{00000000-0005-0000-0000-0000F10A0000}"/>
    <cellStyle name="Assumption Date. 2 2 2 2 3 8" xfId="1628" xr:uid="{00000000-0005-0000-0000-0000F20A0000}"/>
    <cellStyle name="Assumption Date. 2 2 2 2 3 8 2" xfId="21619" xr:uid="{00000000-0005-0000-0000-0000F30A0000}"/>
    <cellStyle name="Assumption Date. 2 2 2 2 3 9" xfId="1629" xr:uid="{00000000-0005-0000-0000-0000F40A0000}"/>
    <cellStyle name="Assumption Date. 2 2 2 2 3 9 2" xfId="21620" xr:uid="{00000000-0005-0000-0000-0000F50A0000}"/>
    <cellStyle name="Assumption Date. 2 2 2 2 4" xfId="1630" xr:uid="{00000000-0005-0000-0000-0000F60A0000}"/>
    <cellStyle name="Assumption Date. 2 2 2 2 4 2" xfId="21621" xr:uid="{00000000-0005-0000-0000-0000F70A0000}"/>
    <cellStyle name="Assumption Date. 2 2 2 2 5" xfId="1631" xr:uid="{00000000-0005-0000-0000-0000F80A0000}"/>
    <cellStyle name="Assumption Date. 2 2 2 2 5 2" xfId="21622" xr:uid="{00000000-0005-0000-0000-0000F90A0000}"/>
    <cellStyle name="Assumption Date. 2 2 2 2 6" xfId="1632" xr:uid="{00000000-0005-0000-0000-0000FA0A0000}"/>
    <cellStyle name="Assumption Date. 2 2 2 2 6 2" xfId="21623" xr:uid="{00000000-0005-0000-0000-0000FB0A0000}"/>
    <cellStyle name="Assumption Date. 2 2 2 2 7" xfId="1633" xr:uid="{00000000-0005-0000-0000-0000FC0A0000}"/>
    <cellStyle name="Assumption Date. 2 2 2 2 7 2" xfId="21624" xr:uid="{00000000-0005-0000-0000-0000FD0A0000}"/>
    <cellStyle name="Assumption Date. 2 2 2 2 8" xfId="1634" xr:uid="{00000000-0005-0000-0000-0000FE0A0000}"/>
    <cellStyle name="Assumption Date. 2 2 2 2 8 2" xfId="21625" xr:uid="{00000000-0005-0000-0000-0000FF0A0000}"/>
    <cellStyle name="Assumption Date. 2 2 2 2 9" xfId="1635" xr:uid="{00000000-0005-0000-0000-0000000B0000}"/>
    <cellStyle name="Assumption Date. 2 2 2 2 9 2" xfId="21626" xr:uid="{00000000-0005-0000-0000-0000010B0000}"/>
    <cellStyle name="Assumption Date. 2 2 2 3" xfId="1636" xr:uid="{00000000-0005-0000-0000-0000020B0000}"/>
    <cellStyle name="Assumption Date. 2 2 2 3 10" xfId="1637" xr:uid="{00000000-0005-0000-0000-0000030B0000}"/>
    <cellStyle name="Assumption Date. 2 2 2 3 10 2" xfId="21628" xr:uid="{00000000-0005-0000-0000-0000040B0000}"/>
    <cellStyle name="Assumption Date. 2 2 2 3 11" xfId="1638" xr:uid="{00000000-0005-0000-0000-0000050B0000}"/>
    <cellStyle name="Assumption Date. 2 2 2 3 11 2" xfId="21629" xr:uid="{00000000-0005-0000-0000-0000060B0000}"/>
    <cellStyle name="Assumption Date. 2 2 2 3 12" xfId="21627" xr:uid="{00000000-0005-0000-0000-0000070B0000}"/>
    <cellStyle name="Assumption Date. 2 2 2 3 2" xfId="1639" xr:uid="{00000000-0005-0000-0000-0000080B0000}"/>
    <cellStyle name="Assumption Date. 2 2 2 3 2 10" xfId="1640" xr:uid="{00000000-0005-0000-0000-0000090B0000}"/>
    <cellStyle name="Assumption Date. 2 2 2 3 2 10 2" xfId="21631" xr:uid="{00000000-0005-0000-0000-00000A0B0000}"/>
    <cellStyle name="Assumption Date. 2 2 2 3 2 11" xfId="1641" xr:uid="{00000000-0005-0000-0000-00000B0B0000}"/>
    <cellStyle name="Assumption Date. 2 2 2 3 2 11 2" xfId="21632" xr:uid="{00000000-0005-0000-0000-00000C0B0000}"/>
    <cellStyle name="Assumption Date. 2 2 2 3 2 12" xfId="21630" xr:uid="{00000000-0005-0000-0000-00000D0B0000}"/>
    <cellStyle name="Assumption Date. 2 2 2 3 2 2" xfId="1642" xr:uid="{00000000-0005-0000-0000-00000E0B0000}"/>
    <cellStyle name="Assumption Date. 2 2 2 3 2 2 2" xfId="21633" xr:uid="{00000000-0005-0000-0000-00000F0B0000}"/>
    <cellStyle name="Assumption Date. 2 2 2 3 2 3" xfId="1643" xr:uid="{00000000-0005-0000-0000-0000100B0000}"/>
    <cellStyle name="Assumption Date. 2 2 2 3 2 3 2" xfId="21634" xr:uid="{00000000-0005-0000-0000-0000110B0000}"/>
    <cellStyle name="Assumption Date. 2 2 2 3 2 4" xfId="1644" xr:uid="{00000000-0005-0000-0000-0000120B0000}"/>
    <cellStyle name="Assumption Date. 2 2 2 3 2 4 2" xfId="21635" xr:uid="{00000000-0005-0000-0000-0000130B0000}"/>
    <cellStyle name="Assumption Date. 2 2 2 3 2 5" xfId="1645" xr:uid="{00000000-0005-0000-0000-0000140B0000}"/>
    <cellStyle name="Assumption Date. 2 2 2 3 2 5 2" xfId="21636" xr:uid="{00000000-0005-0000-0000-0000150B0000}"/>
    <cellStyle name="Assumption Date. 2 2 2 3 2 6" xfId="1646" xr:uid="{00000000-0005-0000-0000-0000160B0000}"/>
    <cellStyle name="Assumption Date. 2 2 2 3 2 6 2" xfId="21637" xr:uid="{00000000-0005-0000-0000-0000170B0000}"/>
    <cellStyle name="Assumption Date. 2 2 2 3 2 7" xfId="1647" xr:uid="{00000000-0005-0000-0000-0000180B0000}"/>
    <cellStyle name="Assumption Date. 2 2 2 3 2 7 2" xfId="21638" xr:uid="{00000000-0005-0000-0000-0000190B0000}"/>
    <cellStyle name="Assumption Date. 2 2 2 3 2 8" xfId="1648" xr:uid="{00000000-0005-0000-0000-00001A0B0000}"/>
    <cellStyle name="Assumption Date. 2 2 2 3 2 8 2" xfId="21639" xr:uid="{00000000-0005-0000-0000-00001B0B0000}"/>
    <cellStyle name="Assumption Date. 2 2 2 3 2 9" xfId="1649" xr:uid="{00000000-0005-0000-0000-00001C0B0000}"/>
    <cellStyle name="Assumption Date. 2 2 2 3 2 9 2" xfId="21640" xr:uid="{00000000-0005-0000-0000-00001D0B0000}"/>
    <cellStyle name="Assumption Date. 2 2 2 3 3" xfId="1650" xr:uid="{00000000-0005-0000-0000-00001E0B0000}"/>
    <cellStyle name="Assumption Date. 2 2 2 3 3 2" xfId="21641" xr:uid="{00000000-0005-0000-0000-00001F0B0000}"/>
    <cellStyle name="Assumption Date. 2 2 2 3 4" xfId="1651" xr:uid="{00000000-0005-0000-0000-0000200B0000}"/>
    <cellStyle name="Assumption Date. 2 2 2 3 4 2" xfId="21642" xr:uid="{00000000-0005-0000-0000-0000210B0000}"/>
    <cellStyle name="Assumption Date. 2 2 2 3 5" xfId="1652" xr:uid="{00000000-0005-0000-0000-0000220B0000}"/>
    <cellStyle name="Assumption Date. 2 2 2 3 5 2" xfId="21643" xr:uid="{00000000-0005-0000-0000-0000230B0000}"/>
    <cellStyle name="Assumption Date. 2 2 2 3 6" xfId="1653" xr:uid="{00000000-0005-0000-0000-0000240B0000}"/>
    <cellStyle name="Assumption Date. 2 2 2 3 6 2" xfId="21644" xr:uid="{00000000-0005-0000-0000-0000250B0000}"/>
    <cellStyle name="Assumption Date. 2 2 2 3 7" xfId="1654" xr:uid="{00000000-0005-0000-0000-0000260B0000}"/>
    <cellStyle name="Assumption Date. 2 2 2 3 7 2" xfId="21645" xr:uid="{00000000-0005-0000-0000-0000270B0000}"/>
    <cellStyle name="Assumption Date. 2 2 2 3 8" xfId="1655" xr:uid="{00000000-0005-0000-0000-0000280B0000}"/>
    <cellStyle name="Assumption Date. 2 2 2 3 8 2" xfId="21646" xr:uid="{00000000-0005-0000-0000-0000290B0000}"/>
    <cellStyle name="Assumption Date. 2 2 2 3 9" xfId="1656" xr:uid="{00000000-0005-0000-0000-00002A0B0000}"/>
    <cellStyle name="Assumption Date. 2 2 2 3 9 2" xfId="21647" xr:uid="{00000000-0005-0000-0000-00002B0B0000}"/>
    <cellStyle name="Assumption Date. 2 2 2 4" xfId="1657" xr:uid="{00000000-0005-0000-0000-00002C0B0000}"/>
    <cellStyle name="Assumption Date. 2 2 2 4 10" xfId="1658" xr:uid="{00000000-0005-0000-0000-00002D0B0000}"/>
    <cellStyle name="Assumption Date. 2 2 2 4 10 2" xfId="21649" xr:uid="{00000000-0005-0000-0000-00002E0B0000}"/>
    <cellStyle name="Assumption Date. 2 2 2 4 11" xfId="1659" xr:uid="{00000000-0005-0000-0000-00002F0B0000}"/>
    <cellStyle name="Assumption Date. 2 2 2 4 11 2" xfId="21650" xr:uid="{00000000-0005-0000-0000-0000300B0000}"/>
    <cellStyle name="Assumption Date. 2 2 2 4 12" xfId="21648" xr:uid="{00000000-0005-0000-0000-0000310B0000}"/>
    <cellStyle name="Assumption Date. 2 2 2 4 2" xfId="1660" xr:uid="{00000000-0005-0000-0000-0000320B0000}"/>
    <cellStyle name="Assumption Date. 2 2 2 4 2 2" xfId="21651" xr:uid="{00000000-0005-0000-0000-0000330B0000}"/>
    <cellStyle name="Assumption Date. 2 2 2 4 3" xfId="1661" xr:uid="{00000000-0005-0000-0000-0000340B0000}"/>
    <cellStyle name="Assumption Date. 2 2 2 4 3 2" xfId="21652" xr:uid="{00000000-0005-0000-0000-0000350B0000}"/>
    <cellStyle name="Assumption Date. 2 2 2 4 4" xfId="1662" xr:uid="{00000000-0005-0000-0000-0000360B0000}"/>
    <cellStyle name="Assumption Date. 2 2 2 4 4 2" xfId="21653" xr:uid="{00000000-0005-0000-0000-0000370B0000}"/>
    <cellStyle name="Assumption Date. 2 2 2 4 5" xfId="1663" xr:uid="{00000000-0005-0000-0000-0000380B0000}"/>
    <cellStyle name="Assumption Date. 2 2 2 4 5 2" xfId="21654" xr:uid="{00000000-0005-0000-0000-0000390B0000}"/>
    <cellStyle name="Assumption Date. 2 2 2 4 6" xfId="1664" xr:uid="{00000000-0005-0000-0000-00003A0B0000}"/>
    <cellStyle name="Assumption Date. 2 2 2 4 6 2" xfId="21655" xr:uid="{00000000-0005-0000-0000-00003B0B0000}"/>
    <cellStyle name="Assumption Date. 2 2 2 4 7" xfId="1665" xr:uid="{00000000-0005-0000-0000-00003C0B0000}"/>
    <cellStyle name="Assumption Date. 2 2 2 4 7 2" xfId="21656" xr:uid="{00000000-0005-0000-0000-00003D0B0000}"/>
    <cellStyle name="Assumption Date. 2 2 2 4 8" xfId="1666" xr:uid="{00000000-0005-0000-0000-00003E0B0000}"/>
    <cellStyle name="Assumption Date. 2 2 2 4 8 2" xfId="21657" xr:uid="{00000000-0005-0000-0000-00003F0B0000}"/>
    <cellStyle name="Assumption Date. 2 2 2 4 9" xfId="1667" xr:uid="{00000000-0005-0000-0000-0000400B0000}"/>
    <cellStyle name="Assumption Date. 2 2 2 4 9 2" xfId="21658" xr:uid="{00000000-0005-0000-0000-0000410B0000}"/>
    <cellStyle name="Assumption Date. 2 2 2 5" xfId="1668" xr:uid="{00000000-0005-0000-0000-0000420B0000}"/>
    <cellStyle name="Assumption Date. 2 2 2 5 2" xfId="21659" xr:uid="{00000000-0005-0000-0000-0000430B0000}"/>
    <cellStyle name="Assumption Date. 2 2 2 6" xfId="1669" xr:uid="{00000000-0005-0000-0000-0000440B0000}"/>
    <cellStyle name="Assumption Date. 2 2 2 6 2" xfId="21660" xr:uid="{00000000-0005-0000-0000-0000450B0000}"/>
    <cellStyle name="Assumption Date. 2 2 2 7" xfId="1670" xr:uid="{00000000-0005-0000-0000-0000460B0000}"/>
    <cellStyle name="Assumption Date. 2 2 2 7 2" xfId="21661" xr:uid="{00000000-0005-0000-0000-0000470B0000}"/>
    <cellStyle name="Assumption Date. 2 2 2 8" xfId="1671" xr:uid="{00000000-0005-0000-0000-0000480B0000}"/>
    <cellStyle name="Assumption Date. 2 2 2 8 2" xfId="21662" xr:uid="{00000000-0005-0000-0000-0000490B0000}"/>
    <cellStyle name="Assumption Date. 2 2 2 9" xfId="1672" xr:uid="{00000000-0005-0000-0000-00004A0B0000}"/>
    <cellStyle name="Assumption Date. 2 2 2 9 2" xfId="21663" xr:uid="{00000000-0005-0000-0000-00004B0B0000}"/>
    <cellStyle name="Assumption Date. 2 2 20" xfId="1673" xr:uid="{00000000-0005-0000-0000-00004C0B0000}"/>
    <cellStyle name="Assumption Date. 2 2 20 2" xfId="21664" xr:uid="{00000000-0005-0000-0000-00004D0B0000}"/>
    <cellStyle name="Assumption Date. 2 2 21" xfId="1674" xr:uid="{00000000-0005-0000-0000-00004E0B0000}"/>
    <cellStyle name="Assumption Date. 2 2 21 2" xfId="21665" xr:uid="{00000000-0005-0000-0000-00004F0B0000}"/>
    <cellStyle name="Assumption Date. 2 2 22" xfId="21569" xr:uid="{00000000-0005-0000-0000-0000500B0000}"/>
    <cellStyle name="Assumption Date. 2 2 3" xfId="1675" xr:uid="{00000000-0005-0000-0000-0000510B0000}"/>
    <cellStyle name="Assumption Date. 2 2 3 10" xfId="1676" xr:uid="{00000000-0005-0000-0000-0000520B0000}"/>
    <cellStyle name="Assumption Date. 2 2 3 10 2" xfId="21667" xr:uid="{00000000-0005-0000-0000-0000530B0000}"/>
    <cellStyle name="Assumption Date. 2 2 3 11" xfId="1677" xr:uid="{00000000-0005-0000-0000-0000540B0000}"/>
    <cellStyle name="Assumption Date. 2 2 3 11 2" xfId="21668" xr:uid="{00000000-0005-0000-0000-0000550B0000}"/>
    <cellStyle name="Assumption Date. 2 2 3 12" xfId="1678" xr:uid="{00000000-0005-0000-0000-0000560B0000}"/>
    <cellStyle name="Assumption Date. 2 2 3 12 2" xfId="21669" xr:uid="{00000000-0005-0000-0000-0000570B0000}"/>
    <cellStyle name="Assumption Date. 2 2 3 13" xfId="21666" xr:uid="{00000000-0005-0000-0000-0000580B0000}"/>
    <cellStyle name="Assumption Date. 2 2 3 2" xfId="1679" xr:uid="{00000000-0005-0000-0000-0000590B0000}"/>
    <cellStyle name="Assumption Date. 2 2 3 2 10" xfId="1680" xr:uid="{00000000-0005-0000-0000-00005A0B0000}"/>
    <cellStyle name="Assumption Date. 2 2 3 2 10 2" xfId="21671" xr:uid="{00000000-0005-0000-0000-00005B0B0000}"/>
    <cellStyle name="Assumption Date. 2 2 3 2 11" xfId="1681" xr:uid="{00000000-0005-0000-0000-00005C0B0000}"/>
    <cellStyle name="Assumption Date. 2 2 3 2 11 2" xfId="21672" xr:uid="{00000000-0005-0000-0000-00005D0B0000}"/>
    <cellStyle name="Assumption Date. 2 2 3 2 12" xfId="21670" xr:uid="{00000000-0005-0000-0000-00005E0B0000}"/>
    <cellStyle name="Assumption Date. 2 2 3 2 2" xfId="1682" xr:uid="{00000000-0005-0000-0000-00005F0B0000}"/>
    <cellStyle name="Assumption Date. 2 2 3 2 2 10" xfId="1683" xr:uid="{00000000-0005-0000-0000-0000600B0000}"/>
    <cellStyle name="Assumption Date. 2 2 3 2 2 10 2" xfId="21674" xr:uid="{00000000-0005-0000-0000-0000610B0000}"/>
    <cellStyle name="Assumption Date. 2 2 3 2 2 11" xfId="1684" xr:uid="{00000000-0005-0000-0000-0000620B0000}"/>
    <cellStyle name="Assumption Date. 2 2 3 2 2 11 2" xfId="21675" xr:uid="{00000000-0005-0000-0000-0000630B0000}"/>
    <cellStyle name="Assumption Date. 2 2 3 2 2 12" xfId="21673" xr:uid="{00000000-0005-0000-0000-0000640B0000}"/>
    <cellStyle name="Assumption Date. 2 2 3 2 2 2" xfId="1685" xr:uid="{00000000-0005-0000-0000-0000650B0000}"/>
    <cellStyle name="Assumption Date. 2 2 3 2 2 2 2" xfId="21676" xr:uid="{00000000-0005-0000-0000-0000660B0000}"/>
    <cellStyle name="Assumption Date. 2 2 3 2 2 3" xfId="1686" xr:uid="{00000000-0005-0000-0000-0000670B0000}"/>
    <cellStyle name="Assumption Date. 2 2 3 2 2 3 2" xfId="21677" xr:uid="{00000000-0005-0000-0000-0000680B0000}"/>
    <cellStyle name="Assumption Date. 2 2 3 2 2 4" xfId="1687" xr:uid="{00000000-0005-0000-0000-0000690B0000}"/>
    <cellStyle name="Assumption Date. 2 2 3 2 2 4 2" xfId="21678" xr:uid="{00000000-0005-0000-0000-00006A0B0000}"/>
    <cellStyle name="Assumption Date. 2 2 3 2 2 5" xfId="1688" xr:uid="{00000000-0005-0000-0000-00006B0B0000}"/>
    <cellStyle name="Assumption Date. 2 2 3 2 2 5 2" xfId="21679" xr:uid="{00000000-0005-0000-0000-00006C0B0000}"/>
    <cellStyle name="Assumption Date. 2 2 3 2 2 6" xfId="1689" xr:uid="{00000000-0005-0000-0000-00006D0B0000}"/>
    <cellStyle name="Assumption Date. 2 2 3 2 2 6 2" xfId="21680" xr:uid="{00000000-0005-0000-0000-00006E0B0000}"/>
    <cellStyle name="Assumption Date. 2 2 3 2 2 7" xfId="1690" xr:uid="{00000000-0005-0000-0000-00006F0B0000}"/>
    <cellStyle name="Assumption Date. 2 2 3 2 2 7 2" xfId="21681" xr:uid="{00000000-0005-0000-0000-0000700B0000}"/>
    <cellStyle name="Assumption Date. 2 2 3 2 2 8" xfId="1691" xr:uid="{00000000-0005-0000-0000-0000710B0000}"/>
    <cellStyle name="Assumption Date. 2 2 3 2 2 8 2" xfId="21682" xr:uid="{00000000-0005-0000-0000-0000720B0000}"/>
    <cellStyle name="Assumption Date. 2 2 3 2 2 9" xfId="1692" xr:uid="{00000000-0005-0000-0000-0000730B0000}"/>
    <cellStyle name="Assumption Date. 2 2 3 2 2 9 2" xfId="21683" xr:uid="{00000000-0005-0000-0000-0000740B0000}"/>
    <cellStyle name="Assumption Date. 2 2 3 2 3" xfId="1693" xr:uid="{00000000-0005-0000-0000-0000750B0000}"/>
    <cellStyle name="Assumption Date. 2 2 3 2 3 2" xfId="21684" xr:uid="{00000000-0005-0000-0000-0000760B0000}"/>
    <cellStyle name="Assumption Date. 2 2 3 2 4" xfId="1694" xr:uid="{00000000-0005-0000-0000-0000770B0000}"/>
    <cellStyle name="Assumption Date. 2 2 3 2 4 2" xfId="21685" xr:uid="{00000000-0005-0000-0000-0000780B0000}"/>
    <cellStyle name="Assumption Date. 2 2 3 2 5" xfId="1695" xr:uid="{00000000-0005-0000-0000-0000790B0000}"/>
    <cellStyle name="Assumption Date. 2 2 3 2 5 2" xfId="21686" xr:uid="{00000000-0005-0000-0000-00007A0B0000}"/>
    <cellStyle name="Assumption Date. 2 2 3 2 6" xfId="1696" xr:uid="{00000000-0005-0000-0000-00007B0B0000}"/>
    <cellStyle name="Assumption Date. 2 2 3 2 6 2" xfId="21687" xr:uid="{00000000-0005-0000-0000-00007C0B0000}"/>
    <cellStyle name="Assumption Date. 2 2 3 2 7" xfId="1697" xr:uid="{00000000-0005-0000-0000-00007D0B0000}"/>
    <cellStyle name="Assumption Date. 2 2 3 2 7 2" xfId="21688" xr:uid="{00000000-0005-0000-0000-00007E0B0000}"/>
    <cellStyle name="Assumption Date. 2 2 3 2 8" xfId="1698" xr:uid="{00000000-0005-0000-0000-00007F0B0000}"/>
    <cellStyle name="Assumption Date. 2 2 3 2 8 2" xfId="21689" xr:uid="{00000000-0005-0000-0000-0000800B0000}"/>
    <cellStyle name="Assumption Date. 2 2 3 2 9" xfId="1699" xr:uid="{00000000-0005-0000-0000-0000810B0000}"/>
    <cellStyle name="Assumption Date. 2 2 3 2 9 2" xfId="21690" xr:uid="{00000000-0005-0000-0000-0000820B0000}"/>
    <cellStyle name="Assumption Date. 2 2 3 3" xfId="1700" xr:uid="{00000000-0005-0000-0000-0000830B0000}"/>
    <cellStyle name="Assumption Date. 2 2 3 3 10" xfId="1701" xr:uid="{00000000-0005-0000-0000-0000840B0000}"/>
    <cellStyle name="Assumption Date. 2 2 3 3 10 2" xfId="21692" xr:uid="{00000000-0005-0000-0000-0000850B0000}"/>
    <cellStyle name="Assumption Date. 2 2 3 3 11" xfId="1702" xr:uid="{00000000-0005-0000-0000-0000860B0000}"/>
    <cellStyle name="Assumption Date. 2 2 3 3 11 2" xfId="21693" xr:uid="{00000000-0005-0000-0000-0000870B0000}"/>
    <cellStyle name="Assumption Date. 2 2 3 3 12" xfId="21691" xr:uid="{00000000-0005-0000-0000-0000880B0000}"/>
    <cellStyle name="Assumption Date. 2 2 3 3 2" xfId="1703" xr:uid="{00000000-0005-0000-0000-0000890B0000}"/>
    <cellStyle name="Assumption Date. 2 2 3 3 2 2" xfId="21694" xr:uid="{00000000-0005-0000-0000-00008A0B0000}"/>
    <cellStyle name="Assumption Date. 2 2 3 3 3" xfId="1704" xr:uid="{00000000-0005-0000-0000-00008B0B0000}"/>
    <cellStyle name="Assumption Date. 2 2 3 3 3 2" xfId="21695" xr:uid="{00000000-0005-0000-0000-00008C0B0000}"/>
    <cellStyle name="Assumption Date. 2 2 3 3 4" xfId="1705" xr:uid="{00000000-0005-0000-0000-00008D0B0000}"/>
    <cellStyle name="Assumption Date. 2 2 3 3 4 2" xfId="21696" xr:uid="{00000000-0005-0000-0000-00008E0B0000}"/>
    <cellStyle name="Assumption Date. 2 2 3 3 5" xfId="1706" xr:uid="{00000000-0005-0000-0000-00008F0B0000}"/>
    <cellStyle name="Assumption Date. 2 2 3 3 5 2" xfId="21697" xr:uid="{00000000-0005-0000-0000-0000900B0000}"/>
    <cellStyle name="Assumption Date. 2 2 3 3 6" xfId="1707" xr:uid="{00000000-0005-0000-0000-0000910B0000}"/>
    <cellStyle name="Assumption Date. 2 2 3 3 6 2" xfId="21698" xr:uid="{00000000-0005-0000-0000-0000920B0000}"/>
    <cellStyle name="Assumption Date. 2 2 3 3 7" xfId="1708" xr:uid="{00000000-0005-0000-0000-0000930B0000}"/>
    <cellStyle name="Assumption Date. 2 2 3 3 7 2" xfId="21699" xr:uid="{00000000-0005-0000-0000-0000940B0000}"/>
    <cellStyle name="Assumption Date. 2 2 3 3 8" xfId="1709" xr:uid="{00000000-0005-0000-0000-0000950B0000}"/>
    <cellStyle name="Assumption Date. 2 2 3 3 8 2" xfId="21700" xr:uid="{00000000-0005-0000-0000-0000960B0000}"/>
    <cellStyle name="Assumption Date. 2 2 3 3 9" xfId="1710" xr:uid="{00000000-0005-0000-0000-0000970B0000}"/>
    <cellStyle name="Assumption Date. 2 2 3 3 9 2" xfId="21701" xr:uid="{00000000-0005-0000-0000-0000980B0000}"/>
    <cellStyle name="Assumption Date. 2 2 3 4" xfId="1711" xr:uid="{00000000-0005-0000-0000-0000990B0000}"/>
    <cellStyle name="Assumption Date. 2 2 3 4 2" xfId="21702" xr:uid="{00000000-0005-0000-0000-00009A0B0000}"/>
    <cellStyle name="Assumption Date. 2 2 3 5" xfId="1712" xr:uid="{00000000-0005-0000-0000-00009B0B0000}"/>
    <cellStyle name="Assumption Date. 2 2 3 5 2" xfId="21703" xr:uid="{00000000-0005-0000-0000-00009C0B0000}"/>
    <cellStyle name="Assumption Date. 2 2 3 6" xfId="1713" xr:uid="{00000000-0005-0000-0000-00009D0B0000}"/>
    <cellStyle name="Assumption Date. 2 2 3 6 2" xfId="21704" xr:uid="{00000000-0005-0000-0000-00009E0B0000}"/>
    <cellStyle name="Assumption Date. 2 2 3 7" xfId="1714" xr:uid="{00000000-0005-0000-0000-00009F0B0000}"/>
    <cellStyle name="Assumption Date. 2 2 3 7 2" xfId="21705" xr:uid="{00000000-0005-0000-0000-0000A00B0000}"/>
    <cellStyle name="Assumption Date. 2 2 3 8" xfId="1715" xr:uid="{00000000-0005-0000-0000-0000A10B0000}"/>
    <cellStyle name="Assumption Date. 2 2 3 8 2" xfId="21706" xr:uid="{00000000-0005-0000-0000-0000A20B0000}"/>
    <cellStyle name="Assumption Date. 2 2 3 9" xfId="1716" xr:uid="{00000000-0005-0000-0000-0000A30B0000}"/>
    <cellStyle name="Assumption Date. 2 2 3 9 2" xfId="21707" xr:uid="{00000000-0005-0000-0000-0000A40B0000}"/>
    <cellStyle name="Assumption Date. 2 2 4" xfId="1717" xr:uid="{00000000-0005-0000-0000-0000A50B0000}"/>
    <cellStyle name="Assumption Date. 2 2 4 10" xfId="1718" xr:uid="{00000000-0005-0000-0000-0000A60B0000}"/>
    <cellStyle name="Assumption Date. 2 2 4 10 2" xfId="21709" xr:uid="{00000000-0005-0000-0000-0000A70B0000}"/>
    <cellStyle name="Assumption Date. 2 2 4 11" xfId="1719" xr:uid="{00000000-0005-0000-0000-0000A80B0000}"/>
    <cellStyle name="Assumption Date. 2 2 4 11 2" xfId="21710" xr:uid="{00000000-0005-0000-0000-0000A90B0000}"/>
    <cellStyle name="Assumption Date. 2 2 4 12" xfId="1720" xr:uid="{00000000-0005-0000-0000-0000AA0B0000}"/>
    <cellStyle name="Assumption Date. 2 2 4 12 2" xfId="21711" xr:uid="{00000000-0005-0000-0000-0000AB0B0000}"/>
    <cellStyle name="Assumption Date. 2 2 4 13" xfId="21708" xr:uid="{00000000-0005-0000-0000-0000AC0B0000}"/>
    <cellStyle name="Assumption Date. 2 2 4 2" xfId="1721" xr:uid="{00000000-0005-0000-0000-0000AD0B0000}"/>
    <cellStyle name="Assumption Date. 2 2 4 2 10" xfId="1722" xr:uid="{00000000-0005-0000-0000-0000AE0B0000}"/>
    <cellStyle name="Assumption Date. 2 2 4 2 10 2" xfId="21713" xr:uid="{00000000-0005-0000-0000-0000AF0B0000}"/>
    <cellStyle name="Assumption Date. 2 2 4 2 11" xfId="1723" xr:uid="{00000000-0005-0000-0000-0000B00B0000}"/>
    <cellStyle name="Assumption Date. 2 2 4 2 11 2" xfId="21714" xr:uid="{00000000-0005-0000-0000-0000B10B0000}"/>
    <cellStyle name="Assumption Date. 2 2 4 2 12" xfId="21712" xr:uid="{00000000-0005-0000-0000-0000B20B0000}"/>
    <cellStyle name="Assumption Date. 2 2 4 2 2" xfId="1724" xr:uid="{00000000-0005-0000-0000-0000B30B0000}"/>
    <cellStyle name="Assumption Date. 2 2 4 2 2 10" xfId="1725" xr:uid="{00000000-0005-0000-0000-0000B40B0000}"/>
    <cellStyle name="Assumption Date. 2 2 4 2 2 10 2" xfId="21716" xr:uid="{00000000-0005-0000-0000-0000B50B0000}"/>
    <cellStyle name="Assumption Date. 2 2 4 2 2 11" xfId="1726" xr:uid="{00000000-0005-0000-0000-0000B60B0000}"/>
    <cellStyle name="Assumption Date. 2 2 4 2 2 11 2" xfId="21717" xr:uid="{00000000-0005-0000-0000-0000B70B0000}"/>
    <cellStyle name="Assumption Date. 2 2 4 2 2 12" xfId="21715" xr:uid="{00000000-0005-0000-0000-0000B80B0000}"/>
    <cellStyle name="Assumption Date. 2 2 4 2 2 2" xfId="1727" xr:uid="{00000000-0005-0000-0000-0000B90B0000}"/>
    <cellStyle name="Assumption Date. 2 2 4 2 2 2 2" xfId="21718" xr:uid="{00000000-0005-0000-0000-0000BA0B0000}"/>
    <cellStyle name="Assumption Date. 2 2 4 2 2 3" xfId="1728" xr:uid="{00000000-0005-0000-0000-0000BB0B0000}"/>
    <cellStyle name="Assumption Date. 2 2 4 2 2 3 2" xfId="21719" xr:uid="{00000000-0005-0000-0000-0000BC0B0000}"/>
    <cellStyle name="Assumption Date. 2 2 4 2 2 4" xfId="1729" xr:uid="{00000000-0005-0000-0000-0000BD0B0000}"/>
    <cellStyle name="Assumption Date. 2 2 4 2 2 4 2" xfId="21720" xr:uid="{00000000-0005-0000-0000-0000BE0B0000}"/>
    <cellStyle name="Assumption Date. 2 2 4 2 2 5" xfId="1730" xr:uid="{00000000-0005-0000-0000-0000BF0B0000}"/>
    <cellStyle name="Assumption Date. 2 2 4 2 2 5 2" xfId="21721" xr:uid="{00000000-0005-0000-0000-0000C00B0000}"/>
    <cellStyle name="Assumption Date. 2 2 4 2 2 6" xfId="1731" xr:uid="{00000000-0005-0000-0000-0000C10B0000}"/>
    <cellStyle name="Assumption Date. 2 2 4 2 2 6 2" xfId="21722" xr:uid="{00000000-0005-0000-0000-0000C20B0000}"/>
    <cellStyle name="Assumption Date. 2 2 4 2 2 7" xfId="1732" xr:uid="{00000000-0005-0000-0000-0000C30B0000}"/>
    <cellStyle name="Assumption Date. 2 2 4 2 2 7 2" xfId="21723" xr:uid="{00000000-0005-0000-0000-0000C40B0000}"/>
    <cellStyle name="Assumption Date. 2 2 4 2 2 8" xfId="1733" xr:uid="{00000000-0005-0000-0000-0000C50B0000}"/>
    <cellStyle name="Assumption Date. 2 2 4 2 2 8 2" xfId="21724" xr:uid="{00000000-0005-0000-0000-0000C60B0000}"/>
    <cellStyle name="Assumption Date. 2 2 4 2 2 9" xfId="1734" xr:uid="{00000000-0005-0000-0000-0000C70B0000}"/>
    <cellStyle name="Assumption Date. 2 2 4 2 2 9 2" xfId="21725" xr:uid="{00000000-0005-0000-0000-0000C80B0000}"/>
    <cellStyle name="Assumption Date. 2 2 4 2 3" xfId="1735" xr:uid="{00000000-0005-0000-0000-0000C90B0000}"/>
    <cellStyle name="Assumption Date. 2 2 4 2 3 2" xfId="21726" xr:uid="{00000000-0005-0000-0000-0000CA0B0000}"/>
    <cellStyle name="Assumption Date. 2 2 4 2 4" xfId="1736" xr:uid="{00000000-0005-0000-0000-0000CB0B0000}"/>
    <cellStyle name="Assumption Date. 2 2 4 2 4 2" xfId="21727" xr:uid="{00000000-0005-0000-0000-0000CC0B0000}"/>
    <cellStyle name="Assumption Date. 2 2 4 2 5" xfId="1737" xr:uid="{00000000-0005-0000-0000-0000CD0B0000}"/>
    <cellStyle name="Assumption Date. 2 2 4 2 5 2" xfId="21728" xr:uid="{00000000-0005-0000-0000-0000CE0B0000}"/>
    <cellStyle name="Assumption Date. 2 2 4 2 6" xfId="1738" xr:uid="{00000000-0005-0000-0000-0000CF0B0000}"/>
    <cellStyle name="Assumption Date. 2 2 4 2 6 2" xfId="21729" xr:uid="{00000000-0005-0000-0000-0000D00B0000}"/>
    <cellStyle name="Assumption Date. 2 2 4 2 7" xfId="1739" xr:uid="{00000000-0005-0000-0000-0000D10B0000}"/>
    <cellStyle name="Assumption Date. 2 2 4 2 7 2" xfId="21730" xr:uid="{00000000-0005-0000-0000-0000D20B0000}"/>
    <cellStyle name="Assumption Date. 2 2 4 2 8" xfId="1740" xr:uid="{00000000-0005-0000-0000-0000D30B0000}"/>
    <cellStyle name="Assumption Date. 2 2 4 2 8 2" xfId="21731" xr:uid="{00000000-0005-0000-0000-0000D40B0000}"/>
    <cellStyle name="Assumption Date. 2 2 4 2 9" xfId="1741" xr:uid="{00000000-0005-0000-0000-0000D50B0000}"/>
    <cellStyle name="Assumption Date. 2 2 4 2 9 2" xfId="21732" xr:uid="{00000000-0005-0000-0000-0000D60B0000}"/>
    <cellStyle name="Assumption Date. 2 2 4 3" xfId="1742" xr:uid="{00000000-0005-0000-0000-0000D70B0000}"/>
    <cellStyle name="Assumption Date. 2 2 4 3 10" xfId="1743" xr:uid="{00000000-0005-0000-0000-0000D80B0000}"/>
    <cellStyle name="Assumption Date. 2 2 4 3 10 2" xfId="21734" xr:uid="{00000000-0005-0000-0000-0000D90B0000}"/>
    <cellStyle name="Assumption Date. 2 2 4 3 11" xfId="1744" xr:uid="{00000000-0005-0000-0000-0000DA0B0000}"/>
    <cellStyle name="Assumption Date. 2 2 4 3 11 2" xfId="21735" xr:uid="{00000000-0005-0000-0000-0000DB0B0000}"/>
    <cellStyle name="Assumption Date. 2 2 4 3 12" xfId="21733" xr:uid="{00000000-0005-0000-0000-0000DC0B0000}"/>
    <cellStyle name="Assumption Date. 2 2 4 3 2" xfId="1745" xr:uid="{00000000-0005-0000-0000-0000DD0B0000}"/>
    <cellStyle name="Assumption Date. 2 2 4 3 2 2" xfId="21736" xr:uid="{00000000-0005-0000-0000-0000DE0B0000}"/>
    <cellStyle name="Assumption Date. 2 2 4 3 3" xfId="1746" xr:uid="{00000000-0005-0000-0000-0000DF0B0000}"/>
    <cellStyle name="Assumption Date. 2 2 4 3 3 2" xfId="21737" xr:uid="{00000000-0005-0000-0000-0000E00B0000}"/>
    <cellStyle name="Assumption Date. 2 2 4 3 4" xfId="1747" xr:uid="{00000000-0005-0000-0000-0000E10B0000}"/>
    <cellStyle name="Assumption Date. 2 2 4 3 4 2" xfId="21738" xr:uid="{00000000-0005-0000-0000-0000E20B0000}"/>
    <cellStyle name="Assumption Date. 2 2 4 3 5" xfId="1748" xr:uid="{00000000-0005-0000-0000-0000E30B0000}"/>
    <cellStyle name="Assumption Date. 2 2 4 3 5 2" xfId="21739" xr:uid="{00000000-0005-0000-0000-0000E40B0000}"/>
    <cellStyle name="Assumption Date. 2 2 4 3 6" xfId="1749" xr:uid="{00000000-0005-0000-0000-0000E50B0000}"/>
    <cellStyle name="Assumption Date. 2 2 4 3 6 2" xfId="21740" xr:uid="{00000000-0005-0000-0000-0000E60B0000}"/>
    <cellStyle name="Assumption Date. 2 2 4 3 7" xfId="1750" xr:uid="{00000000-0005-0000-0000-0000E70B0000}"/>
    <cellStyle name="Assumption Date. 2 2 4 3 7 2" xfId="21741" xr:uid="{00000000-0005-0000-0000-0000E80B0000}"/>
    <cellStyle name="Assumption Date. 2 2 4 3 8" xfId="1751" xr:uid="{00000000-0005-0000-0000-0000E90B0000}"/>
    <cellStyle name="Assumption Date. 2 2 4 3 8 2" xfId="21742" xr:uid="{00000000-0005-0000-0000-0000EA0B0000}"/>
    <cellStyle name="Assumption Date. 2 2 4 3 9" xfId="1752" xr:uid="{00000000-0005-0000-0000-0000EB0B0000}"/>
    <cellStyle name="Assumption Date. 2 2 4 3 9 2" xfId="21743" xr:uid="{00000000-0005-0000-0000-0000EC0B0000}"/>
    <cellStyle name="Assumption Date. 2 2 4 4" xfId="1753" xr:uid="{00000000-0005-0000-0000-0000ED0B0000}"/>
    <cellStyle name="Assumption Date. 2 2 4 4 2" xfId="21744" xr:uid="{00000000-0005-0000-0000-0000EE0B0000}"/>
    <cellStyle name="Assumption Date. 2 2 4 5" xfId="1754" xr:uid="{00000000-0005-0000-0000-0000EF0B0000}"/>
    <cellStyle name="Assumption Date. 2 2 4 5 2" xfId="21745" xr:uid="{00000000-0005-0000-0000-0000F00B0000}"/>
    <cellStyle name="Assumption Date. 2 2 4 6" xfId="1755" xr:uid="{00000000-0005-0000-0000-0000F10B0000}"/>
    <cellStyle name="Assumption Date. 2 2 4 6 2" xfId="21746" xr:uid="{00000000-0005-0000-0000-0000F20B0000}"/>
    <cellStyle name="Assumption Date. 2 2 4 7" xfId="1756" xr:uid="{00000000-0005-0000-0000-0000F30B0000}"/>
    <cellStyle name="Assumption Date. 2 2 4 7 2" xfId="21747" xr:uid="{00000000-0005-0000-0000-0000F40B0000}"/>
    <cellStyle name="Assumption Date. 2 2 4 8" xfId="1757" xr:uid="{00000000-0005-0000-0000-0000F50B0000}"/>
    <cellStyle name="Assumption Date. 2 2 4 8 2" xfId="21748" xr:uid="{00000000-0005-0000-0000-0000F60B0000}"/>
    <cellStyle name="Assumption Date. 2 2 4 9" xfId="1758" xr:uid="{00000000-0005-0000-0000-0000F70B0000}"/>
    <cellStyle name="Assumption Date. 2 2 4 9 2" xfId="21749" xr:uid="{00000000-0005-0000-0000-0000F80B0000}"/>
    <cellStyle name="Assumption Date. 2 2 5" xfId="1759" xr:uid="{00000000-0005-0000-0000-0000F90B0000}"/>
    <cellStyle name="Assumption Date. 2 2 5 10" xfId="1760" xr:uid="{00000000-0005-0000-0000-0000FA0B0000}"/>
    <cellStyle name="Assumption Date. 2 2 5 10 2" xfId="21751" xr:uid="{00000000-0005-0000-0000-0000FB0B0000}"/>
    <cellStyle name="Assumption Date. 2 2 5 11" xfId="1761" xr:uid="{00000000-0005-0000-0000-0000FC0B0000}"/>
    <cellStyle name="Assumption Date. 2 2 5 11 2" xfId="21752" xr:uid="{00000000-0005-0000-0000-0000FD0B0000}"/>
    <cellStyle name="Assumption Date. 2 2 5 12" xfId="21750" xr:uid="{00000000-0005-0000-0000-0000FE0B0000}"/>
    <cellStyle name="Assumption Date. 2 2 5 2" xfId="1762" xr:uid="{00000000-0005-0000-0000-0000FF0B0000}"/>
    <cellStyle name="Assumption Date. 2 2 5 2 10" xfId="1763" xr:uid="{00000000-0005-0000-0000-0000000C0000}"/>
    <cellStyle name="Assumption Date. 2 2 5 2 10 2" xfId="21754" xr:uid="{00000000-0005-0000-0000-0000010C0000}"/>
    <cellStyle name="Assumption Date. 2 2 5 2 11" xfId="1764" xr:uid="{00000000-0005-0000-0000-0000020C0000}"/>
    <cellStyle name="Assumption Date. 2 2 5 2 11 2" xfId="21755" xr:uid="{00000000-0005-0000-0000-0000030C0000}"/>
    <cellStyle name="Assumption Date. 2 2 5 2 12" xfId="21753" xr:uid="{00000000-0005-0000-0000-0000040C0000}"/>
    <cellStyle name="Assumption Date. 2 2 5 2 2" xfId="1765" xr:uid="{00000000-0005-0000-0000-0000050C0000}"/>
    <cellStyle name="Assumption Date. 2 2 5 2 2 2" xfId="21756" xr:uid="{00000000-0005-0000-0000-0000060C0000}"/>
    <cellStyle name="Assumption Date. 2 2 5 2 3" xfId="1766" xr:uid="{00000000-0005-0000-0000-0000070C0000}"/>
    <cellStyle name="Assumption Date. 2 2 5 2 3 2" xfId="21757" xr:uid="{00000000-0005-0000-0000-0000080C0000}"/>
    <cellStyle name="Assumption Date. 2 2 5 2 4" xfId="1767" xr:uid="{00000000-0005-0000-0000-0000090C0000}"/>
    <cellStyle name="Assumption Date. 2 2 5 2 4 2" xfId="21758" xr:uid="{00000000-0005-0000-0000-00000A0C0000}"/>
    <cellStyle name="Assumption Date. 2 2 5 2 5" xfId="1768" xr:uid="{00000000-0005-0000-0000-00000B0C0000}"/>
    <cellStyle name="Assumption Date. 2 2 5 2 5 2" xfId="21759" xr:uid="{00000000-0005-0000-0000-00000C0C0000}"/>
    <cellStyle name="Assumption Date. 2 2 5 2 6" xfId="1769" xr:uid="{00000000-0005-0000-0000-00000D0C0000}"/>
    <cellStyle name="Assumption Date. 2 2 5 2 6 2" xfId="21760" xr:uid="{00000000-0005-0000-0000-00000E0C0000}"/>
    <cellStyle name="Assumption Date. 2 2 5 2 7" xfId="1770" xr:uid="{00000000-0005-0000-0000-00000F0C0000}"/>
    <cellStyle name="Assumption Date. 2 2 5 2 7 2" xfId="21761" xr:uid="{00000000-0005-0000-0000-0000100C0000}"/>
    <cellStyle name="Assumption Date. 2 2 5 2 8" xfId="1771" xr:uid="{00000000-0005-0000-0000-0000110C0000}"/>
    <cellStyle name="Assumption Date. 2 2 5 2 8 2" xfId="21762" xr:uid="{00000000-0005-0000-0000-0000120C0000}"/>
    <cellStyle name="Assumption Date. 2 2 5 2 9" xfId="1772" xr:uid="{00000000-0005-0000-0000-0000130C0000}"/>
    <cellStyle name="Assumption Date. 2 2 5 2 9 2" xfId="21763" xr:uid="{00000000-0005-0000-0000-0000140C0000}"/>
    <cellStyle name="Assumption Date. 2 2 5 3" xfId="1773" xr:uid="{00000000-0005-0000-0000-0000150C0000}"/>
    <cellStyle name="Assumption Date. 2 2 5 3 2" xfId="21764" xr:uid="{00000000-0005-0000-0000-0000160C0000}"/>
    <cellStyle name="Assumption Date. 2 2 5 4" xfId="1774" xr:uid="{00000000-0005-0000-0000-0000170C0000}"/>
    <cellStyle name="Assumption Date. 2 2 5 4 2" xfId="21765" xr:uid="{00000000-0005-0000-0000-0000180C0000}"/>
    <cellStyle name="Assumption Date. 2 2 5 5" xfId="1775" xr:uid="{00000000-0005-0000-0000-0000190C0000}"/>
    <cellStyle name="Assumption Date. 2 2 5 5 2" xfId="21766" xr:uid="{00000000-0005-0000-0000-00001A0C0000}"/>
    <cellStyle name="Assumption Date. 2 2 5 6" xfId="1776" xr:uid="{00000000-0005-0000-0000-00001B0C0000}"/>
    <cellStyle name="Assumption Date. 2 2 5 6 2" xfId="21767" xr:uid="{00000000-0005-0000-0000-00001C0C0000}"/>
    <cellStyle name="Assumption Date. 2 2 5 7" xfId="1777" xr:uid="{00000000-0005-0000-0000-00001D0C0000}"/>
    <cellStyle name="Assumption Date. 2 2 5 7 2" xfId="21768" xr:uid="{00000000-0005-0000-0000-00001E0C0000}"/>
    <cellStyle name="Assumption Date. 2 2 5 8" xfId="1778" xr:uid="{00000000-0005-0000-0000-00001F0C0000}"/>
    <cellStyle name="Assumption Date. 2 2 5 8 2" xfId="21769" xr:uid="{00000000-0005-0000-0000-0000200C0000}"/>
    <cellStyle name="Assumption Date. 2 2 5 9" xfId="1779" xr:uid="{00000000-0005-0000-0000-0000210C0000}"/>
    <cellStyle name="Assumption Date. 2 2 5 9 2" xfId="21770" xr:uid="{00000000-0005-0000-0000-0000220C0000}"/>
    <cellStyle name="Assumption Date. 2 2 6" xfId="1780" xr:uid="{00000000-0005-0000-0000-0000230C0000}"/>
    <cellStyle name="Assumption Date. 2 2 6 10" xfId="1781" xr:uid="{00000000-0005-0000-0000-0000240C0000}"/>
    <cellStyle name="Assumption Date. 2 2 6 10 2" xfId="21772" xr:uid="{00000000-0005-0000-0000-0000250C0000}"/>
    <cellStyle name="Assumption Date. 2 2 6 11" xfId="1782" xr:uid="{00000000-0005-0000-0000-0000260C0000}"/>
    <cellStyle name="Assumption Date. 2 2 6 11 2" xfId="21773" xr:uid="{00000000-0005-0000-0000-0000270C0000}"/>
    <cellStyle name="Assumption Date. 2 2 6 12" xfId="21771" xr:uid="{00000000-0005-0000-0000-0000280C0000}"/>
    <cellStyle name="Assumption Date. 2 2 6 2" xfId="1783" xr:uid="{00000000-0005-0000-0000-0000290C0000}"/>
    <cellStyle name="Assumption Date. 2 2 6 2 10" xfId="1784" xr:uid="{00000000-0005-0000-0000-00002A0C0000}"/>
    <cellStyle name="Assumption Date. 2 2 6 2 10 2" xfId="21775" xr:uid="{00000000-0005-0000-0000-00002B0C0000}"/>
    <cellStyle name="Assumption Date. 2 2 6 2 11" xfId="1785" xr:uid="{00000000-0005-0000-0000-00002C0C0000}"/>
    <cellStyle name="Assumption Date. 2 2 6 2 11 2" xfId="21776" xr:uid="{00000000-0005-0000-0000-00002D0C0000}"/>
    <cellStyle name="Assumption Date. 2 2 6 2 12" xfId="21774" xr:uid="{00000000-0005-0000-0000-00002E0C0000}"/>
    <cellStyle name="Assumption Date. 2 2 6 2 2" xfId="1786" xr:uid="{00000000-0005-0000-0000-00002F0C0000}"/>
    <cellStyle name="Assumption Date. 2 2 6 2 2 2" xfId="21777" xr:uid="{00000000-0005-0000-0000-0000300C0000}"/>
    <cellStyle name="Assumption Date. 2 2 6 2 3" xfId="1787" xr:uid="{00000000-0005-0000-0000-0000310C0000}"/>
    <cellStyle name="Assumption Date. 2 2 6 2 3 2" xfId="21778" xr:uid="{00000000-0005-0000-0000-0000320C0000}"/>
    <cellStyle name="Assumption Date. 2 2 6 2 4" xfId="1788" xr:uid="{00000000-0005-0000-0000-0000330C0000}"/>
    <cellStyle name="Assumption Date. 2 2 6 2 4 2" xfId="21779" xr:uid="{00000000-0005-0000-0000-0000340C0000}"/>
    <cellStyle name="Assumption Date. 2 2 6 2 5" xfId="1789" xr:uid="{00000000-0005-0000-0000-0000350C0000}"/>
    <cellStyle name="Assumption Date. 2 2 6 2 5 2" xfId="21780" xr:uid="{00000000-0005-0000-0000-0000360C0000}"/>
    <cellStyle name="Assumption Date. 2 2 6 2 6" xfId="1790" xr:uid="{00000000-0005-0000-0000-0000370C0000}"/>
    <cellStyle name="Assumption Date. 2 2 6 2 6 2" xfId="21781" xr:uid="{00000000-0005-0000-0000-0000380C0000}"/>
    <cellStyle name="Assumption Date. 2 2 6 2 7" xfId="1791" xr:uid="{00000000-0005-0000-0000-0000390C0000}"/>
    <cellStyle name="Assumption Date. 2 2 6 2 7 2" xfId="21782" xr:uid="{00000000-0005-0000-0000-00003A0C0000}"/>
    <cellStyle name="Assumption Date. 2 2 6 2 8" xfId="1792" xr:uid="{00000000-0005-0000-0000-00003B0C0000}"/>
    <cellStyle name="Assumption Date. 2 2 6 2 8 2" xfId="21783" xr:uid="{00000000-0005-0000-0000-00003C0C0000}"/>
    <cellStyle name="Assumption Date. 2 2 6 2 9" xfId="1793" xr:uid="{00000000-0005-0000-0000-00003D0C0000}"/>
    <cellStyle name="Assumption Date. 2 2 6 2 9 2" xfId="21784" xr:uid="{00000000-0005-0000-0000-00003E0C0000}"/>
    <cellStyle name="Assumption Date. 2 2 6 3" xfId="1794" xr:uid="{00000000-0005-0000-0000-00003F0C0000}"/>
    <cellStyle name="Assumption Date. 2 2 6 3 2" xfId="21785" xr:uid="{00000000-0005-0000-0000-0000400C0000}"/>
    <cellStyle name="Assumption Date. 2 2 6 4" xfId="1795" xr:uid="{00000000-0005-0000-0000-0000410C0000}"/>
    <cellStyle name="Assumption Date. 2 2 6 4 2" xfId="21786" xr:uid="{00000000-0005-0000-0000-0000420C0000}"/>
    <cellStyle name="Assumption Date. 2 2 6 5" xfId="1796" xr:uid="{00000000-0005-0000-0000-0000430C0000}"/>
    <cellStyle name="Assumption Date. 2 2 6 5 2" xfId="21787" xr:uid="{00000000-0005-0000-0000-0000440C0000}"/>
    <cellStyle name="Assumption Date. 2 2 6 6" xfId="1797" xr:uid="{00000000-0005-0000-0000-0000450C0000}"/>
    <cellStyle name="Assumption Date. 2 2 6 6 2" xfId="21788" xr:uid="{00000000-0005-0000-0000-0000460C0000}"/>
    <cellStyle name="Assumption Date. 2 2 6 7" xfId="1798" xr:uid="{00000000-0005-0000-0000-0000470C0000}"/>
    <cellStyle name="Assumption Date. 2 2 6 7 2" xfId="21789" xr:uid="{00000000-0005-0000-0000-0000480C0000}"/>
    <cellStyle name="Assumption Date. 2 2 6 8" xfId="1799" xr:uid="{00000000-0005-0000-0000-0000490C0000}"/>
    <cellStyle name="Assumption Date. 2 2 6 8 2" xfId="21790" xr:uid="{00000000-0005-0000-0000-00004A0C0000}"/>
    <cellStyle name="Assumption Date. 2 2 6 9" xfId="1800" xr:uid="{00000000-0005-0000-0000-00004B0C0000}"/>
    <cellStyle name="Assumption Date. 2 2 6 9 2" xfId="21791" xr:uid="{00000000-0005-0000-0000-00004C0C0000}"/>
    <cellStyle name="Assumption Date. 2 2 7" xfId="1801" xr:uid="{00000000-0005-0000-0000-00004D0C0000}"/>
    <cellStyle name="Assumption Date. 2 2 7 10" xfId="1802" xr:uid="{00000000-0005-0000-0000-00004E0C0000}"/>
    <cellStyle name="Assumption Date. 2 2 7 10 2" xfId="21793" xr:uid="{00000000-0005-0000-0000-00004F0C0000}"/>
    <cellStyle name="Assumption Date. 2 2 7 11" xfId="1803" xr:uid="{00000000-0005-0000-0000-0000500C0000}"/>
    <cellStyle name="Assumption Date. 2 2 7 11 2" xfId="21794" xr:uid="{00000000-0005-0000-0000-0000510C0000}"/>
    <cellStyle name="Assumption Date. 2 2 7 12" xfId="21792" xr:uid="{00000000-0005-0000-0000-0000520C0000}"/>
    <cellStyle name="Assumption Date. 2 2 7 2" xfId="1804" xr:uid="{00000000-0005-0000-0000-0000530C0000}"/>
    <cellStyle name="Assumption Date. 2 2 7 2 10" xfId="1805" xr:uid="{00000000-0005-0000-0000-0000540C0000}"/>
    <cellStyle name="Assumption Date. 2 2 7 2 10 2" xfId="21796" xr:uid="{00000000-0005-0000-0000-0000550C0000}"/>
    <cellStyle name="Assumption Date. 2 2 7 2 11" xfId="1806" xr:uid="{00000000-0005-0000-0000-0000560C0000}"/>
    <cellStyle name="Assumption Date. 2 2 7 2 11 2" xfId="21797" xr:uid="{00000000-0005-0000-0000-0000570C0000}"/>
    <cellStyle name="Assumption Date. 2 2 7 2 12" xfId="21795" xr:uid="{00000000-0005-0000-0000-0000580C0000}"/>
    <cellStyle name="Assumption Date. 2 2 7 2 2" xfId="1807" xr:uid="{00000000-0005-0000-0000-0000590C0000}"/>
    <cellStyle name="Assumption Date. 2 2 7 2 2 2" xfId="21798" xr:uid="{00000000-0005-0000-0000-00005A0C0000}"/>
    <cellStyle name="Assumption Date. 2 2 7 2 3" xfId="1808" xr:uid="{00000000-0005-0000-0000-00005B0C0000}"/>
    <cellStyle name="Assumption Date. 2 2 7 2 3 2" xfId="21799" xr:uid="{00000000-0005-0000-0000-00005C0C0000}"/>
    <cellStyle name="Assumption Date. 2 2 7 2 4" xfId="1809" xr:uid="{00000000-0005-0000-0000-00005D0C0000}"/>
    <cellStyle name="Assumption Date. 2 2 7 2 4 2" xfId="21800" xr:uid="{00000000-0005-0000-0000-00005E0C0000}"/>
    <cellStyle name="Assumption Date. 2 2 7 2 5" xfId="1810" xr:uid="{00000000-0005-0000-0000-00005F0C0000}"/>
    <cellStyle name="Assumption Date. 2 2 7 2 5 2" xfId="21801" xr:uid="{00000000-0005-0000-0000-0000600C0000}"/>
    <cellStyle name="Assumption Date. 2 2 7 2 6" xfId="1811" xr:uid="{00000000-0005-0000-0000-0000610C0000}"/>
    <cellStyle name="Assumption Date. 2 2 7 2 6 2" xfId="21802" xr:uid="{00000000-0005-0000-0000-0000620C0000}"/>
    <cellStyle name="Assumption Date. 2 2 7 2 7" xfId="1812" xr:uid="{00000000-0005-0000-0000-0000630C0000}"/>
    <cellStyle name="Assumption Date. 2 2 7 2 7 2" xfId="21803" xr:uid="{00000000-0005-0000-0000-0000640C0000}"/>
    <cellStyle name="Assumption Date. 2 2 7 2 8" xfId="1813" xr:uid="{00000000-0005-0000-0000-0000650C0000}"/>
    <cellStyle name="Assumption Date. 2 2 7 2 8 2" xfId="21804" xr:uid="{00000000-0005-0000-0000-0000660C0000}"/>
    <cellStyle name="Assumption Date. 2 2 7 2 9" xfId="1814" xr:uid="{00000000-0005-0000-0000-0000670C0000}"/>
    <cellStyle name="Assumption Date. 2 2 7 2 9 2" xfId="21805" xr:uid="{00000000-0005-0000-0000-0000680C0000}"/>
    <cellStyle name="Assumption Date. 2 2 7 3" xfId="1815" xr:uid="{00000000-0005-0000-0000-0000690C0000}"/>
    <cellStyle name="Assumption Date. 2 2 7 3 2" xfId="21806" xr:uid="{00000000-0005-0000-0000-00006A0C0000}"/>
    <cellStyle name="Assumption Date. 2 2 7 4" xfId="1816" xr:uid="{00000000-0005-0000-0000-00006B0C0000}"/>
    <cellStyle name="Assumption Date. 2 2 7 4 2" xfId="21807" xr:uid="{00000000-0005-0000-0000-00006C0C0000}"/>
    <cellStyle name="Assumption Date. 2 2 7 5" xfId="1817" xr:uid="{00000000-0005-0000-0000-00006D0C0000}"/>
    <cellStyle name="Assumption Date. 2 2 7 5 2" xfId="21808" xr:uid="{00000000-0005-0000-0000-00006E0C0000}"/>
    <cellStyle name="Assumption Date. 2 2 7 6" xfId="1818" xr:uid="{00000000-0005-0000-0000-00006F0C0000}"/>
    <cellStyle name="Assumption Date. 2 2 7 6 2" xfId="21809" xr:uid="{00000000-0005-0000-0000-0000700C0000}"/>
    <cellStyle name="Assumption Date. 2 2 7 7" xfId="1819" xr:uid="{00000000-0005-0000-0000-0000710C0000}"/>
    <cellStyle name="Assumption Date. 2 2 7 7 2" xfId="21810" xr:uid="{00000000-0005-0000-0000-0000720C0000}"/>
    <cellStyle name="Assumption Date. 2 2 7 8" xfId="1820" xr:uid="{00000000-0005-0000-0000-0000730C0000}"/>
    <cellStyle name="Assumption Date. 2 2 7 8 2" xfId="21811" xr:uid="{00000000-0005-0000-0000-0000740C0000}"/>
    <cellStyle name="Assumption Date. 2 2 7 9" xfId="1821" xr:uid="{00000000-0005-0000-0000-0000750C0000}"/>
    <cellStyle name="Assumption Date. 2 2 7 9 2" xfId="21812" xr:uid="{00000000-0005-0000-0000-0000760C0000}"/>
    <cellStyle name="Assumption Date. 2 2 8" xfId="1822" xr:uid="{00000000-0005-0000-0000-0000770C0000}"/>
    <cellStyle name="Assumption Date. 2 2 8 10" xfId="1823" xr:uid="{00000000-0005-0000-0000-0000780C0000}"/>
    <cellStyle name="Assumption Date. 2 2 8 10 2" xfId="21814" xr:uid="{00000000-0005-0000-0000-0000790C0000}"/>
    <cellStyle name="Assumption Date. 2 2 8 11" xfId="1824" xr:uid="{00000000-0005-0000-0000-00007A0C0000}"/>
    <cellStyle name="Assumption Date. 2 2 8 11 2" xfId="21815" xr:uid="{00000000-0005-0000-0000-00007B0C0000}"/>
    <cellStyle name="Assumption Date. 2 2 8 12" xfId="21813" xr:uid="{00000000-0005-0000-0000-00007C0C0000}"/>
    <cellStyle name="Assumption Date. 2 2 8 2" xfId="1825" xr:uid="{00000000-0005-0000-0000-00007D0C0000}"/>
    <cellStyle name="Assumption Date. 2 2 8 2 2" xfId="21816" xr:uid="{00000000-0005-0000-0000-00007E0C0000}"/>
    <cellStyle name="Assumption Date. 2 2 8 3" xfId="1826" xr:uid="{00000000-0005-0000-0000-00007F0C0000}"/>
    <cellStyle name="Assumption Date. 2 2 8 3 2" xfId="21817" xr:uid="{00000000-0005-0000-0000-0000800C0000}"/>
    <cellStyle name="Assumption Date. 2 2 8 4" xfId="1827" xr:uid="{00000000-0005-0000-0000-0000810C0000}"/>
    <cellStyle name="Assumption Date. 2 2 8 4 2" xfId="21818" xr:uid="{00000000-0005-0000-0000-0000820C0000}"/>
    <cellStyle name="Assumption Date. 2 2 8 5" xfId="1828" xr:uid="{00000000-0005-0000-0000-0000830C0000}"/>
    <cellStyle name="Assumption Date. 2 2 8 5 2" xfId="21819" xr:uid="{00000000-0005-0000-0000-0000840C0000}"/>
    <cellStyle name="Assumption Date. 2 2 8 6" xfId="1829" xr:uid="{00000000-0005-0000-0000-0000850C0000}"/>
    <cellStyle name="Assumption Date. 2 2 8 6 2" xfId="21820" xr:uid="{00000000-0005-0000-0000-0000860C0000}"/>
    <cellStyle name="Assumption Date. 2 2 8 7" xfId="1830" xr:uid="{00000000-0005-0000-0000-0000870C0000}"/>
    <cellStyle name="Assumption Date. 2 2 8 7 2" xfId="21821" xr:uid="{00000000-0005-0000-0000-0000880C0000}"/>
    <cellStyle name="Assumption Date. 2 2 8 8" xfId="1831" xr:uid="{00000000-0005-0000-0000-0000890C0000}"/>
    <cellStyle name="Assumption Date. 2 2 8 8 2" xfId="21822" xr:uid="{00000000-0005-0000-0000-00008A0C0000}"/>
    <cellStyle name="Assumption Date. 2 2 8 9" xfId="1832" xr:uid="{00000000-0005-0000-0000-00008B0C0000}"/>
    <cellStyle name="Assumption Date. 2 2 8 9 2" xfId="21823" xr:uid="{00000000-0005-0000-0000-00008C0C0000}"/>
    <cellStyle name="Assumption Date. 2 2 9" xfId="1833" xr:uid="{00000000-0005-0000-0000-00008D0C0000}"/>
    <cellStyle name="Assumption Date. 2 2 9 2" xfId="21824" xr:uid="{00000000-0005-0000-0000-00008E0C0000}"/>
    <cellStyle name="Assumption Date. 2 20" xfId="1834" xr:uid="{00000000-0005-0000-0000-00008F0C0000}"/>
    <cellStyle name="Assumption Date. 2 20 2" xfId="21825" xr:uid="{00000000-0005-0000-0000-0000900C0000}"/>
    <cellStyle name="Assumption Date. 2 21" xfId="1835" xr:uid="{00000000-0005-0000-0000-0000910C0000}"/>
    <cellStyle name="Assumption Date. 2 21 2" xfId="21826" xr:uid="{00000000-0005-0000-0000-0000920C0000}"/>
    <cellStyle name="Assumption Date. 2 22" xfId="1836" xr:uid="{00000000-0005-0000-0000-0000930C0000}"/>
    <cellStyle name="Assumption Date. 2 22 2" xfId="21827" xr:uid="{00000000-0005-0000-0000-0000940C0000}"/>
    <cellStyle name="Assumption Date. 2 23" xfId="21558" xr:uid="{00000000-0005-0000-0000-0000950C0000}"/>
    <cellStyle name="Assumption Date. 2 3" xfId="1837" xr:uid="{00000000-0005-0000-0000-0000960C0000}"/>
    <cellStyle name="Assumption Date. 2 3 10" xfId="1838" xr:uid="{00000000-0005-0000-0000-0000970C0000}"/>
    <cellStyle name="Assumption Date. 2 3 10 2" xfId="21829" xr:uid="{00000000-0005-0000-0000-0000980C0000}"/>
    <cellStyle name="Assumption Date. 2 3 11" xfId="1839" xr:uid="{00000000-0005-0000-0000-0000990C0000}"/>
    <cellStyle name="Assumption Date. 2 3 11 2" xfId="21830" xr:uid="{00000000-0005-0000-0000-00009A0C0000}"/>
    <cellStyle name="Assumption Date. 2 3 12" xfId="1840" xr:uid="{00000000-0005-0000-0000-00009B0C0000}"/>
    <cellStyle name="Assumption Date. 2 3 12 2" xfId="21831" xr:uid="{00000000-0005-0000-0000-00009C0C0000}"/>
    <cellStyle name="Assumption Date. 2 3 13" xfId="1841" xr:uid="{00000000-0005-0000-0000-00009D0C0000}"/>
    <cellStyle name="Assumption Date. 2 3 13 2" xfId="21832" xr:uid="{00000000-0005-0000-0000-00009E0C0000}"/>
    <cellStyle name="Assumption Date. 2 3 14" xfId="21828" xr:uid="{00000000-0005-0000-0000-00009F0C0000}"/>
    <cellStyle name="Assumption Date. 2 3 2" xfId="1842" xr:uid="{00000000-0005-0000-0000-0000A00C0000}"/>
    <cellStyle name="Assumption Date. 2 3 2 10" xfId="1843" xr:uid="{00000000-0005-0000-0000-0000A10C0000}"/>
    <cellStyle name="Assumption Date. 2 3 2 10 2" xfId="21834" xr:uid="{00000000-0005-0000-0000-0000A20C0000}"/>
    <cellStyle name="Assumption Date. 2 3 2 11" xfId="1844" xr:uid="{00000000-0005-0000-0000-0000A30C0000}"/>
    <cellStyle name="Assumption Date. 2 3 2 11 2" xfId="21835" xr:uid="{00000000-0005-0000-0000-0000A40C0000}"/>
    <cellStyle name="Assumption Date. 2 3 2 12" xfId="1845" xr:uid="{00000000-0005-0000-0000-0000A50C0000}"/>
    <cellStyle name="Assumption Date. 2 3 2 12 2" xfId="21836" xr:uid="{00000000-0005-0000-0000-0000A60C0000}"/>
    <cellStyle name="Assumption Date. 2 3 2 13" xfId="21833" xr:uid="{00000000-0005-0000-0000-0000A70C0000}"/>
    <cellStyle name="Assumption Date. 2 3 2 2" xfId="1846" xr:uid="{00000000-0005-0000-0000-0000A80C0000}"/>
    <cellStyle name="Assumption Date. 2 3 2 2 10" xfId="1847" xr:uid="{00000000-0005-0000-0000-0000A90C0000}"/>
    <cellStyle name="Assumption Date. 2 3 2 2 10 2" xfId="21838" xr:uid="{00000000-0005-0000-0000-0000AA0C0000}"/>
    <cellStyle name="Assumption Date. 2 3 2 2 11" xfId="1848" xr:uid="{00000000-0005-0000-0000-0000AB0C0000}"/>
    <cellStyle name="Assumption Date. 2 3 2 2 11 2" xfId="21839" xr:uid="{00000000-0005-0000-0000-0000AC0C0000}"/>
    <cellStyle name="Assumption Date. 2 3 2 2 12" xfId="21837" xr:uid="{00000000-0005-0000-0000-0000AD0C0000}"/>
    <cellStyle name="Assumption Date. 2 3 2 2 2" xfId="1849" xr:uid="{00000000-0005-0000-0000-0000AE0C0000}"/>
    <cellStyle name="Assumption Date. 2 3 2 2 2 10" xfId="1850" xr:uid="{00000000-0005-0000-0000-0000AF0C0000}"/>
    <cellStyle name="Assumption Date. 2 3 2 2 2 10 2" xfId="21841" xr:uid="{00000000-0005-0000-0000-0000B00C0000}"/>
    <cellStyle name="Assumption Date. 2 3 2 2 2 11" xfId="1851" xr:uid="{00000000-0005-0000-0000-0000B10C0000}"/>
    <cellStyle name="Assumption Date. 2 3 2 2 2 11 2" xfId="21842" xr:uid="{00000000-0005-0000-0000-0000B20C0000}"/>
    <cellStyle name="Assumption Date. 2 3 2 2 2 12" xfId="21840" xr:uid="{00000000-0005-0000-0000-0000B30C0000}"/>
    <cellStyle name="Assumption Date. 2 3 2 2 2 2" xfId="1852" xr:uid="{00000000-0005-0000-0000-0000B40C0000}"/>
    <cellStyle name="Assumption Date. 2 3 2 2 2 2 2" xfId="21843" xr:uid="{00000000-0005-0000-0000-0000B50C0000}"/>
    <cellStyle name="Assumption Date. 2 3 2 2 2 3" xfId="1853" xr:uid="{00000000-0005-0000-0000-0000B60C0000}"/>
    <cellStyle name="Assumption Date. 2 3 2 2 2 3 2" xfId="21844" xr:uid="{00000000-0005-0000-0000-0000B70C0000}"/>
    <cellStyle name="Assumption Date. 2 3 2 2 2 4" xfId="1854" xr:uid="{00000000-0005-0000-0000-0000B80C0000}"/>
    <cellStyle name="Assumption Date. 2 3 2 2 2 4 2" xfId="21845" xr:uid="{00000000-0005-0000-0000-0000B90C0000}"/>
    <cellStyle name="Assumption Date. 2 3 2 2 2 5" xfId="1855" xr:uid="{00000000-0005-0000-0000-0000BA0C0000}"/>
    <cellStyle name="Assumption Date. 2 3 2 2 2 5 2" xfId="21846" xr:uid="{00000000-0005-0000-0000-0000BB0C0000}"/>
    <cellStyle name="Assumption Date. 2 3 2 2 2 6" xfId="1856" xr:uid="{00000000-0005-0000-0000-0000BC0C0000}"/>
    <cellStyle name="Assumption Date. 2 3 2 2 2 6 2" xfId="21847" xr:uid="{00000000-0005-0000-0000-0000BD0C0000}"/>
    <cellStyle name="Assumption Date. 2 3 2 2 2 7" xfId="1857" xr:uid="{00000000-0005-0000-0000-0000BE0C0000}"/>
    <cellStyle name="Assumption Date. 2 3 2 2 2 7 2" xfId="21848" xr:uid="{00000000-0005-0000-0000-0000BF0C0000}"/>
    <cellStyle name="Assumption Date. 2 3 2 2 2 8" xfId="1858" xr:uid="{00000000-0005-0000-0000-0000C00C0000}"/>
    <cellStyle name="Assumption Date. 2 3 2 2 2 8 2" xfId="21849" xr:uid="{00000000-0005-0000-0000-0000C10C0000}"/>
    <cellStyle name="Assumption Date. 2 3 2 2 2 9" xfId="1859" xr:uid="{00000000-0005-0000-0000-0000C20C0000}"/>
    <cellStyle name="Assumption Date. 2 3 2 2 2 9 2" xfId="21850" xr:uid="{00000000-0005-0000-0000-0000C30C0000}"/>
    <cellStyle name="Assumption Date. 2 3 2 2 3" xfId="1860" xr:uid="{00000000-0005-0000-0000-0000C40C0000}"/>
    <cellStyle name="Assumption Date. 2 3 2 2 3 2" xfId="21851" xr:uid="{00000000-0005-0000-0000-0000C50C0000}"/>
    <cellStyle name="Assumption Date. 2 3 2 2 4" xfId="1861" xr:uid="{00000000-0005-0000-0000-0000C60C0000}"/>
    <cellStyle name="Assumption Date. 2 3 2 2 4 2" xfId="21852" xr:uid="{00000000-0005-0000-0000-0000C70C0000}"/>
    <cellStyle name="Assumption Date. 2 3 2 2 5" xfId="1862" xr:uid="{00000000-0005-0000-0000-0000C80C0000}"/>
    <cellStyle name="Assumption Date. 2 3 2 2 5 2" xfId="21853" xr:uid="{00000000-0005-0000-0000-0000C90C0000}"/>
    <cellStyle name="Assumption Date. 2 3 2 2 6" xfId="1863" xr:uid="{00000000-0005-0000-0000-0000CA0C0000}"/>
    <cellStyle name="Assumption Date. 2 3 2 2 6 2" xfId="21854" xr:uid="{00000000-0005-0000-0000-0000CB0C0000}"/>
    <cellStyle name="Assumption Date. 2 3 2 2 7" xfId="1864" xr:uid="{00000000-0005-0000-0000-0000CC0C0000}"/>
    <cellStyle name="Assumption Date. 2 3 2 2 7 2" xfId="21855" xr:uid="{00000000-0005-0000-0000-0000CD0C0000}"/>
    <cellStyle name="Assumption Date. 2 3 2 2 8" xfId="1865" xr:uid="{00000000-0005-0000-0000-0000CE0C0000}"/>
    <cellStyle name="Assumption Date. 2 3 2 2 8 2" xfId="21856" xr:uid="{00000000-0005-0000-0000-0000CF0C0000}"/>
    <cellStyle name="Assumption Date. 2 3 2 2 9" xfId="1866" xr:uid="{00000000-0005-0000-0000-0000D00C0000}"/>
    <cellStyle name="Assumption Date. 2 3 2 2 9 2" xfId="21857" xr:uid="{00000000-0005-0000-0000-0000D10C0000}"/>
    <cellStyle name="Assumption Date. 2 3 2 3" xfId="1867" xr:uid="{00000000-0005-0000-0000-0000D20C0000}"/>
    <cellStyle name="Assumption Date. 2 3 2 3 10" xfId="1868" xr:uid="{00000000-0005-0000-0000-0000D30C0000}"/>
    <cellStyle name="Assumption Date. 2 3 2 3 10 2" xfId="21859" xr:uid="{00000000-0005-0000-0000-0000D40C0000}"/>
    <cellStyle name="Assumption Date. 2 3 2 3 11" xfId="1869" xr:uid="{00000000-0005-0000-0000-0000D50C0000}"/>
    <cellStyle name="Assumption Date. 2 3 2 3 11 2" xfId="21860" xr:uid="{00000000-0005-0000-0000-0000D60C0000}"/>
    <cellStyle name="Assumption Date. 2 3 2 3 12" xfId="21858" xr:uid="{00000000-0005-0000-0000-0000D70C0000}"/>
    <cellStyle name="Assumption Date. 2 3 2 3 2" xfId="1870" xr:uid="{00000000-0005-0000-0000-0000D80C0000}"/>
    <cellStyle name="Assumption Date. 2 3 2 3 2 2" xfId="21861" xr:uid="{00000000-0005-0000-0000-0000D90C0000}"/>
    <cellStyle name="Assumption Date. 2 3 2 3 3" xfId="1871" xr:uid="{00000000-0005-0000-0000-0000DA0C0000}"/>
    <cellStyle name="Assumption Date. 2 3 2 3 3 2" xfId="21862" xr:uid="{00000000-0005-0000-0000-0000DB0C0000}"/>
    <cellStyle name="Assumption Date. 2 3 2 3 4" xfId="1872" xr:uid="{00000000-0005-0000-0000-0000DC0C0000}"/>
    <cellStyle name="Assumption Date. 2 3 2 3 4 2" xfId="21863" xr:uid="{00000000-0005-0000-0000-0000DD0C0000}"/>
    <cellStyle name="Assumption Date. 2 3 2 3 5" xfId="1873" xr:uid="{00000000-0005-0000-0000-0000DE0C0000}"/>
    <cellStyle name="Assumption Date. 2 3 2 3 5 2" xfId="21864" xr:uid="{00000000-0005-0000-0000-0000DF0C0000}"/>
    <cellStyle name="Assumption Date. 2 3 2 3 6" xfId="1874" xr:uid="{00000000-0005-0000-0000-0000E00C0000}"/>
    <cellStyle name="Assumption Date. 2 3 2 3 6 2" xfId="21865" xr:uid="{00000000-0005-0000-0000-0000E10C0000}"/>
    <cellStyle name="Assumption Date. 2 3 2 3 7" xfId="1875" xr:uid="{00000000-0005-0000-0000-0000E20C0000}"/>
    <cellStyle name="Assumption Date. 2 3 2 3 7 2" xfId="21866" xr:uid="{00000000-0005-0000-0000-0000E30C0000}"/>
    <cellStyle name="Assumption Date. 2 3 2 3 8" xfId="1876" xr:uid="{00000000-0005-0000-0000-0000E40C0000}"/>
    <cellStyle name="Assumption Date. 2 3 2 3 8 2" xfId="21867" xr:uid="{00000000-0005-0000-0000-0000E50C0000}"/>
    <cellStyle name="Assumption Date. 2 3 2 3 9" xfId="1877" xr:uid="{00000000-0005-0000-0000-0000E60C0000}"/>
    <cellStyle name="Assumption Date. 2 3 2 3 9 2" xfId="21868" xr:uid="{00000000-0005-0000-0000-0000E70C0000}"/>
    <cellStyle name="Assumption Date. 2 3 2 4" xfId="1878" xr:uid="{00000000-0005-0000-0000-0000E80C0000}"/>
    <cellStyle name="Assumption Date. 2 3 2 4 2" xfId="21869" xr:uid="{00000000-0005-0000-0000-0000E90C0000}"/>
    <cellStyle name="Assumption Date. 2 3 2 5" xfId="1879" xr:uid="{00000000-0005-0000-0000-0000EA0C0000}"/>
    <cellStyle name="Assumption Date. 2 3 2 5 2" xfId="21870" xr:uid="{00000000-0005-0000-0000-0000EB0C0000}"/>
    <cellStyle name="Assumption Date. 2 3 2 6" xfId="1880" xr:uid="{00000000-0005-0000-0000-0000EC0C0000}"/>
    <cellStyle name="Assumption Date. 2 3 2 6 2" xfId="21871" xr:uid="{00000000-0005-0000-0000-0000ED0C0000}"/>
    <cellStyle name="Assumption Date. 2 3 2 7" xfId="1881" xr:uid="{00000000-0005-0000-0000-0000EE0C0000}"/>
    <cellStyle name="Assumption Date. 2 3 2 7 2" xfId="21872" xr:uid="{00000000-0005-0000-0000-0000EF0C0000}"/>
    <cellStyle name="Assumption Date. 2 3 2 8" xfId="1882" xr:uid="{00000000-0005-0000-0000-0000F00C0000}"/>
    <cellStyle name="Assumption Date. 2 3 2 8 2" xfId="21873" xr:uid="{00000000-0005-0000-0000-0000F10C0000}"/>
    <cellStyle name="Assumption Date. 2 3 2 9" xfId="1883" xr:uid="{00000000-0005-0000-0000-0000F20C0000}"/>
    <cellStyle name="Assumption Date. 2 3 2 9 2" xfId="21874" xr:uid="{00000000-0005-0000-0000-0000F30C0000}"/>
    <cellStyle name="Assumption Date. 2 3 3" xfId="1884" xr:uid="{00000000-0005-0000-0000-0000F40C0000}"/>
    <cellStyle name="Assumption Date. 2 3 3 10" xfId="1885" xr:uid="{00000000-0005-0000-0000-0000F50C0000}"/>
    <cellStyle name="Assumption Date. 2 3 3 10 2" xfId="21876" xr:uid="{00000000-0005-0000-0000-0000F60C0000}"/>
    <cellStyle name="Assumption Date. 2 3 3 11" xfId="1886" xr:uid="{00000000-0005-0000-0000-0000F70C0000}"/>
    <cellStyle name="Assumption Date. 2 3 3 11 2" xfId="21877" xr:uid="{00000000-0005-0000-0000-0000F80C0000}"/>
    <cellStyle name="Assumption Date. 2 3 3 12" xfId="21875" xr:uid="{00000000-0005-0000-0000-0000F90C0000}"/>
    <cellStyle name="Assumption Date. 2 3 3 2" xfId="1887" xr:uid="{00000000-0005-0000-0000-0000FA0C0000}"/>
    <cellStyle name="Assumption Date. 2 3 3 2 10" xfId="1888" xr:uid="{00000000-0005-0000-0000-0000FB0C0000}"/>
    <cellStyle name="Assumption Date. 2 3 3 2 10 2" xfId="21879" xr:uid="{00000000-0005-0000-0000-0000FC0C0000}"/>
    <cellStyle name="Assumption Date. 2 3 3 2 11" xfId="1889" xr:uid="{00000000-0005-0000-0000-0000FD0C0000}"/>
    <cellStyle name="Assumption Date. 2 3 3 2 11 2" xfId="21880" xr:uid="{00000000-0005-0000-0000-0000FE0C0000}"/>
    <cellStyle name="Assumption Date. 2 3 3 2 12" xfId="21878" xr:uid="{00000000-0005-0000-0000-0000FF0C0000}"/>
    <cellStyle name="Assumption Date. 2 3 3 2 2" xfId="1890" xr:uid="{00000000-0005-0000-0000-0000000D0000}"/>
    <cellStyle name="Assumption Date. 2 3 3 2 2 2" xfId="21881" xr:uid="{00000000-0005-0000-0000-0000010D0000}"/>
    <cellStyle name="Assumption Date. 2 3 3 2 3" xfId="1891" xr:uid="{00000000-0005-0000-0000-0000020D0000}"/>
    <cellStyle name="Assumption Date. 2 3 3 2 3 2" xfId="21882" xr:uid="{00000000-0005-0000-0000-0000030D0000}"/>
    <cellStyle name="Assumption Date. 2 3 3 2 4" xfId="1892" xr:uid="{00000000-0005-0000-0000-0000040D0000}"/>
    <cellStyle name="Assumption Date. 2 3 3 2 4 2" xfId="21883" xr:uid="{00000000-0005-0000-0000-0000050D0000}"/>
    <cellStyle name="Assumption Date. 2 3 3 2 5" xfId="1893" xr:uid="{00000000-0005-0000-0000-0000060D0000}"/>
    <cellStyle name="Assumption Date. 2 3 3 2 5 2" xfId="21884" xr:uid="{00000000-0005-0000-0000-0000070D0000}"/>
    <cellStyle name="Assumption Date. 2 3 3 2 6" xfId="1894" xr:uid="{00000000-0005-0000-0000-0000080D0000}"/>
    <cellStyle name="Assumption Date. 2 3 3 2 6 2" xfId="21885" xr:uid="{00000000-0005-0000-0000-0000090D0000}"/>
    <cellStyle name="Assumption Date. 2 3 3 2 7" xfId="1895" xr:uid="{00000000-0005-0000-0000-00000A0D0000}"/>
    <cellStyle name="Assumption Date. 2 3 3 2 7 2" xfId="21886" xr:uid="{00000000-0005-0000-0000-00000B0D0000}"/>
    <cellStyle name="Assumption Date. 2 3 3 2 8" xfId="1896" xr:uid="{00000000-0005-0000-0000-00000C0D0000}"/>
    <cellStyle name="Assumption Date. 2 3 3 2 8 2" xfId="21887" xr:uid="{00000000-0005-0000-0000-00000D0D0000}"/>
    <cellStyle name="Assumption Date. 2 3 3 2 9" xfId="1897" xr:uid="{00000000-0005-0000-0000-00000E0D0000}"/>
    <cellStyle name="Assumption Date. 2 3 3 2 9 2" xfId="21888" xr:uid="{00000000-0005-0000-0000-00000F0D0000}"/>
    <cellStyle name="Assumption Date. 2 3 3 3" xfId="1898" xr:uid="{00000000-0005-0000-0000-0000100D0000}"/>
    <cellStyle name="Assumption Date. 2 3 3 3 2" xfId="21889" xr:uid="{00000000-0005-0000-0000-0000110D0000}"/>
    <cellStyle name="Assumption Date. 2 3 3 4" xfId="1899" xr:uid="{00000000-0005-0000-0000-0000120D0000}"/>
    <cellStyle name="Assumption Date. 2 3 3 4 2" xfId="21890" xr:uid="{00000000-0005-0000-0000-0000130D0000}"/>
    <cellStyle name="Assumption Date. 2 3 3 5" xfId="1900" xr:uid="{00000000-0005-0000-0000-0000140D0000}"/>
    <cellStyle name="Assumption Date. 2 3 3 5 2" xfId="21891" xr:uid="{00000000-0005-0000-0000-0000150D0000}"/>
    <cellStyle name="Assumption Date. 2 3 3 6" xfId="1901" xr:uid="{00000000-0005-0000-0000-0000160D0000}"/>
    <cellStyle name="Assumption Date. 2 3 3 6 2" xfId="21892" xr:uid="{00000000-0005-0000-0000-0000170D0000}"/>
    <cellStyle name="Assumption Date. 2 3 3 7" xfId="1902" xr:uid="{00000000-0005-0000-0000-0000180D0000}"/>
    <cellStyle name="Assumption Date. 2 3 3 7 2" xfId="21893" xr:uid="{00000000-0005-0000-0000-0000190D0000}"/>
    <cellStyle name="Assumption Date. 2 3 3 8" xfId="1903" xr:uid="{00000000-0005-0000-0000-00001A0D0000}"/>
    <cellStyle name="Assumption Date. 2 3 3 8 2" xfId="21894" xr:uid="{00000000-0005-0000-0000-00001B0D0000}"/>
    <cellStyle name="Assumption Date. 2 3 3 9" xfId="1904" xr:uid="{00000000-0005-0000-0000-00001C0D0000}"/>
    <cellStyle name="Assumption Date. 2 3 3 9 2" xfId="21895" xr:uid="{00000000-0005-0000-0000-00001D0D0000}"/>
    <cellStyle name="Assumption Date. 2 3 4" xfId="1905" xr:uid="{00000000-0005-0000-0000-00001E0D0000}"/>
    <cellStyle name="Assumption Date. 2 3 4 10" xfId="1906" xr:uid="{00000000-0005-0000-0000-00001F0D0000}"/>
    <cellStyle name="Assumption Date. 2 3 4 10 2" xfId="21897" xr:uid="{00000000-0005-0000-0000-0000200D0000}"/>
    <cellStyle name="Assumption Date. 2 3 4 11" xfId="1907" xr:uid="{00000000-0005-0000-0000-0000210D0000}"/>
    <cellStyle name="Assumption Date. 2 3 4 11 2" xfId="21898" xr:uid="{00000000-0005-0000-0000-0000220D0000}"/>
    <cellStyle name="Assumption Date. 2 3 4 12" xfId="21896" xr:uid="{00000000-0005-0000-0000-0000230D0000}"/>
    <cellStyle name="Assumption Date. 2 3 4 2" xfId="1908" xr:uid="{00000000-0005-0000-0000-0000240D0000}"/>
    <cellStyle name="Assumption Date. 2 3 4 2 2" xfId="21899" xr:uid="{00000000-0005-0000-0000-0000250D0000}"/>
    <cellStyle name="Assumption Date. 2 3 4 3" xfId="1909" xr:uid="{00000000-0005-0000-0000-0000260D0000}"/>
    <cellStyle name="Assumption Date. 2 3 4 3 2" xfId="21900" xr:uid="{00000000-0005-0000-0000-0000270D0000}"/>
    <cellStyle name="Assumption Date. 2 3 4 4" xfId="1910" xr:uid="{00000000-0005-0000-0000-0000280D0000}"/>
    <cellStyle name="Assumption Date. 2 3 4 4 2" xfId="21901" xr:uid="{00000000-0005-0000-0000-0000290D0000}"/>
    <cellStyle name="Assumption Date. 2 3 4 5" xfId="1911" xr:uid="{00000000-0005-0000-0000-00002A0D0000}"/>
    <cellStyle name="Assumption Date. 2 3 4 5 2" xfId="21902" xr:uid="{00000000-0005-0000-0000-00002B0D0000}"/>
    <cellStyle name="Assumption Date. 2 3 4 6" xfId="1912" xr:uid="{00000000-0005-0000-0000-00002C0D0000}"/>
    <cellStyle name="Assumption Date. 2 3 4 6 2" xfId="21903" xr:uid="{00000000-0005-0000-0000-00002D0D0000}"/>
    <cellStyle name="Assumption Date. 2 3 4 7" xfId="1913" xr:uid="{00000000-0005-0000-0000-00002E0D0000}"/>
    <cellStyle name="Assumption Date. 2 3 4 7 2" xfId="21904" xr:uid="{00000000-0005-0000-0000-00002F0D0000}"/>
    <cellStyle name="Assumption Date. 2 3 4 8" xfId="1914" xr:uid="{00000000-0005-0000-0000-0000300D0000}"/>
    <cellStyle name="Assumption Date. 2 3 4 8 2" xfId="21905" xr:uid="{00000000-0005-0000-0000-0000310D0000}"/>
    <cellStyle name="Assumption Date. 2 3 4 9" xfId="1915" xr:uid="{00000000-0005-0000-0000-0000320D0000}"/>
    <cellStyle name="Assumption Date. 2 3 4 9 2" xfId="21906" xr:uid="{00000000-0005-0000-0000-0000330D0000}"/>
    <cellStyle name="Assumption Date. 2 3 5" xfId="1916" xr:uid="{00000000-0005-0000-0000-0000340D0000}"/>
    <cellStyle name="Assumption Date. 2 3 5 2" xfId="21907" xr:uid="{00000000-0005-0000-0000-0000350D0000}"/>
    <cellStyle name="Assumption Date. 2 3 6" xfId="1917" xr:uid="{00000000-0005-0000-0000-0000360D0000}"/>
    <cellStyle name="Assumption Date. 2 3 6 2" xfId="21908" xr:uid="{00000000-0005-0000-0000-0000370D0000}"/>
    <cellStyle name="Assumption Date. 2 3 7" xfId="1918" xr:uid="{00000000-0005-0000-0000-0000380D0000}"/>
    <cellStyle name="Assumption Date. 2 3 7 2" xfId="21909" xr:uid="{00000000-0005-0000-0000-0000390D0000}"/>
    <cellStyle name="Assumption Date. 2 3 8" xfId="1919" xr:uid="{00000000-0005-0000-0000-00003A0D0000}"/>
    <cellStyle name="Assumption Date. 2 3 8 2" xfId="21910" xr:uid="{00000000-0005-0000-0000-00003B0D0000}"/>
    <cellStyle name="Assumption Date. 2 3 9" xfId="1920" xr:uid="{00000000-0005-0000-0000-00003C0D0000}"/>
    <cellStyle name="Assumption Date. 2 3 9 2" xfId="21911" xr:uid="{00000000-0005-0000-0000-00003D0D0000}"/>
    <cellStyle name="Assumption Date. 2 4" xfId="1921" xr:uid="{00000000-0005-0000-0000-00003E0D0000}"/>
    <cellStyle name="Assumption Date. 2 4 10" xfId="1922" xr:uid="{00000000-0005-0000-0000-00003F0D0000}"/>
    <cellStyle name="Assumption Date. 2 4 10 2" xfId="21913" xr:uid="{00000000-0005-0000-0000-0000400D0000}"/>
    <cellStyle name="Assumption Date. 2 4 11" xfId="1923" xr:uid="{00000000-0005-0000-0000-0000410D0000}"/>
    <cellStyle name="Assumption Date. 2 4 11 2" xfId="21914" xr:uid="{00000000-0005-0000-0000-0000420D0000}"/>
    <cellStyle name="Assumption Date. 2 4 12" xfId="1924" xr:uid="{00000000-0005-0000-0000-0000430D0000}"/>
    <cellStyle name="Assumption Date. 2 4 12 2" xfId="21915" xr:uid="{00000000-0005-0000-0000-0000440D0000}"/>
    <cellStyle name="Assumption Date. 2 4 13" xfId="21912" xr:uid="{00000000-0005-0000-0000-0000450D0000}"/>
    <cellStyle name="Assumption Date. 2 4 2" xfId="1925" xr:uid="{00000000-0005-0000-0000-0000460D0000}"/>
    <cellStyle name="Assumption Date. 2 4 2 10" xfId="1926" xr:uid="{00000000-0005-0000-0000-0000470D0000}"/>
    <cellStyle name="Assumption Date. 2 4 2 10 2" xfId="21917" xr:uid="{00000000-0005-0000-0000-0000480D0000}"/>
    <cellStyle name="Assumption Date. 2 4 2 11" xfId="1927" xr:uid="{00000000-0005-0000-0000-0000490D0000}"/>
    <cellStyle name="Assumption Date. 2 4 2 11 2" xfId="21918" xr:uid="{00000000-0005-0000-0000-00004A0D0000}"/>
    <cellStyle name="Assumption Date. 2 4 2 12" xfId="21916" xr:uid="{00000000-0005-0000-0000-00004B0D0000}"/>
    <cellStyle name="Assumption Date. 2 4 2 2" xfId="1928" xr:uid="{00000000-0005-0000-0000-00004C0D0000}"/>
    <cellStyle name="Assumption Date. 2 4 2 2 10" xfId="1929" xr:uid="{00000000-0005-0000-0000-00004D0D0000}"/>
    <cellStyle name="Assumption Date. 2 4 2 2 10 2" xfId="21920" xr:uid="{00000000-0005-0000-0000-00004E0D0000}"/>
    <cellStyle name="Assumption Date. 2 4 2 2 11" xfId="1930" xr:uid="{00000000-0005-0000-0000-00004F0D0000}"/>
    <cellStyle name="Assumption Date. 2 4 2 2 11 2" xfId="21921" xr:uid="{00000000-0005-0000-0000-0000500D0000}"/>
    <cellStyle name="Assumption Date. 2 4 2 2 12" xfId="21919" xr:uid="{00000000-0005-0000-0000-0000510D0000}"/>
    <cellStyle name="Assumption Date. 2 4 2 2 2" xfId="1931" xr:uid="{00000000-0005-0000-0000-0000520D0000}"/>
    <cellStyle name="Assumption Date. 2 4 2 2 2 2" xfId="21922" xr:uid="{00000000-0005-0000-0000-0000530D0000}"/>
    <cellStyle name="Assumption Date. 2 4 2 2 3" xfId="1932" xr:uid="{00000000-0005-0000-0000-0000540D0000}"/>
    <cellStyle name="Assumption Date. 2 4 2 2 3 2" xfId="21923" xr:uid="{00000000-0005-0000-0000-0000550D0000}"/>
    <cellStyle name="Assumption Date. 2 4 2 2 4" xfId="1933" xr:uid="{00000000-0005-0000-0000-0000560D0000}"/>
    <cellStyle name="Assumption Date. 2 4 2 2 4 2" xfId="21924" xr:uid="{00000000-0005-0000-0000-0000570D0000}"/>
    <cellStyle name="Assumption Date. 2 4 2 2 5" xfId="1934" xr:uid="{00000000-0005-0000-0000-0000580D0000}"/>
    <cellStyle name="Assumption Date. 2 4 2 2 5 2" xfId="21925" xr:uid="{00000000-0005-0000-0000-0000590D0000}"/>
    <cellStyle name="Assumption Date. 2 4 2 2 6" xfId="1935" xr:uid="{00000000-0005-0000-0000-00005A0D0000}"/>
    <cellStyle name="Assumption Date. 2 4 2 2 6 2" xfId="21926" xr:uid="{00000000-0005-0000-0000-00005B0D0000}"/>
    <cellStyle name="Assumption Date. 2 4 2 2 7" xfId="1936" xr:uid="{00000000-0005-0000-0000-00005C0D0000}"/>
    <cellStyle name="Assumption Date. 2 4 2 2 7 2" xfId="21927" xr:uid="{00000000-0005-0000-0000-00005D0D0000}"/>
    <cellStyle name="Assumption Date. 2 4 2 2 8" xfId="1937" xr:uid="{00000000-0005-0000-0000-00005E0D0000}"/>
    <cellStyle name="Assumption Date. 2 4 2 2 8 2" xfId="21928" xr:uid="{00000000-0005-0000-0000-00005F0D0000}"/>
    <cellStyle name="Assumption Date. 2 4 2 2 9" xfId="1938" xr:uid="{00000000-0005-0000-0000-0000600D0000}"/>
    <cellStyle name="Assumption Date. 2 4 2 2 9 2" xfId="21929" xr:uid="{00000000-0005-0000-0000-0000610D0000}"/>
    <cellStyle name="Assumption Date. 2 4 2 3" xfId="1939" xr:uid="{00000000-0005-0000-0000-0000620D0000}"/>
    <cellStyle name="Assumption Date. 2 4 2 3 2" xfId="21930" xr:uid="{00000000-0005-0000-0000-0000630D0000}"/>
    <cellStyle name="Assumption Date. 2 4 2 4" xfId="1940" xr:uid="{00000000-0005-0000-0000-0000640D0000}"/>
    <cellStyle name="Assumption Date. 2 4 2 4 2" xfId="21931" xr:uid="{00000000-0005-0000-0000-0000650D0000}"/>
    <cellStyle name="Assumption Date. 2 4 2 5" xfId="1941" xr:uid="{00000000-0005-0000-0000-0000660D0000}"/>
    <cellStyle name="Assumption Date. 2 4 2 5 2" xfId="21932" xr:uid="{00000000-0005-0000-0000-0000670D0000}"/>
    <cellStyle name="Assumption Date. 2 4 2 6" xfId="1942" xr:uid="{00000000-0005-0000-0000-0000680D0000}"/>
    <cellStyle name="Assumption Date. 2 4 2 6 2" xfId="21933" xr:uid="{00000000-0005-0000-0000-0000690D0000}"/>
    <cellStyle name="Assumption Date. 2 4 2 7" xfId="1943" xr:uid="{00000000-0005-0000-0000-00006A0D0000}"/>
    <cellStyle name="Assumption Date. 2 4 2 7 2" xfId="21934" xr:uid="{00000000-0005-0000-0000-00006B0D0000}"/>
    <cellStyle name="Assumption Date. 2 4 2 8" xfId="1944" xr:uid="{00000000-0005-0000-0000-00006C0D0000}"/>
    <cellStyle name="Assumption Date. 2 4 2 8 2" xfId="21935" xr:uid="{00000000-0005-0000-0000-00006D0D0000}"/>
    <cellStyle name="Assumption Date. 2 4 2 9" xfId="1945" xr:uid="{00000000-0005-0000-0000-00006E0D0000}"/>
    <cellStyle name="Assumption Date. 2 4 2 9 2" xfId="21936" xr:uid="{00000000-0005-0000-0000-00006F0D0000}"/>
    <cellStyle name="Assumption Date. 2 4 3" xfId="1946" xr:uid="{00000000-0005-0000-0000-0000700D0000}"/>
    <cellStyle name="Assumption Date. 2 4 3 10" xfId="1947" xr:uid="{00000000-0005-0000-0000-0000710D0000}"/>
    <cellStyle name="Assumption Date. 2 4 3 10 2" xfId="21938" xr:uid="{00000000-0005-0000-0000-0000720D0000}"/>
    <cellStyle name="Assumption Date. 2 4 3 11" xfId="1948" xr:uid="{00000000-0005-0000-0000-0000730D0000}"/>
    <cellStyle name="Assumption Date. 2 4 3 11 2" xfId="21939" xr:uid="{00000000-0005-0000-0000-0000740D0000}"/>
    <cellStyle name="Assumption Date. 2 4 3 12" xfId="21937" xr:uid="{00000000-0005-0000-0000-0000750D0000}"/>
    <cellStyle name="Assumption Date. 2 4 3 2" xfId="1949" xr:uid="{00000000-0005-0000-0000-0000760D0000}"/>
    <cellStyle name="Assumption Date. 2 4 3 2 2" xfId="21940" xr:uid="{00000000-0005-0000-0000-0000770D0000}"/>
    <cellStyle name="Assumption Date. 2 4 3 3" xfId="1950" xr:uid="{00000000-0005-0000-0000-0000780D0000}"/>
    <cellStyle name="Assumption Date. 2 4 3 3 2" xfId="21941" xr:uid="{00000000-0005-0000-0000-0000790D0000}"/>
    <cellStyle name="Assumption Date. 2 4 3 4" xfId="1951" xr:uid="{00000000-0005-0000-0000-00007A0D0000}"/>
    <cellStyle name="Assumption Date. 2 4 3 4 2" xfId="21942" xr:uid="{00000000-0005-0000-0000-00007B0D0000}"/>
    <cellStyle name="Assumption Date. 2 4 3 5" xfId="1952" xr:uid="{00000000-0005-0000-0000-00007C0D0000}"/>
    <cellStyle name="Assumption Date. 2 4 3 5 2" xfId="21943" xr:uid="{00000000-0005-0000-0000-00007D0D0000}"/>
    <cellStyle name="Assumption Date. 2 4 3 6" xfId="1953" xr:uid="{00000000-0005-0000-0000-00007E0D0000}"/>
    <cellStyle name="Assumption Date. 2 4 3 6 2" xfId="21944" xr:uid="{00000000-0005-0000-0000-00007F0D0000}"/>
    <cellStyle name="Assumption Date. 2 4 3 7" xfId="1954" xr:uid="{00000000-0005-0000-0000-0000800D0000}"/>
    <cellStyle name="Assumption Date. 2 4 3 7 2" xfId="21945" xr:uid="{00000000-0005-0000-0000-0000810D0000}"/>
    <cellStyle name="Assumption Date. 2 4 3 8" xfId="1955" xr:uid="{00000000-0005-0000-0000-0000820D0000}"/>
    <cellStyle name="Assumption Date. 2 4 3 8 2" xfId="21946" xr:uid="{00000000-0005-0000-0000-0000830D0000}"/>
    <cellStyle name="Assumption Date. 2 4 3 9" xfId="1956" xr:uid="{00000000-0005-0000-0000-0000840D0000}"/>
    <cellStyle name="Assumption Date. 2 4 3 9 2" xfId="21947" xr:uid="{00000000-0005-0000-0000-0000850D0000}"/>
    <cellStyle name="Assumption Date. 2 4 4" xfId="1957" xr:uid="{00000000-0005-0000-0000-0000860D0000}"/>
    <cellStyle name="Assumption Date. 2 4 4 2" xfId="21948" xr:uid="{00000000-0005-0000-0000-0000870D0000}"/>
    <cellStyle name="Assumption Date. 2 4 5" xfId="1958" xr:uid="{00000000-0005-0000-0000-0000880D0000}"/>
    <cellStyle name="Assumption Date. 2 4 5 2" xfId="21949" xr:uid="{00000000-0005-0000-0000-0000890D0000}"/>
    <cellStyle name="Assumption Date. 2 4 6" xfId="1959" xr:uid="{00000000-0005-0000-0000-00008A0D0000}"/>
    <cellStyle name="Assumption Date. 2 4 6 2" xfId="21950" xr:uid="{00000000-0005-0000-0000-00008B0D0000}"/>
    <cellStyle name="Assumption Date. 2 4 7" xfId="1960" xr:uid="{00000000-0005-0000-0000-00008C0D0000}"/>
    <cellStyle name="Assumption Date. 2 4 7 2" xfId="21951" xr:uid="{00000000-0005-0000-0000-00008D0D0000}"/>
    <cellStyle name="Assumption Date. 2 4 8" xfId="1961" xr:uid="{00000000-0005-0000-0000-00008E0D0000}"/>
    <cellStyle name="Assumption Date. 2 4 8 2" xfId="21952" xr:uid="{00000000-0005-0000-0000-00008F0D0000}"/>
    <cellStyle name="Assumption Date. 2 4 9" xfId="1962" xr:uid="{00000000-0005-0000-0000-0000900D0000}"/>
    <cellStyle name="Assumption Date. 2 4 9 2" xfId="21953" xr:uid="{00000000-0005-0000-0000-0000910D0000}"/>
    <cellStyle name="Assumption Date. 2 5" xfId="1963" xr:uid="{00000000-0005-0000-0000-0000920D0000}"/>
    <cellStyle name="Assumption Date. 2 5 10" xfId="1964" xr:uid="{00000000-0005-0000-0000-0000930D0000}"/>
    <cellStyle name="Assumption Date. 2 5 10 2" xfId="21955" xr:uid="{00000000-0005-0000-0000-0000940D0000}"/>
    <cellStyle name="Assumption Date. 2 5 11" xfId="1965" xr:uid="{00000000-0005-0000-0000-0000950D0000}"/>
    <cellStyle name="Assumption Date. 2 5 11 2" xfId="21956" xr:uid="{00000000-0005-0000-0000-0000960D0000}"/>
    <cellStyle name="Assumption Date. 2 5 12" xfId="1966" xr:uid="{00000000-0005-0000-0000-0000970D0000}"/>
    <cellStyle name="Assumption Date. 2 5 12 2" xfId="21957" xr:uid="{00000000-0005-0000-0000-0000980D0000}"/>
    <cellStyle name="Assumption Date. 2 5 13" xfId="21954" xr:uid="{00000000-0005-0000-0000-0000990D0000}"/>
    <cellStyle name="Assumption Date. 2 5 2" xfId="1967" xr:uid="{00000000-0005-0000-0000-00009A0D0000}"/>
    <cellStyle name="Assumption Date. 2 5 2 10" xfId="1968" xr:uid="{00000000-0005-0000-0000-00009B0D0000}"/>
    <cellStyle name="Assumption Date. 2 5 2 10 2" xfId="21959" xr:uid="{00000000-0005-0000-0000-00009C0D0000}"/>
    <cellStyle name="Assumption Date. 2 5 2 11" xfId="1969" xr:uid="{00000000-0005-0000-0000-00009D0D0000}"/>
    <cellStyle name="Assumption Date. 2 5 2 11 2" xfId="21960" xr:uid="{00000000-0005-0000-0000-00009E0D0000}"/>
    <cellStyle name="Assumption Date. 2 5 2 12" xfId="21958" xr:uid="{00000000-0005-0000-0000-00009F0D0000}"/>
    <cellStyle name="Assumption Date. 2 5 2 2" xfId="1970" xr:uid="{00000000-0005-0000-0000-0000A00D0000}"/>
    <cellStyle name="Assumption Date. 2 5 2 2 10" xfId="1971" xr:uid="{00000000-0005-0000-0000-0000A10D0000}"/>
    <cellStyle name="Assumption Date. 2 5 2 2 10 2" xfId="21962" xr:uid="{00000000-0005-0000-0000-0000A20D0000}"/>
    <cellStyle name="Assumption Date. 2 5 2 2 11" xfId="1972" xr:uid="{00000000-0005-0000-0000-0000A30D0000}"/>
    <cellStyle name="Assumption Date. 2 5 2 2 11 2" xfId="21963" xr:uid="{00000000-0005-0000-0000-0000A40D0000}"/>
    <cellStyle name="Assumption Date. 2 5 2 2 12" xfId="21961" xr:uid="{00000000-0005-0000-0000-0000A50D0000}"/>
    <cellStyle name="Assumption Date. 2 5 2 2 2" xfId="1973" xr:uid="{00000000-0005-0000-0000-0000A60D0000}"/>
    <cellStyle name="Assumption Date. 2 5 2 2 2 2" xfId="21964" xr:uid="{00000000-0005-0000-0000-0000A70D0000}"/>
    <cellStyle name="Assumption Date. 2 5 2 2 3" xfId="1974" xr:uid="{00000000-0005-0000-0000-0000A80D0000}"/>
    <cellStyle name="Assumption Date. 2 5 2 2 3 2" xfId="21965" xr:uid="{00000000-0005-0000-0000-0000A90D0000}"/>
    <cellStyle name="Assumption Date. 2 5 2 2 4" xfId="1975" xr:uid="{00000000-0005-0000-0000-0000AA0D0000}"/>
    <cellStyle name="Assumption Date. 2 5 2 2 4 2" xfId="21966" xr:uid="{00000000-0005-0000-0000-0000AB0D0000}"/>
    <cellStyle name="Assumption Date. 2 5 2 2 5" xfId="1976" xr:uid="{00000000-0005-0000-0000-0000AC0D0000}"/>
    <cellStyle name="Assumption Date. 2 5 2 2 5 2" xfId="21967" xr:uid="{00000000-0005-0000-0000-0000AD0D0000}"/>
    <cellStyle name="Assumption Date. 2 5 2 2 6" xfId="1977" xr:uid="{00000000-0005-0000-0000-0000AE0D0000}"/>
    <cellStyle name="Assumption Date. 2 5 2 2 6 2" xfId="21968" xr:uid="{00000000-0005-0000-0000-0000AF0D0000}"/>
    <cellStyle name="Assumption Date. 2 5 2 2 7" xfId="1978" xr:uid="{00000000-0005-0000-0000-0000B00D0000}"/>
    <cellStyle name="Assumption Date. 2 5 2 2 7 2" xfId="21969" xr:uid="{00000000-0005-0000-0000-0000B10D0000}"/>
    <cellStyle name="Assumption Date. 2 5 2 2 8" xfId="1979" xr:uid="{00000000-0005-0000-0000-0000B20D0000}"/>
    <cellStyle name="Assumption Date. 2 5 2 2 8 2" xfId="21970" xr:uid="{00000000-0005-0000-0000-0000B30D0000}"/>
    <cellStyle name="Assumption Date. 2 5 2 2 9" xfId="1980" xr:uid="{00000000-0005-0000-0000-0000B40D0000}"/>
    <cellStyle name="Assumption Date. 2 5 2 2 9 2" xfId="21971" xr:uid="{00000000-0005-0000-0000-0000B50D0000}"/>
    <cellStyle name="Assumption Date. 2 5 2 3" xfId="1981" xr:uid="{00000000-0005-0000-0000-0000B60D0000}"/>
    <cellStyle name="Assumption Date. 2 5 2 3 2" xfId="21972" xr:uid="{00000000-0005-0000-0000-0000B70D0000}"/>
    <cellStyle name="Assumption Date. 2 5 2 4" xfId="1982" xr:uid="{00000000-0005-0000-0000-0000B80D0000}"/>
    <cellStyle name="Assumption Date. 2 5 2 4 2" xfId="21973" xr:uid="{00000000-0005-0000-0000-0000B90D0000}"/>
    <cellStyle name="Assumption Date. 2 5 2 5" xfId="1983" xr:uid="{00000000-0005-0000-0000-0000BA0D0000}"/>
    <cellStyle name="Assumption Date. 2 5 2 5 2" xfId="21974" xr:uid="{00000000-0005-0000-0000-0000BB0D0000}"/>
    <cellStyle name="Assumption Date. 2 5 2 6" xfId="1984" xr:uid="{00000000-0005-0000-0000-0000BC0D0000}"/>
    <cellStyle name="Assumption Date. 2 5 2 6 2" xfId="21975" xr:uid="{00000000-0005-0000-0000-0000BD0D0000}"/>
    <cellStyle name="Assumption Date. 2 5 2 7" xfId="1985" xr:uid="{00000000-0005-0000-0000-0000BE0D0000}"/>
    <cellStyle name="Assumption Date. 2 5 2 7 2" xfId="21976" xr:uid="{00000000-0005-0000-0000-0000BF0D0000}"/>
    <cellStyle name="Assumption Date. 2 5 2 8" xfId="1986" xr:uid="{00000000-0005-0000-0000-0000C00D0000}"/>
    <cellStyle name="Assumption Date. 2 5 2 8 2" xfId="21977" xr:uid="{00000000-0005-0000-0000-0000C10D0000}"/>
    <cellStyle name="Assumption Date. 2 5 2 9" xfId="1987" xr:uid="{00000000-0005-0000-0000-0000C20D0000}"/>
    <cellStyle name="Assumption Date. 2 5 2 9 2" xfId="21978" xr:uid="{00000000-0005-0000-0000-0000C30D0000}"/>
    <cellStyle name="Assumption Date. 2 5 3" xfId="1988" xr:uid="{00000000-0005-0000-0000-0000C40D0000}"/>
    <cellStyle name="Assumption Date. 2 5 3 10" xfId="1989" xr:uid="{00000000-0005-0000-0000-0000C50D0000}"/>
    <cellStyle name="Assumption Date. 2 5 3 10 2" xfId="21980" xr:uid="{00000000-0005-0000-0000-0000C60D0000}"/>
    <cellStyle name="Assumption Date. 2 5 3 11" xfId="1990" xr:uid="{00000000-0005-0000-0000-0000C70D0000}"/>
    <cellStyle name="Assumption Date. 2 5 3 11 2" xfId="21981" xr:uid="{00000000-0005-0000-0000-0000C80D0000}"/>
    <cellStyle name="Assumption Date. 2 5 3 12" xfId="21979" xr:uid="{00000000-0005-0000-0000-0000C90D0000}"/>
    <cellStyle name="Assumption Date. 2 5 3 2" xfId="1991" xr:uid="{00000000-0005-0000-0000-0000CA0D0000}"/>
    <cellStyle name="Assumption Date. 2 5 3 2 2" xfId="21982" xr:uid="{00000000-0005-0000-0000-0000CB0D0000}"/>
    <cellStyle name="Assumption Date. 2 5 3 3" xfId="1992" xr:uid="{00000000-0005-0000-0000-0000CC0D0000}"/>
    <cellStyle name="Assumption Date. 2 5 3 3 2" xfId="21983" xr:uid="{00000000-0005-0000-0000-0000CD0D0000}"/>
    <cellStyle name="Assumption Date. 2 5 3 4" xfId="1993" xr:uid="{00000000-0005-0000-0000-0000CE0D0000}"/>
    <cellStyle name="Assumption Date. 2 5 3 4 2" xfId="21984" xr:uid="{00000000-0005-0000-0000-0000CF0D0000}"/>
    <cellStyle name="Assumption Date. 2 5 3 5" xfId="1994" xr:uid="{00000000-0005-0000-0000-0000D00D0000}"/>
    <cellStyle name="Assumption Date. 2 5 3 5 2" xfId="21985" xr:uid="{00000000-0005-0000-0000-0000D10D0000}"/>
    <cellStyle name="Assumption Date. 2 5 3 6" xfId="1995" xr:uid="{00000000-0005-0000-0000-0000D20D0000}"/>
    <cellStyle name="Assumption Date. 2 5 3 6 2" xfId="21986" xr:uid="{00000000-0005-0000-0000-0000D30D0000}"/>
    <cellStyle name="Assumption Date. 2 5 3 7" xfId="1996" xr:uid="{00000000-0005-0000-0000-0000D40D0000}"/>
    <cellStyle name="Assumption Date. 2 5 3 7 2" xfId="21987" xr:uid="{00000000-0005-0000-0000-0000D50D0000}"/>
    <cellStyle name="Assumption Date. 2 5 3 8" xfId="1997" xr:uid="{00000000-0005-0000-0000-0000D60D0000}"/>
    <cellStyle name="Assumption Date. 2 5 3 8 2" xfId="21988" xr:uid="{00000000-0005-0000-0000-0000D70D0000}"/>
    <cellStyle name="Assumption Date. 2 5 3 9" xfId="1998" xr:uid="{00000000-0005-0000-0000-0000D80D0000}"/>
    <cellStyle name="Assumption Date. 2 5 3 9 2" xfId="21989" xr:uid="{00000000-0005-0000-0000-0000D90D0000}"/>
    <cellStyle name="Assumption Date. 2 5 4" xfId="1999" xr:uid="{00000000-0005-0000-0000-0000DA0D0000}"/>
    <cellStyle name="Assumption Date. 2 5 4 2" xfId="21990" xr:uid="{00000000-0005-0000-0000-0000DB0D0000}"/>
    <cellStyle name="Assumption Date. 2 5 5" xfId="2000" xr:uid="{00000000-0005-0000-0000-0000DC0D0000}"/>
    <cellStyle name="Assumption Date. 2 5 5 2" xfId="21991" xr:uid="{00000000-0005-0000-0000-0000DD0D0000}"/>
    <cellStyle name="Assumption Date. 2 5 6" xfId="2001" xr:uid="{00000000-0005-0000-0000-0000DE0D0000}"/>
    <cellStyle name="Assumption Date. 2 5 6 2" xfId="21992" xr:uid="{00000000-0005-0000-0000-0000DF0D0000}"/>
    <cellStyle name="Assumption Date. 2 5 7" xfId="2002" xr:uid="{00000000-0005-0000-0000-0000E00D0000}"/>
    <cellStyle name="Assumption Date. 2 5 7 2" xfId="21993" xr:uid="{00000000-0005-0000-0000-0000E10D0000}"/>
    <cellStyle name="Assumption Date. 2 5 8" xfId="2003" xr:uid="{00000000-0005-0000-0000-0000E20D0000}"/>
    <cellStyle name="Assumption Date. 2 5 8 2" xfId="21994" xr:uid="{00000000-0005-0000-0000-0000E30D0000}"/>
    <cellStyle name="Assumption Date. 2 5 9" xfId="2004" xr:uid="{00000000-0005-0000-0000-0000E40D0000}"/>
    <cellStyle name="Assumption Date. 2 5 9 2" xfId="21995" xr:uid="{00000000-0005-0000-0000-0000E50D0000}"/>
    <cellStyle name="Assumption Date. 2 6" xfId="2005" xr:uid="{00000000-0005-0000-0000-0000E60D0000}"/>
    <cellStyle name="Assumption Date. 2 6 10" xfId="2006" xr:uid="{00000000-0005-0000-0000-0000E70D0000}"/>
    <cellStyle name="Assumption Date. 2 6 10 2" xfId="21997" xr:uid="{00000000-0005-0000-0000-0000E80D0000}"/>
    <cellStyle name="Assumption Date. 2 6 11" xfId="2007" xr:uid="{00000000-0005-0000-0000-0000E90D0000}"/>
    <cellStyle name="Assumption Date. 2 6 11 2" xfId="21998" xr:uid="{00000000-0005-0000-0000-0000EA0D0000}"/>
    <cellStyle name="Assumption Date. 2 6 12" xfId="21996" xr:uid="{00000000-0005-0000-0000-0000EB0D0000}"/>
    <cellStyle name="Assumption Date. 2 6 2" xfId="2008" xr:uid="{00000000-0005-0000-0000-0000EC0D0000}"/>
    <cellStyle name="Assumption Date. 2 6 2 10" xfId="2009" xr:uid="{00000000-0005-0000-0000-0000ED0D0000}"/>
    <cellStyle name="Assumption Date. 2 6 2 10 2" xfId="22000" xr:uid="{00000000-0005-0000-0000-0000EE0D0000}"/>
    <cellStyle name="Assumption Date. 2 6 2 11" xfId="2010" xr:uid="{00000000-0005-0000-0000-0000EF0D0000}"/>
    <cellStyle name="Assumption Date. 2 6 2 11 2" xfId="22001" xr:uid="{00000000-0005-0000-0000-0000F00D0000}"/>
    <cellStyle name="Assumption Date. 2 6 2 12" xfId="21999" xr:uid="{00000000-0005-0000-0000-0000F10D0000}"/>
    <cellStyle name="Assumption Date. 2 6 2 2" xfId="2011" xr:uid="{00000000-0005-0000-0000-0000F20D0000}"/>
    <cellStyle name="Assumption Date. 2 6 2 2 2" xfId="22002" xr:uid="{00000000-0005-0000-0000-0000F30D0000}"/>
    <cellStyle name="Assumption Date. 2 6 2 3" xfId="2012" xr:uid="{00000000-0005-0000-0000-0000F40D0000}"/>
    <cellStyle name="Assumption Date. 2 6 2 3 2" xfId="22003" xr:uid="{00000000-0005-0000-0000-0000F50D0000}"/>
    <cellStyle name="Assumption Date. 2 6 2 4" xfId="2013" xr:uid="{00000000-0005-0000-0000-0000F60D0000}"/>
    <cellStyle name="Assumption Date. 2 6 2 4 2" xfId="22004" xr:uid="{00000000-0005-0000-0000-0000F70D0000}"/>
    <cellStyle name="Assumption Date. 2 6 2 5" xfId="2014" xr:uid="{00000000-0005-0000-0000-0000F80D0000}"/>
    <cellStyle name="Assumption Date. 2 6 2 5 2" xfId="22005" xr:uid="{00000000-0005-0000-0000-0000F90D0000}"/>
    <cellStyle name="Assumption Date. 2 6 2 6" xfId="2015" xr:uid="{00000000-0005-0000-0000-0000FA0D0000}"/>
    <cellStyle name="Assumption Date. 2 6 2 6 2" xfId="22006" xr:uid="{00000000-0005-0000-0000-0000FB0D0000}"/>
    <cellStyle name="Assumption Date. 2 6 2 7" xfId="2016" xr:uid="{00000000-0005-0000-0000-0000FC0D0000}"/>
    <cellStyle name="Assumption Date. 2 6 2 7 2" xfId="22007" xr:uid="{00000000-0005-0000-0000-0000FD0D0000}"/>
    <cellStyle name="Assumption Date. 2 6 2 8" xfId="2017" xr:uid="{00000000-0005-0000-0000-0000FE0D0000}"/>
    <cellStyle name="Assumption Date. 2 6 2 8 2" xfId="22008" xr:uid="{00000000-0005-0000-0000-0000FF0D0000}"/>
    <cellStyle name="Assumption Date. 2 6 2 9" xfId="2018" xr:uid="{00000000-0005-0000-0000-0000000E0000}"/>
    <cellStyle name="Assumption Date. 2 6 2 9 2" xfId="22009" xr:uid="{00000000-0005-0000-0000-0000010E0000}"/>
    <cellStyle name="Assumption Date. 2 6 3" xfId="2019" xr:uid="{00000000-0005-0000-0000-0000020E0000}"/>
    <cellStyle name="Assumption Date. 2 6 3 2" xfId="22010" xr:uid="{00000000-0005-0000-0000-0000030E0000}"/>
    <cellStyle name="Assumption Date. 2 6 4" xfId="2020" xr:uid="{00000000-0005-0000-0000-0000040E0000}"/>
    <cellStyle name="Assumption Date. 2 6 4 2" xfId="22011" xr:uid="{00000000-0005-0000-0000-0000050E0000}"/>
    <cellStyle name="Assumption Date. 2 6 5" xfId="2021" xr:uid="{00000000-0005-0000-0000-0000060E0000}"/>
    <cellStyle name="Assumption Date. 2 6 5 2" xfId="22012" xr:uid="{00000000-0005-0000-0000-0000070E0000}"/>
    <cellStyle name="Assumption Date. 2 6 6" xfId="2022" xr:uid="{00000000-0005-0000-0000-0000080E0000}"/>
    <cellStyle name="Assumption Date. 2 6 6 2" xfId="22013" xr:uid="{00000000-0005-0000-0000-0000090E0000}"/>
    <cellStyle name="Assumption Date. 2 6 7" xfId="2023" xr:uid="{00000000-0005-0000-0000-00000A0E0000}"/>
    <cellStyle name="Assumption Date. 2 6 7 2" xfId="22014" xr:uid="{00000000-0005-0000-0000-00000B0E0000}"/>
    <cellStyle name="Assumption Date. 2 6 8" xfId="2024" xr:uid="{00000000-0005-0000-0000-00000C0E0000}"/>
    <cellStyle name="Assumption Date. 2 6 8 2" xfId="22015" xr:uid="{00000000-0005-0000-0000-00000D0E0000}"/>
    <cellStyle name="Assumption Date. 2 6 9" xfId="2025" xr:uid="{00000000-0005-0000-0000-00000E0E0000}"/>
    <cellStyle name="Assumption Date. 2 6 9 2" xfId="22016" xr:uid="{00000000-0005-0000-0000-00000F0E0000}"/>
    <cellStyle name="Assumption Date. 2 7" xfId="2026" xr:uid="{00000000-0005-0000-0000-0000100E0000}"/>
    <cellStyle name="Assumption Date. 2 7 10" xfId="2027" xr:uid="{00000000-0005-0000-0000-0000110E0000}"/>
    <cellStyle name="Assumption Date. 2 7 10 2" xfId="22018" xr:uid="{00000000-0005-0000-0000-0000120E0000}"/>
    <cellStyle name="Assumption Date. 2 7 11" xfId="2028" xr:uid="{00000000-0005-0000-0000-0000130E0000}"/>
    <cellStyle name="Assumption Date. 2 7 11 2" xfId="22019" xr:uid="{00000000-0005-0000-0000-0000140E0000}"/>
    <cellStyle name="Assumption Date. 2 7 12" xfId="22017" xr:uid="{00000000-0005-0000-0000-0000150E0000}"/>
    <cellStyle name="Assumption Date. 2 7 2" xfId="2029" xr:uid="{00000000-0005-0000-0000-0000160E0000}"/>
    <cellStyle name="Assumption Date. 2 7 2 10" xfId="2030" xr:uid="{00000000-0005-0000-0000-0000170E0000}"/>
    <cellStyle name="Assumption Date. 2 7 2 10 2" xfId="22021" xr:uid="{00000000-0005-0000-0000-0000180E0000}"/>
    <cellStyle name="Assumption Date. 2 7 2 11" xfId="2031" xr:uid="{00000000-0005-0000-0000-0000190E0000}"/>
    <cellStyle name="Assumption Date. 2 7 2 11 2" xfId="22022" xr:uid="{00000000-0005-0000-0000-00001A0E0000}"/>
    <cellStyle name="Assumption Date. 2 7 2 12" xfId="22020" xr:uid="{00000000-0005-0000-0000-00001B0E0000}"/>
    <cellStyle name="Assumption Date. 2 7 2 2" xfId="2032" xr:uid="{00000000-0005-0000-0000-00001C0E0000}"/>
    <cellStyle name="Assumption Date. 2 7 2 2 2" xfId="22023" xr:uid="{00000000-0005-0000-0000-00001D0E0000}"/>
    <cellStyle name="Assumption Date. 2 7 2 3" xfId="2033" xr:uid="{00000000-0005-0000-0000-00001E0E0000}"/>
    <cellStyle name="Assumption Date. 2 7 2 3 2" xfId="22024" xr:uid="{00000000-0005-0000-0000-00001F0E0000}"/>
    <cellStyle name="Assumption Date. 2 7 2 4" xfId="2034" xr:uid="{00000000-0005-0000-0000-0000200E0000}"/>
    <cellStyle name="Assumption Date. 2 7 2 4 2" xfId="22025" xr:uid="{00000000-0005-0000-0000-0000210E0000}"/>
    <cellStyle name="Assumption Date. 2 7 2 5" xfId="2035" xr:uid="{00000000-0005-0000-0000-0000220E0000}"/>
    <cellStyle name="Assumption Date. 2 7 2 5 2" xfId="22026" xr:uid="{00000000-0005-0000-0000-0000230E0000}"/>
    <cellStyle name="Assumption Date. 2 7 2 6" xfId="2036" xr:uid="{00000000-0005-0000-0000-0000240E0000}"/>
    <cellStyle name="Assumption Date. 2 7 2 6 2" xfId="22027" xr:uid="{00000000-0005-0000-0000-0000250E0000}"/>
    <cellStyle name="Assumption Date. 2 7 2 7" xfId="2037" xr:uid="{00000000-0005-0000-0000-0000260E0000}"/>
    <cellStyle name="Assumption Date. 2 7 2 7 2" xfId="22028" xr:uid="{00000000-0005-0000-0000-0000270E0000}"/>
    <cellStyle name="Assumption Date. 2 7 2 8" xfId="2038" xr:uid="{00000000-0005-0000-0000-0000280E0000}"/>
    <cellStyle name="Assumption Date. 2 7 2 8 2" xfId="22029" xr:uid="{00000000-0005-0000-0000-0000290E0000}"/>
    <cellStyle name="Assumption Date. 2 7 2 9" xfId="2039" xr:uid="{00000000-0005-0000-0000-00002A0E0000}"/>
    <cellStyle name="Assumption Date. 2 7 2 9 2" xfId="22030" xr:uid="{00000000-0005-0000-0000-00002B0E0000}"/>
    <cellStyle name="Assumption Date. 2 7 3" xfId="2040" xr:uid="{00000000-0005-0000-0000-00002C0E0000}"/>
    <cellStyle name="Assumption Date. 2 7 3 2" xfId="22031" xr:uid="{00000000-0005-0000-0000-00002D0E0000}"/>
    <cellStyle name="Assumption Date. 2 7 4" xfId="2041" xr:uid="{00000000-0005-0000-0000-00002E0E0000}"/>
    <cellStyle name="Assumption Date. 2 7 4 2" xfId="22032" xr:uid="{00000000-0005-0000-0000-00002F0E0000}"/>
    <cellStyle name="Assumption Date. 2 7 5" xfId="2042" xr:uid="{00000000-0005-0000-0000-0000300E0000}"/>
    <cellStyle name="Assumption Date. 2 7 5 2" xfId="22033" xr:uid="{00000000-0005-0000-0000-0000310E0000}"/>
    <cellStyle name="Assumption Date. 2 7 6" xfId="2043" xr:uid="{00000000-0005-0000-0000-0000320E0000}"/>
    <cellStyle name="Assumption Date. 2 7 6 2" xfId="22034" xr:uid="{00000000-0005-0000-0000-0000330E0000}"/>
    <cellStyle name="Assumption Date. 2 7 7" xfId="2044" xr:uid="{00000000-0005-0000-0000-0000340E0000}"/>
    <cellStyle name="Assumption Date. 2 7 7 2" xfId="22035" xr:uid="{00000000-0005-0000-0000-0000350E0000}"/>
    <cellStyle name="Assumption Date. 2 7 8" xfId="2045" xr:uid="{00000000-0005-0000-0000-0000360E0000}"/>
    <cellStyle name="Assumption Date. 2 7 8 2" xfId="22036" xr:uid="{00000000-0005-0000-0000-0000370E0000}"/>
    <cellStyle name="Assumption Date. 2 7 9" xfId="2046" xr:uid="{00000000-0005-0000-0000-0000380E0000}"/>
    <cellStyle name="Assumption Date. 2 7 9 2" xfId="22037" xr:uid="{00000000-0005-0000-0000-0000390E0000}"/>
    <cellStyle name="Assumption Date. 2 8" xfId="2047" xr:uid="{00000000-0005-0000-0000-00003A0E0000}"/>
    <cellStyle name="Assumption Date. 2 8 10" xfId="2048" xr:uid="{00000000-0005-0000-0000-00003B0E0000}"/>
    <cellStyle name="Assumption Date. 2 8 10 2" xfId="22039" xr:uid="{00000000-0005-0000-0000-00003C0E0000}"/>
    <cellStyle name="Assumption Date. 2 8 11" xfId="2049" xr:uid="{00000000-0005-0000-0000-00003D0E0000}"/>
    <cellStyle name="Assumption Date. 2 8 11 2" xfId="22040" xr:uid="{00000000-0005-0000-0000-00003E0E0000}"/>
    <cellStyle name="Assumption Date. 2 8 12" xfId="22038" xr:uid="{00000000-0005-0000-0000-00003F0E0000}"/>
    <cellStyle name="Assumption Date. 2 8 2" xfId="2050" xr:uid="{00000000-0005-0000-0000-0000400E0000}"/>
    <cellStyle name="Assumption Date. 2 8 2 10" xfId="2051" xr:uid="{00000000-0005-0000-0000-0000410E0000}"/>
    <cellStyle name="Assumption Date. 2 8 2 10 2" xfId="22042" xr:uid="{00000000-0005-0000-0000-0000420E0000}"/>
    <cellStyle name="Assumption Date. 2 8 2 11" xfId="2052" xr:uid="{00000000-0005-0000-0000-0000430E0000}"/>
    <cellStyle name="Assumption Date. 2 8 2 11 2" xfId="22043" xr:uid="{00000000-0005-0000-0000-0000440E0000}"/>
    <cellStyle name="Assumption Date. 2 8 2 12" xfId="22041" xr:uid="{00000000-0005-0000-0000-0000450E0000}"/>
    <cellStyle name="Assumption Date. 2 8 2 2" xfId="2053" xr:uid="{00000000-0005-0000-0000-0000460E0000}"/>
    <cellStyle name="Assumption Date. 2 8 2 2 2" xfId="22044" xr:uid="{00000000-0005-0000-0000-0000470E0000}"/>
    <cellStyle name="Assumption Date. 2 8 2 3" xfId="2054" xr:uid="{00000000-0005-0000-0000-0000480E0000}"/>
    <cellStyle name="Assumption Date. 2 8 2 3 2" xfId="22045" xr:uid="{00000000-0005-0000-0000-0000490E0000}"/>
    <cellStyle name="Assumption Date. 2 8 2 4" xfId="2055" xr:uid="{00000000-0005-0000-0000-00004A0E0000}"/>
    <cellStyle name="Assumption Date. 2 8 2 4 2" xfId="22046" xr:uid="{00000000-0005-0000-0000-00004B0E0000}"/>
    <cellStyle name="Assumption Date. 2 8 2 5" xfId="2056" xr:uid="{00000000-0005-0000-0000-00004C0E0000}"/>
    <cellStyle name="Assumption Date. 2 8 2 5 2" xfId="22047" xr:uid="{00000000-0005-0000-0000-00004D0E0000}"/>
    <cellStyle name="Assumption Date. 2 8 2 6" xfId="2057" xr:uid="{00000000-0005-0000-0000-00004E0E0000}"/>
    <cellStyle name="Assumption Date. 2 8 2 6 2" xfId="22048" xr:uid="{00000000-0005-0000-0000-00004F0E0000}"/>
    <cellStyle name="Assumption Date. 2 8 2 7" xfId="2058" xr:uid="{00000000-0005-0000-0000-0000500E0000}"/>
    <cellStyle name="Assumption Date. 2 8 2 7 2" xfId="22049" xr:uid="{00000000-0005-0000-0000-0000510E0000}"/>
    <cellStyle name="Assumption Date. 2 8 2 8" xfId="2059" xr:uid="{00000000-0005-0000-0000-0000520E0000}"/>
    <cellStyle name="Assumption Date. 2 8 2 8 2" xfId="22050" xr:uid="{00000000-0005-0000-0000-0000530E0000}"/>
    <cellStyle name="Assumption Date. 2 8 2 9" xfId="2060" xr:uid="{00000000-0005-0000-0000-0000540E0000}"/>
    <cellStyle name="Assumption Date. 2 8 2 9 2" xfId="22051" xr:uid="{00000000-0005-0000-0000-0000550E0000}"/>
    <cellStyle name="Assumption Date. 2 8 3" xfId="2061" xr:uid="{00000000-0005-0000-0000-0000560E0000}"/>
    <cellStyle name="Assumption Date. 2 8 3 2" xfId="22052" xr:uid="{00000000-0005-0000-0000-0000570E0000}"/>
    <cellStyle name="Assumption Date. 2 8 4" xfId="2062" xr:uid="{00000000-0005-0000-0000-0000580E0000}"/>
    <cellStyle name="Assumption Date. 2 8 4 2" xfId="22053" xr:uid="{00000000-0005-0000-0000-0000590E0000}"/>
    <cellStyle name="Assumption Date. 2 8 5" xfId="2063" xr:uid="{00000000-0005-0000-0000-00005A0E0000}"/>
    <cellStyle name="Assumption Date. 2 8 5 2" xfId="22054" xr:uid="{00000000-0005-0000-0000-00005B0E0000}"/>
    <cellStyle name="Assumption Date. 2 8 6" xfId="2064" xr:uid="{00000000-0005-0000-0000-00005C0E0000}"/>
    <cellStyle name="Assumption Date. 2 8 6 2" xfId="22055" xr:uid="{00000000-0005-0000-0000-00005D0E0000}"/>
    <cellStyle name="Assumption Date. 2 8 7" xfId="2065" xr:uid="{00000000-0005-0000-0000-00005E0E0000}"/>
    <cellStyle name="Assumption Date. 2 8 7 2" xfId="22056" xr:uid="{00000000-0005-0000-0000-00005F0E0000}"/>
    <cellStyle name="Assumption Date. 2 8 8" xfId="2066" xr:uid="{00000000-0005-0000-0000-0000600E0000}"/>
    <cellStyle name="Assumption Date. 2 8 8 2" xfId="22057" xr:uid="{00000000-0005-0000-0000-0000610E0000}"/>
    <cellStyle name="Assumption Date. 2 8 9" xfId="2067" xr:uid="{00000000-0005-0000-0000-0000620E0000}"/>
    <cellStyle name="Assumption Date. 2 8 9 2" xfId="22058" xr:uid="{00000000-0005-0000-0000-0000630E0000}"/>
    <cellStyle name="Assumption Date. 2 9" xfId="2068" xr:uid="{00000000-0005-0000-0000-0000640E0000}"/>
    <cellStyle name="Assumption Date. 2 9 10" xfId="2069" xr:uid="{00000000-0005-0000-0000-0000650E0000}"/>
    <cellStyle name="Assumption Date. 2 9 10 2" xfId="22060" xr:uid="{00000000-0005-0000-0000-0000660E0000}"/>
    <cellStyle name="Assumption Date. 2 9 11" xfId="2070" xr:uid="{00000000-0005-0000-0000-0000670E0000}"/>
    <cellStyle name="Assumption Date. 2 9 11 2" xfId="22061" xr:uid="{00000000-0005-0000-0000-0000680E0000}"/>
    <cellStyle name="Assumption Date. 2 9 12" xfId="22059" xr:uid="{00000000-0005-0000-0000-0000690E0000}"/>
    <cellStyle name="Assumption Date. 2 9 2" xfId="2071" xr:uid="{00000000-0005-0000-0000-00006A0E0000}"/>
    <cellStyle name="Assumption Date. 2 9 2 2" xfId="22062" xr:uid="{00000000-0005-0000-0000-00006B0E0000}"/>
    <cellStyle name="Assumption Date. 2 9 3" xfId="2072" xr:uid="{00000000-0005-0000-0000-00006C0E0000}"/>
    <cellStyle name="Assumption Date. 2 9 3 2" xfId="22063" xr:uid="{00000000-0005-0000-0000-00006D0E0000}"/>
    <cellStyle name="Assumption Date. 2 9 4" xfId="2073" xr:uid="{00000000-0005-0000-0000-00006E0E0000}"/>
    <cellStyle name="Assumption Date. 2 9 4 2" xfId="22064" xr:uid="{00000000-0005-0000-0000-00006F0E0000}"/>
    <cellStyle name="Assumption Date. 2 9 5" xfId="2074" xr:uid="{00000000-0005-0000-0000-0000700E0000}"/>
    <cellStyle name="Assumption Date. 2 9 5 2" xfId="22065" xr:uid="{00000000-0005-0000-0000-0000710E0000}"/>
    <cellStyle name="Assumption Date. 2 9 6" xfId="2075" xr:uid="{00000000-0005-0000-0000-0000720E0000}"/>
    <cellStyle name="Assumption Date. 2 9 6 2" xfId="22066" xr:uid="{00000000-0005-0000-0000-0000730E0000}"/>
    <cellStyle name="Assumption Date. 2 9 7" xfId="2076" xr:uid="{00000000-0005-0000-0000-0000740E0000}"/>
    <cellStyle name="Assumption Date. 2 9 7 2" xfId="22067" xr:uid="{00000000-0005-0000-0000-0000750E0000}"/>
    <cellStyle name="Assumption Date. 2 9 8" xfId="2077" xr:uid="{00000000-0005-0000-0000-0000760E0000}"/>
    <cellStyle name="Assumption Date. 2 9 8 2" xfId="22068" xr:uid="{00000000-0005-0000-0000-0000770E0000}"/>
    <cellStyle name="Assumption Date. 2 9 9" xfId="2078" xr:uid="{00000000-0005-0000-0000-0000780E0000}"/>
    <cellStyle name="Assumption Date. 2 9 9 2" xfId="22069" xr:uid="{00000000-0005-0000-0000-0000790E0000}"/>
    <cellStyle name="Assumption Date. 3" xfId="2079" xr:uid="{00000000-0005-0000-0000-00007A0E0000}"/>
    <cellStyle name="Assumption Date. 3 10" xfId="2080" xr:uid="{00000000-0005-0000-0000-00007B0E0000}"/>
    <cellStyle name="Assumption Date. 3 10 2" xfId="22071" xr:uid="{00000000-0005-0000-0000-00007C0E0000}"/>
    <cellStyle name="Assumption Date. 3 11" xfId="2081" xr:uid="{00000000-0005-0000-0000-00007D0E0000}"/>
    <cellStyle name="Assumption Date. 3 11 2" xfId="22072" xr:uid="{00000000-0005-0000-0000-00007E0E0000}"/>
    <cellStyle name="Assumption Date. 3 12" xfId="2082" xr:uid="{00000000-0005-0000-0000-00007F0E0000}"/>
    <cellStyle name="Assumption Date. 3 12 2" xfId="22073" xr:uid="{00000000-0005-0000-0000-0000800E0000}"/>
    <cellStyle name="Assumption Date. 3 13" xfId="2083" xr:uid="{00000000-0005-0000-0000-0000810E0000}"/>
    <cellStyle name="Assumption Date. 3 13 2" xfId="22074" xr:uid="{00000000-0005-0000-0000-0000820E0000}"/>
    <cellStyle name="Assumption Date. 3 14" xfId="2084" xr:uid="{00000000-0005-0000-0000-0000830E0000}"/>
    <cellStyle name="Assumption Date. 3 14 2" xfId="22075" xr:uid="{00000000-0005-0000-0000-0000840E0000}"/>
    <cellStyle name="Assumption Date. 3 15" xfId="2085" xr:uid="{00000000-0005-0000-0000-0000850E0000}"/>
    <cellStyle name="Assumption Date. 3 15 2" xfId="22076" xr:uid="{00000000-0005-0000-0000-0000860E0000}"/>
    <cellStyle name="Assumption Date. 3 16" xfId="2086" xr:uid="{00000000-0005-0000-0000-0000870E0000}"/>
    <cellStyle name="Assumption Date. 3 16 2" xfId="22077" xr:uid="{00000000-0005-0000-0000-0000880E0000}"/>
    <cellStyle name="Assumption Date. 3 17" xfId="2087" xr:uid="{00000000-0005-0000-0000-0000890E0000}"/>
    <cellStyle name="Assumption Date. 3 17 2" xfId="22078" xr:uid="{00000000-0005-0000-0000-00008A0E0000}"/>
    <cellStyle name="Assumption Date. 3 18" xfId="2088" xr:uid="{00000000-0005-0000-0000-00008B0E0000}"/>
    <cellStyle name="Assumption Date. 3 18 2" xfId="22079" xr:uid="{00000000-0005-0000-0000-00008C0E0000}"/>
    <cellStyle name="Assumption Date. 3 19" xfId="2089" xr:uid="{00000000-0005-0000-0000-00008D0E0000}"/>
    <cellStyle name="Assumption Date. 3 19 2" xfId="22080" xr:uid="{00000000-0005-0000-0000-00008E0E0000}"/>
    <cellStyle name="Assumption Date. 3 2" xfId="2090" xr:uid="{00000000-0005-0000-0000-00008F0E0000}"/>
    <cellStyle name="Assumption Date. 3 2 10" xfId="2091" xr:uid="{00000000-0005-0000-0000-0000900E0000}"/>
    <cellStyle name="Assumption Date. 3 2 10 2" xfId="22082" xr:uid="{00000000-0005-0000-0000-0000910E0000}"/>
    <cellStyle name="Assumption Date. 3 2 11" xfId="2092" xr:uid="{00000000-0005-0000-0000-0000920E0000}"/>
    <cellStyle name="Assumption Date. 3 2 11 2" xfId="22083" xr:uid="{00000000-0005-0000-0000-0000930E0000}"/>
    <cellStyle name="Assumption Date. 3 2 12" xfId="2093" xr:uid="{00000000-0005-0000-0000-0000940E0000}"/>
    <cellStyle name="Assumption Date. 3 2 12 2" xfId="22084" xr:uid="{00000000-0005-0000-0000-0000950E0000}"/>
    <cellStyle name="Assumption Date. 3 2 13" xfId="2094" xr:uid="{00000000-0005-0000-0000-0000960E0000}"/>
    <cellStyle name="Assumption Date. 3 2 13 2" xfId="22085" xr:uid="{00000000-0005-0000-0000-0000970E0000}"/>
    <cellStyle name="Assumption Date. 3 2 14" xfId="22081" xr:uid="{00000000-0005-0000-0000-0000980E0000}"/>
    <cellStyle name="Assumption Date. 3 2 2" xfId="2095" xr:uid="{00000000-0005-0000-0000-0000990E0000}"/>
    <cellStyle name="Assumption Date. 3 2 2 10" xfId="2096" xr:uid="{00000000-0005-0000-0000-00009A0E0000}"/>
    <cellStyle name="Assumption Date. 3 2 2 10 2" xfId="22087" xr:uid="{00000000-0005-0000-0000-00009B0E0000}"/>
    <cellStyle name="Assumption Date. 3 2 2 11" xfId="2097" xr:uid="{00000000-0005-0000-0000-00009C0E0000}"/>
    <cellStyle name="Assumption Date. 3 2 2 11 2" xfId="22088" xr:uid="{00000000-0005-0000-0000-00009D0E0000}"/>
    <cellStyle name="Assumption Date. 3 2 2 12" xfId="2098" xr:uid="{00000000-0005-0000-0000-00009E0E0000}"/>
    <cellStyle name="Assumption Date. 3 2 2 12 2" xfId="22089" xr:uid="{00000000-0005-0000-0000-00009F0E0000}"/>
    <cellStyle name="Assumption Date. 3 2 2 13" xfId="22086" xr:uid="{00000000-0005-0000-0000-0000A00E0000}"/>
    <cellStyle name="Assumption Date. 3 2 2 2" xfId="2099" xr:uid="{00000000-0005-0000-0000-0000A10E0000}"/>
    <cellStyle name="Assumption Date. 3 2 2 2 10" xfId="2100" xr:uid="{00000000-0005-0000-0000-0000A20E0000}"/>
    <cellStyle name="Assumption Date. 3 2 2 2 10 2" xfId="22091" xr:uid="{00000000-0005-0000-0000-0000A30E0000}"/>
    <cellStyle name="Assumption Date. 3 2 2 2 11" xfId="2101" xr:uid="{00000000-0005-0000-0000-0000A40E0000}"/>
    <cellStyle name="Assumption Date. 3 2 2 2 11 2" xfId="22092" xr:uid="{00000000-0005-0000-0000-0000A50E0000}"/>
    <cellStyle name="Assumption Date. 3 2 2 2 12" xfId="22090" xr:uid="{00000000-0005-0000-0000-0000A60E0000}"/>
    <cellStyle name="Assumption Date. 3 2 2 2 2" xfId="2102" xr:uid="{00000000-0005-0000-0000-0000A70E0000}"/>
    <cellStyle name="Assumption Date. 3 2 2 2 2 10" xfId="2103" xr:uid="{00000000-0005-0000-0000-0000A80E0000}"/>
    <cellStyle name="Assumption Date. 3 2 2 2 2 10 2" xfId="22094" xr:uid="{00000000-0005-0000-0000-0000A90E0000}"/>
    <cellStyle name="Assumption Date. 3 2 2 2 2 11" xfId="2104" xr:uid="{00000000-0005-0000-0000-0000AA0E0000}"/>
    <cellStyle name="Assumption Date. 3 2 2 2 2 11 2" xfId="22095" xr:uid="{00000000-0005-0000-0000-0000AB0E0000}"/>
    <cellStyle name="Assumption Date. 3 2 2 2 2 12" xfId="22093" xr:uid="{00000000-0005-0000-0000-0000AC0E0000}"/>
    <cellStyle name="Assumption Date. 3 2 2 2 2 2" xfId="2105" xr:uid="{00000000-0005-0000-0000-0000AD0E0000}"/>
    <cellStyle name="Assumption Date. 3 2 2 2 2 2 2" xfId="22096" xr:uid="{00000000-0005-0000-0000-0000AE0E0000}"/>
    <cellStyle name="Assumption Date. 3 2 2 2 2 3" xfId="2106" xr:uid="{00000000-0005-0000-0000-0000AF0E0000}"/>
    <cellStyle name="Assumption Date. 3 2 2 2 2 3 2" xfId="22097" xr:uid="{00000000-0005-0000-0000-0000B00E0000}"/>
    <cellStyle name="Assumption Date. 3 2 2 2 2 4" xfId="2107" xr:uid="{00000000-0005-0000-0000-0000B10E0000}"/>
    <cellStyle name="Assumption Date. 3 2 2 2 2 4 2" xfId="22098" xr:uid="{00000000-0005-0000-0000-0000B20E0000}"/>
    <cellStyle name="Assumption Date. 3 2 2 2 2 5" xfId="2108" xr:uid="{00000000-0005-0000-0000-0000B30E0000}"/>
    <cellStyle name="Assumption Date. 3 2 2 2 2 5 2" xfId="22099" xr:uid="{00000000-0005-0000-0000-0000B40E0000}"/>
    <cellStyle name="Assumption Date. 3 2 2 2 2 6" xfId="2109" xr:uid="{00000000-0005-0000-0000-0000B50E0000}"/>
    <cellStyle name="Assumption Date. 3 2 2 2 2 6 2" xfId="22100" xr:uid="{00000000-0005-0000-0000-0000B60E0000}"/>
    <cellStyle name="Assumption Date. 3 2 2 2 2 7" xfId="2110" xr:uid="{00000000-0005-0000-0000-0000B70E0000}"/>
    <cellStyle name="Assumption Date. 3 2 2 2 2 7 2" xfId="22101" xr:uid="{00000000-0005-0000-0000-0000B80E0000}"/>
    <cellStyle name="Assumption Date. 3 2 2 2 2 8" xfId="2111" xr:uid="{00000000-0005-0000-0000-0000B90E0000}"/>
    <cellStyle name="Assumption Date. 3 2 2 2 2 8 2" xfId="22102" xr:uid="{00000000-0005-0000-0000-0000BA0E0000}"/>
    <cellStyle name="Assumption Date. 3 2 2 2 2 9" xfId="2112" xr:uid="{00000000-0005-0000-0000-0000BB0E0000}"/>
    <cellStyle name="Assumption Date. 3 2 2 2 2 9 2" xfId="22103" xr:uid="{00000000-0005-0000-0000-0000BC0E0000}"/>
    <cellStyle name="Assumption Date. 3 2 2 2 3" xfId="2113" xr:uid="{00000000-0005-0000-0000-0000BD0E0000}"/>
    <cellStyle name="Assumption Date. 3 2 2 2 3 2" xfId="22104" xr:uid="{00000000-0005-0000-0000-0000BE0E0000}"/>
    <cellStyle name="Assumption Date. 3 2 2 2 4" xfId="2114" xr:uid="{00000000-0005-0000-0000-0000BF0E0000}"/>
    <cellStyle name="Assumption Date. 3 2 2 2 4 2" xfId="22105" xr:uid="{00000000-0005-0000-0000-0000C00E0000}"/>
    <cellStyle name="Assumption Date. 3 2 2 2 5" xfId="2115" xr:uid="{00000000-0005-0000-0000-0000C10E0000}"/>
    <cellStyle name="Assumption Date. 3 2 2 2 5 2" xfId="22106" xr:uid="{00000000-0005-0000-0000-0000C20E0000}"/>
    <cellStyle name="Assumption Date. 3 2 2 2 6" xfId="2116" xr:uid="{00000000-0005-0000-0000-0000C30E0000}"/>
    <cellStyle name="Assumption Date. 3 2 2 2 6 2" xfId="22107" xr:uid="{00000000-0005-0000-0000-0000C40E0000}"/>
    <cellStyle name="Assumption Date. 3 2 2 2 7" xfId="2117" xr:uid="{00000000-0005-0000-0000-0000C50E0000}"/>
    <cellStyle name="Assumption Date. 3 2 2 2 7 2" xfId="22108" xr:uid="{00000000-0005-0000-0000-0000C60E0000}"/>
    <cellStyle name="Assumption Date. 3 2 2 2 8" xfId="2118" xr:uid="{00000000-0005-0000-0000-0000C70E0000}"/>
    <cellStyle name="Assumption Date. 3 2 2 2 8 2" xfId="22109" xr:uid="{00000000-0005-0000-0000-0000C80E0000}"/>
    <cellStyle name="Assumption Date. 3 2 2 2 9" xfId="2119" xr:uid="{00000000-0005-0000-0000-0000C90E0000}"/>
    <cellStyle name="Assumption Date. 3 2 2 2 9 2" xfId="22110" xr:uid="{00000000-0005-0000-0000-0000CA0E0000}"/>
    <cellStyle name="Assumption Date. 3 2 2 3" xfId="2120" xr:uid="{00000000-0005-0000-0000-0000CB0E0000}"/>
    <cellStyle name="Assumption Date. 3 2 2 3 10" xfId="2121" xr:uid="{00000000-0005-0000-0000-0000CC0E0000}"/>
    <cellStyle name="Assumption Date. 3 2 2 3 10 2" xfId="22112" xr:uid="{00000000-0005-0000-0000-0000CD0E0000}"/>
    <cellStyle name="Assumption Date. 3 2 2 3 11" xfId="2122" xr:uid="{00000000-0005-0000-0000-0000CE0E0000}"/>
    <cellStyle name="Assumption Date. 3 2 2 3 11 2" xfId="22113" xr:uid="{00000000-0005-0000-0000-0000CF0E0000}"/>
    <cellStyle name="Assumption Date. 3 2 2 3 12" xfId="22111" xr:uid="{00000000-0005-0000-0000-0000D00E0000}"/>
    <cellStyle name="Assumption Date. 3 2 2 3 2" xfId="2123" xr:uid="{00000000-0005-0000-0000-0000D10E0000}"/>
    <cellStyle name="Assumption Date. 3 2 2 3 2 2" xfId="22114" xr:uid="{00000000-0005-0000-0000-0000D20E0000}"/>
    <cellStyle name="Assumption Date. 3 2 2 3 3" xfId="2124" xr:uid="{00000000-0005-0000-0000-0000D30E0000}"/>
    <cellStyle name="Assumption Date. 3 2 2 3 3 2" xfId="22115" xr:uid="{00000000-0005-0000-0000-0000D40E0000}"/>
    <cellStyle name="Assumption Date. 3 2 2 3 4" xfId="2125" xr:uid="{00000000-0005-0000-0000-0000D50E0000}"/>
    <cellStyle name="Assumption Date. 3 2 2 3 4 2" xfId="22116" xr:uid="{00000000-0005-0000-0000-0000D60E0000}"/>
    <cellStyle name="Assumption Date. 3 2 2 3 5" xfId="2126" xr:uid="{00000000-0005-0000-0000-0000D70E0000}"/>
    <cellStyle name="Assumption Date. 3 2 2 3 5 2" xfId="22117" xr:uid="{00000000-0005-0000-0000-0000D80E0000}"/>
    <cellStyle name="Assumption Date. 3 2 2 3 6" xfId="2127" xr:uid="{00000000-0005-0000-0000-0000D90E0000}"/>
    <cellStyle name="Assumption Date. 3 2 2 3 6 2" xfId="22118" xr:uid="{00000000-0005-0000-0000-0000DA0E0000}"/>
    <cellStyle name="Assumption Date. 3 2 2 3 7" xfId="2128" xr:uid="{00000000-0005-0000-0000-0000DB0E0000}"/>
    <cellStyle name="Assumption Date. 3 2 2 3 7 2" xfId="22119" xr:uid="{00000000-0005-0000-0000-0000DC0E0000}"/>
    <cellStyle name="Assumption Date. 3 2 2 3 8" xfId="2129" xr:uid="{00000000-0005-0000-0000-0000DD0E0000}"/>
    <cellStyle name="Assumption Date. 3 2 2 3 8 2" xfId="22120" xr:uid="{00000000-0005-0000-0000-0000DE0E0000}"/>
    <cellStyle name="Assumption Date. 3 2 2 3 9" xfId="2130" xr:uid="{00000000-0005-0000-0000-0000DF0E0000}"/>
    <cellStyle name="Assumption Date. 3 2 2 3 9 2" xfId="22121" xr:uid="{00000000-0005-0000-0000-0000E00E0000}"/>
    <cellStyle name="Assumption Date. 3 2 2 4" xfId="2131" xr:uid="{00000000-0005-0000-0000-0000E10E0000}"/>
    <cellStyle name="Assumption Date. 3 2 2 4 2" xfId="22122" xr:uid="{00000000-0005-0000-0000-0000E20E0000}"/>
    <cellStyle name="Assumption Date. 3 2 2 5" xfId="2132" xr:uid="{00000000-0005-0000-0000-0000E30E0000}"/>
    <cellStyle name="Assumption Date. 3 2 2 5 2" xfId="22123" xr:uid="{00000000-0005-0000-0000-0000E40E0000}"/>
    <cellStyle name="Assumption Date. 3 2 2 6" xfId="2133" xr:uid="{00000000-0005-0000-0000-0000E50E0000}"/>
    <cellStyle name="Assumption Date. 3 2 2 6 2" xfId="22124" xr:uid="{00000000-0005-0000-0000-0000E60E0000}"/>
    <cellStyle name="Assumption Date. 3 2 2 7" xfId="2134" xr:uid="{00000000-0005-0000-0000-0000E70E0000}"/>
    <cellStyle name="Assumption Date. 3 2 2 7 2" xfId="22125" xr:uid="{00000000-0005-0000-0000-0000E80E0000}"/>
    <cellStyle name="Assumption Date. 3 2 2 8" xfId="2135" xr:uid="{00000000-0005-0000-0000-0000E90E0000}"/>
    <cellStyle name="Assumption Date. 3 2 2 8 2" xfId="22126" xr:uid="{00000000-0005-0000-0000-0000EA0E0000}"/>
    <cellStyle name="Assumption Date. 3 2 2 9" xfId="2136" xr:uid="{00000000-0005-0000-0000-0000EB0E0000}"/>
    <cellStyle name="Assumption Date. 3 2 2 9 2" xfId="22127" xr:uid="{00000000-0005-0000-0000-0000EC0E0000}"/>
    <cellStyle name="Assumption Date. 3 2 3" xfId="2137" xr:uid="{00000000-0005-0000-0000-0000ED0E0000}"/>
    <cellStyle name="Assumption Date. 3 2 3 10" xfId="2138" xr:uid="{00000000-0005-0000-0000-0000EE0E0000}"/>
    <cellStyle name="Assumption Date. 3 2 3 10 2" xfId="22129" xr:uid="{00000000-0005-0000-0000-0000EF0E0000}"/>
    <cellStyle name="Assumption Date. 3 2 3 11" xfId="2139" xr:uid="{00000000-0005-0000-0000-0000F00E0000}"/>
    <cellStyle name="Assumption Date. 3 2 3 11 2" xfId="22130" xr:uid="{00000000-0005-0000-0000-0000F10E0000}"/>
    <cellStyle name="Assumption Date. 3 2 3 12" xfId="22128" xr:uid="{00000000-0005-0000-0000-0000F20E0000}"/>
    <cellStyle name="Assumption Date. 3 2 3 2" xfId="2140" xr:uid="{00000000-0005-0000-0000-0000F30E0000}"/>
    <cellStyle name="Assumption Date. 3 2 3 2 10" xfId="2141" xr:uid="{00000000-0005-0000-0000-0000F40E0000}"/>
    <cellStyle name="Assumption Date. 3 2 3 2 10 2" xfId="22132" xr:uid="{00000000-0005-0000-0000-0000F50E0000}"/>
    <cellStyle name="Assumption Date. 3 2 3 2 11" xfId="2142" xr:uid="{00000000-0005-0000-0000-0000F60E0000}"/>
    <cellStyle name="Assumption Date. 3 2 3 2 11 2" xfId="22133" xr:uid="{00000000-0005-0000-0000-0000F70E0000}"/>
    <cellStyle name="Assumption Date. 3 2 3 2 12" xfId="22131" xr:uid="{00000000-0005-0000-0000-0000F80E0000}"/>
    <cellStyle name="Assumption Date. 3 2 3 2 2" xfId="2143" xr:uid="{00000000-0005-0000-0000-0000F90E0000}"/>
    <cellStyle name="Assumption Date. 3 2 3 2 2 2" xfId="22134" xr:uid="{00000000-0005-0000-0000-0000FA0E0000}"/>
    <cellStyle name="Assumption Date. 3 2 3 2 3" xfId="2144" xr:uid="{00000000-0005-0000-0000-0000FB0E0000}"/>
    <cellStyle name="Assumption Date. 3 2 3 2 3 2" xfId="22135" xr:uid="{00000000-0005-0000-0000-0000FC0E0000}"/>
    <cellStyle name="Assumption Date. 3 2 3 2 4" xfId="2145" xr:uid="{00000000-0005-0000-0000-0000FD0E0000}"/>
    <cellStyle name="Assumption Date. 3 2 3 2 4 2" xfId="22136" xr:uid="{00000000-0005-0000-0000-0000FE0E0000}"/>
    <cellStyle name="Assumption Date. 3 2 3 2 5" xfId="2146" xr:uid="{00000000-0005-0000-0000-0000FF0E0000}"/>
    <cellStyle name="Assumption Date. 3 2 3 2 5 2" xfId="22137" xr:uid="{00000000-0005-0000-0000-0000000F0000}"/>
    <cellStyle name="Assumption Date. 3 2 3 2 6" xfId="2147" xr:uid="{00000000-0005-0000-0000-0000010F0000}"/>
    <cellStyle name="Assumption Date. 3 2 3 2 6 2" xfId="22138" xr:uid="{00000000-0005-0000-0000-0000020F0000}"/>
    <cellStyle name="Assumption Date. 3 2 3 2 7" xfId="2148" xr:uid="{00000000-0005-0000-0000-0000030F0000}"/>
    <cellStyle name="Assumption Date. 3 2 3 2 7 2" xfId="22139" xr:uid="{00000000-0005-0000-0000-0000040F0000}"/>
    <cellStyle name="Assumption Date. 3 2 3 2 8" xfId="2149" xr:uid="{00000000-0005-0000-0000-0000050F0000}"/>
    <cellStyle name="Assumption Date. 3 2 3 2 8 2" xfId="22140" xr:uid="{00000000-0005-0000-0000-0000060F0000}"/>
    <cellStyle name="Assumption Date. 3 2 3 2 9" xfId="2150" xr:uid="{00000000-0005-0000-0000-0000070F0000}"/>
    <cellStyle name="Assumption Date. 3 2 3 2 9 2" xfId="22141" xr:uid="{00000000-0005-0000-0000-0000080F0000}"/>
    <cellStyle name="Assumption Date. 3 2 3 3" xfId="2151" xr:uid="{00000000-0005-0000-0000-0000090F0000}"/>
    <cellStyle name="Assumption Date. 3 2 3 3 2" xfId="22142" xr:uid="{00000000-0005-0000-0000-00000A0F0000}"/>
    <cellStyle name="Assumption Date. 3 2 3 4" xfId="2152" xr:uid="{00000000-0005-0000-0000-00000B0F0000}"/>
    <cellStyle name="Assumption Date. 3 2 3 4 2" xfId="22143" xr:uid="{00000000-0005-0000-0000-00000C0F0000}"/>
    <cellStyle name="Assumption Date. 3 2 3 5" xfId="2153" xr:uid="{00000000-0005-0000-0000-00000D0F0000}"/>
    <cellStyle name="Assumption Date. 3 2 3 5 2" xfId="22144" xr:uid="{00000000-0005-0000-0000-00000E0F0000}"/>
    <cellStyle name="Assumption Date. 3 2 3 6" xfId="2154" xr:uid="{00000000-0005-0000-0000-00000F0F0000}"/>
    <cellStyle name="Assumption Date. 3 2 3 6 2" xfId="22145" xr:uid="{00000000-0005-0000-0000-0000100F0000}"/>
    <cellStyle name="Assumption Date. 3 2 3 7" xfId="2155" xr:uid="{00000000-0005-0000-0000-0000110F0000}"/>
    <cellStyle name="Assumption Date. 3 2 3 7 2" xfId="22146" xr:uid="{00000000-0005-0000-0000-0000120F0000}"/>
    <cellStyle name="Assumption Date. 3 2 3 8" xfId="2156" xr:uid="{00000000-0005-0000-0000-0000130F0000}"/>
    <cellStyle name="Assumption Date. 3 2 3 8 2" xfId="22147" xr:uid="{00000000-0005-0000-0000-0000140F0000}"/>
    <cellStyle name="Assumption Date. 3 2 3 9" xfId="2157" xr:uid="{00000000-0005-0000-0000-0000150F0000}"/>
    <cellStyle name="Assumption Date. 3 2 3 9 2" xfId="22148" xr:uid="{00000000-0005-0000-0000-0000160F0000}"/>
    <cellStyle name="Assumption Date. 3 2 4" xfId="2158" xr:uid="{00000000-0005-0000-0000-0000170F0000}"/>
    <cellStyle name="Assumption Date. 3 2 4 10" xfId="2159" xr:uid="{00000000-0005-0000-0000-0000180F0000}"/>
    <cellStyle name="Assumption Date. 3 2 4 10 2" xfId="22150" xr:uid="{00000000-0005-0000-0000-0000190F0000}"/>
    <cellStyle name="Assumption Date. 3 2 4 11" xfId="2160" xr:uid="{00000000-0005-0000-0000-00001A0F0000}"/>
    <cellStyle name="Assumption Date. 3 2 4 11 2" xfId="22151" xr:uid="{00000000-0005-0000-0000-00001B0F0000}"/>
    <cellStyle name="Assumption Date. 3 2 4 12" xfId="22149" xr:uid="{00000000-0005-0000-0000-00001C0F0000}"/>
    <cellStyle name="Assumption Date. 3 2 4 2" xfId="2161" xr:uid="{00000000-0005-0000-0000-00001D0F0000}"/>
    <cellStyle name="Assumption Date. 3 2 4 2 2" xfId="22152" xr:uid="{00000000-0005-0000-0000-00001E0F0000}"/>
    <cellStyle name="Assumption Date. 3 2 4 3" xfId="2162" xr:uid="{00000000-0005-0000-0000-00001F0F0000}"/>
    <cellStyle name="Assumption Date. 3 2 4 3 2" xfId="22153" xr:uid="{00000000-0005-0000-0000-0000200F0000}"/>
    <cellStyle name="Assumption Date. 3 2 4 4" xfId="2163" xr:uid="{00000000-0005-0000-0000-0000210F0000}"/>
    <cellStyle name="Assumption Date. 3 2 4 4 2" xfId="22154" xr:uid="{00000000-0005-0000-0000-0000220F0000}"/>
    <cellStyle name="Assumption Date. 3 2 4 5" xfId="2164" xr:uid="{00000000-0005-0000-0000-0000230F0000}"/>
    <cellStyle name="Assumption Date. 3 2 4 5 2" xfId="22155" xr:uid="{00000000-0005-0000-0000-0000240F0000}"/>
    <cellStyle name="Assumption Date. 3 2 4 6" xfId="2165" xr:uid="{00000000-0005-0000-0000-0000250F0000}"/>
    <cellStyle name="Assumption Date. 3 2 4 6 2" xfId="22156" xr:uid="{00000000-0005-0000-0000-0000260F0000}"/>
    <cellStyle name="Assumption Date. 3 2 4 7" xfId="2166" xr:uid="{00000000-0005-0000-0000-0000270F0000}"/>
    <cellStyle name="Assumption Date. 3 2 4 7 2" xfId="22157" xr:uid="{00000000-0005-0000-0000-0000280F0000}"/>
    <cellStyle name="Assumption Date. 3 2 4 8" xfId="2167" xr:uid="{00000000-0005-0000-0000-0000290F0000}"/>
    <cellStyle name="Assumption Date. 3 2 4 8 2" xfId="22158" xr:uid="{00000000-0005-0000-0000-00002A0F0000}"/>
    <cellStyle name="Assumption Date. 3 2 4 9" xfId="2168" xr:uid="{00000000-0005-0000-0000-00002B0F0000}"/>
    <cellStyle name="Assumption Date. 3 2 4 9 2" xfId="22159" xr:uid="{00000000-0005-0000-0000-00002C0F0000}"/>
    <cellStyle name="Assumption Date. 3 2 5" xfId="2169" xr:uid="{00000000-0005-0000-0000-00002D0F0000}"/>
    <cellStyle name="Assumption Date. 3 2 5 2" xfId="22160" xr:uid="{00000000-0005-0000-0000-00002E0F0000}"/>
    <cellStyle name="Assumption Date. 3 2 6" xfId="2170" xr:uid="{00000000-0005-0000-0000-00002F0F0000}"/>
    <cellStyle name="Assumption Date. 3 2 6 2" xfId="22161" xr:uid="{00000000-0005-0000-0000-0000300F0000}"/>
    <cellStyle name="Assumption Date. 3 2 7" xfId="2171" xr:uid="{00000000-0005-0000-0000-0000310F0000}"/>
    <cellStyle name="Assumption Date. 3 2 7 2" xfId="22162" xr:uid="{00000000-0005-0000-0000-0000320F0000}"/>
    <cellStyle name="Assumption Date. 3 2 8" xfId="2172" xr:uid="{00000000-0005-0000-0000-0000330F0000}"/>
    <cellStyle name="Assumption Date. 3 2 8 2" xfId="22163" xr:uid="{00000000-0005-0000-0000-0000340F0000}"/>
    <cellStyle name="Assumption Date. 3 2 9" xfId="2173" xr:uid="{00000000-0005-0000-0000-0000350F0000}"/>
    <cellStyle name="Assumption Date. 3 2 9 2" xfId="22164" xr:uid="{00000000-0005-0000-0000-0000360F0000}"/>
    <cellStyle name="Assumption Date. 3 20" xfId="22070" xr:uid="{00000000-0005-0000-0000-0000370F0000}"/>
    <cellStyle name="Assumption Date. 3 3" xfId="2174" xr:uid="{00000000-0005-0000-0000-0000380F0000}"/>
    <cellStyle name="Assumption Date. 3 3 10" xfId="2175" xr:uid="{00000000-0005-0000-0000-0000390F0000}"/>
    <cellStyle name="Assumption Date. 3 3 10 2" xfId="22166" xr:uid="{00000000-0005-0000-0000-00003A0F0000}"/>
    <cellStyle name="Assumption Date. 3 3 11" xfId="2176" xr:uid="{00000000-0005-0000-0000-00003B0F0000}"/>
    <cellStyle name="Assumption Date. 3 3 11 2" xfId="22167" xr:uid="{00000000-0005-0000-0000-00003C0F0000}"/>
    <cellStyle name="Assumption Date. 3 3 12" xfId="2177" xr:uid="{00000000-0005-0000-0000-00003D0F0000}"/>
    <cellStyle name="Assumption Date. 3 3 12 2" xfId="22168" xr:uid="{00000000-0005-0000-0000-00003E0F0000}"/>
    <cellStyle name="Assumption Date. 3 3 13" xfId="22165" xr:uid="{00000000-0005-0000-0000-00003F0F0000}"/>
    <cellStyle name="Assumption Date. 3 3 2" xfId="2178" xr:uid="{00000000-0005-0000-0000-0000400F0000}"/>
    <cellStyle name="Assumption Date. 3 3 2 10" xfId="2179" xr:uid="{00000000-0005-0000-0000-0000410F0000}"/>
    <cellStyle name="Assumption Date. 3 3 2 10 2" xfId="22170" xr:uid="{00000000-0005-0000-0000-0000420F0000}"/>
    <cellStyle name="Assumption Date. 3 3 2 11" xfId="2180" xr:uid="{00000000-0005-0000-0000-0000430F0000}"/>
    <cellStyle name="Assumption Date. 3 3 2 11 2" xfId="22171" xr:uid="{00000000-0005-0000-0000-0000440F0000}"/>
    <cellStyle name="Assumption Date. 3 3 2 12" xfId="22169" xr:uid="{00000000-0005-0000-0000-0000450F0000}"/>
    <cellStyle name="Assumption Date. 3 3 2 2" xfId="2181" xr:uid="{00000000-0005-0000-0000-0000460F0000}"/>
    <cellStyle name="Assumption Date. 3 3 2 2 10" xfId="2182" xr:uid="{00000000-0005-0000-0000-0000470F0000}"/>
    <cellStyle name="Assumption Date. 3 3 2 2 10 2" xfId="22173" xr:uid="{00000000-0005-0000-0000-0000480F0000}"/>
    <cellStyle name="Assumption Date. 3 3 2 2 11" xfId="2183" xr:uid="{00000000-0005-0000-0000-0000490F0000}"/>
    <cellStyle name="Assumption Date. 3 3 2 2 11 2" xfId="22174" xr:uid="{00000000-0005-0000-0000-00004A0F0000}"/>
    <cellStyle name="Assumption Date. 3 3 2 2 12" xfId="22172" xr:uid="{00000000-0005-0000-0000-00004B0F0000}"/>
    <cellStyle name="Assumption Date. 3 3 2 2 2" xfId="2184" xr:uid="{00000000-0005-0000-0000-00004C0F0000}"/>
    <cellStyle name="Assumption Date. 3 3 2 2 2 2" xfId="22175" xr:uid="{00000000-0005-0000-0000-00004D0F0000}"/>
    <cellStyle name="Assumption Date. 3 3 2 2 3" xfId="2185" xr:uid="{00000000-0005-0000-0000-00004E0F0000}"/>
    <cellStyle name="Assumption Date. 3 3 2 2 3 2" xfId="22176" xr:uid="{00000000-0005-0000-0000-00004F0F0000}"/>
    <cellStyle name="Assumption Date. 3 3 2 2 4" xfId="2186" xr:uid="{00000000-0005-0000-0000-0000500F0000}"/>
    <cellStyle name="Assumption Date. 3 3 2 2 4 2" xfId="22177" xr:uid="{00000000-0005-0000-0000-0000510F0000}"/>
    <cellStyle name="Assumption Date. 3 3 2 2 5" xfId="2187" xr:uid="{00000000-0005-0000-0000-0000520F0000}"/>
    <cellStyle name="Assumption Date. 3 3 2 2 5 2" xfId="22178" xr:uid="{00000000-0005-0000-0000-0000530F0000}"/>
    <cellStyle name="Assumption Date. 3 3 2 2 6" xfId="2188" xr:uid="{00000000-0005-0000-0000-0000540F0000}"/>
    <cellStyle name="Assumption Date. 3 3 2 2 6 2" xfId="22179" xr:uid="{00000000-0005-0000-0000-0000550F0000}"/>
    <cellStyle name="Assumption Date. 3 3 2 2 7" xfId="2189" xr:uid="{00000000-0005-0000-0000-0000560F0000}"/>
    <cellStyle name="Assumption Date. 3 3 2 2 7 2" xfId="22180" xr:uid="{00000000-0005-0000-0000-0000570F0000}"/>
    <cellStyle name="Assumption Date. 3 3 2 2 8" xfId="2190" xr:uid="{00000000-0005-0000-0000-0000580F0000}"/>
    <cellStyle name="Assumption Date. 3 3 2 2 8 2" xfId="22181" xr:uid="{00000000-0005-0000-0000-0000590F0000}"/>
    <cellStyle name="Assumption Date. 3 3 2 2 9" xfId="2191" xr:uid="{00000000-0005-0000-0000-00005A0F0000}"/>
    <cellStyle name="Assumption Date. 3 3 2 2 9 2" xfId="22182" xr:uid="{00000000-0005-0000-0000-00005B0F0000}"/>
    <cellStyle name="Assumption Date. 3 3 2 3" xfId="2192" xr:uid="{00000000-0005-0000-0000-00005C0F0000}"/>
    <cellStyle name="Assumption Date. 3 3 2 3 2" xfId="22183" xr:uid="{00000000-0005-0000-0000-00005D0F0000}"/>
    <cellStyle name="Assumption Date. 3 3 2 4" xfId="2193" xr:uid="{00000000-0005-0000-0000-00005E0F0000}"/>
    <cellStyle name="Assumption Date. 3 3 2 4 2" xfId="22184" xr:uid="{00000000-0005-0000-0000-00005F0F0000}"/>
    <cellStyle name="Assumption Date. 3 3 2 5" xfId="2194" xr:uid="{00000000-0005-0000-0000-0000600F0000}"/>
    <cellStyle name="Assumption Date. 3 3 2 5 2" xfId="22185" xr:uid="{00000000-0005-0000-0000-0000610F0000}"/>
    <cellStyle name="Assumption Date. 3 3 2 6" xfId="2195" xr:uid="{00000000-0005-0000-0000-0000620F0000}"/>
    <cellStyle name="Assumption Date. 3 3 2 6 2" xfId="22186" xr:uid="{00000000-0005-0000-0000-0000630F0000}"/>
    <cellStyle name="Assumption Date. 3 3 2 7" xfId="2196" xr:uid="{00000000-0005-0000-0000-0000640F0000}"/>
    <cellStyle name="Assumption Date. 3 3 2 7 2" xfId="22187" xr:uid="{00000000-0005-0000-0000-0000650F0000}"/>
    <cellStyle name="Assumption Date. 3 3 2 8" xfId="2197" xr:uid="{00000000-0005-0000-0000-0000660F0000}"/>
    <cellStyle name="Assumption Date. 3 3 2 8 2" xfId="22188" xr:uid="{00000000-0005-0000-0000-0000670F0000}"/>
    <cellStyle name="Assumption Date. 3 3 2 9" xfId="2198" xr:uid="{00000000-0005-0000-0000-0000680F0000}"/>
    <cellStyle name="Assumption Date. 3 3 2 9 2" xfId="22189" xr:uid="{00000000-0005-0000-0000-0000690F0000}"/>
    <cellStyle name="Assumption Date. 3 3 3" xfId="2199" xr:uid="{00000000-0005-0000-0000-00006A0F0000}"/>
    <cellStyle name="Assumption Date. 3 3 3 10" xfId="2200" xr:uid="{00000000-0005-0000-0000-00006B0F0000}"/>
    <cellStyle name="Assumption Date. 3 3 3 10 2" xfId="22191" xr:uid="{00000000-0005-0000-0000-00006C0F0000}"/>
    <cellStyle name="Assumption Date. 3 3 3 11" xfId="2201" xr:uid="{00000000-0005-0000-0000-00006D0F0000}"/>
    <cellStyle name="Assumption Date. 3 3 3 11 2" xfId="22192" xr:uid="{00000000-0005-0000-0000-00006E0F0000}"/>
    <cellStyle name="Assumption Date. 3 3 3 12" xfId="22190" xr:uid="{00000000-0005-0000-0000-00006F0F0000}"/>
    <cellStyle name="Assumption Date. 3 3 3 2" xfId="2202" xr:uid="{00000000-0005-0000-0000-0000700F0000}"/>
    <cellStyle name="Assumption Date. 3 3 3 2 2" xfId="22193" xr:uid="{00000000-0005-0000-0000-0000710F0000}"/>
    <cellStyle name="Assumption Date. 3 3 3 3" xfId="2203" xr:uid="{00000000-0005-0000-0000-0000720F0000}"/>
    <cellStyle name="Assumption Date. 3 3 3 3 2" xfId="22194" xr:uid="{00000000-0005-0000-0000-0000730F0000}"/>
    <cellStyle name="Assumption Date. 3 3 3 4" xfId="2204" xr:uid="{00000000-0005-0000-0000-0000740F0000}"/>
    <cellStyle name="Assumption Date. 3 3 3 4 2" xfId="22195" xr:uid="{00000000-0005-0000-0000-0000750F0000}"/>
    <cellStyle name="Assumption Date. 3 3 3 5" xfId="2205" xr:uid="{00000000-0005-0000-0000-0000760F0000}"/>
    <cellStyle name="Assumption Date. 3 3 3 5 2" xfId="22196" xr:uid="{00000000-0005-0000-0000-0000770F0000}"/>
    <cellStyle name="Assumption Date. 3 3 3 6" xfId="2206" xr:uid="{00000000-0005-0000-0000-0000780F0000}"/>
    <cellStyle name="Assumption Date. 3 3 3 6 2" xfId="22197" xr:uid="{00000000-0005-0000-0000-0000790F0000}"/>
    <cellStyle name="Assumption Date. 3 3 3 7" xfId="2207" xr:uid="{00000000-0005-0000-0000-00007A0F0000}"/>
    <cellStyle name="Assumption Date. 3 3 3 7 2" xfId="22198" xr:uid="{00000000-0005-0000-0000-00007B0F0000}"/>
    <cellStyle name="Assumption Date. 3 3 3 8" xfId="2208" xr:uid="{00000000-0005-0000-0000-00007C0F0000}"/>
    <cellStyle name="Assumption Date. 3 3 3 8 2" xfId="22199" xr:uid="{00000000-0005-0000-0000-00007D0F0000}"/>
    <cellStyle name="Assumption Date. 3 3 3 9" xfId="2209" xr:uid="{00000000-0005-0000-0000-00007E0F0000}"/>
    <cellStyle name="Assumption Date. 3 3 3 9 2" xfId="22200" xr:uid="{00000000-0005-0000-0000-00007F0F0000}"/>
    <cellStyle name="Assumption Date. 3 3 4" xfId="2210" xr:uid="{00000000-0005-0000-0000-0000800F0000}"/>
    <cellStyle name="Assumption Date. 3 3 4 2" xfId="22201" xr:uid="{00000000-0005-0000-0000-0000810F0000}"/>
    <cellStyle name="Assumption Date. 3 3 5" xfId="2211" xr:uid="{00000000-0005-0000-0000-0000820F0000}"/>
    <cellStyle name="Assumption Date. 3 3 5 2" xfId="22202" xr:uid="{00000000-0005-0000-0000-0000830F0000}"/>
    <cellStyle name="Assumption Date. 3 3 6" xfId="2212" xr:uid="{00000000-0005-0000-0000-0000840F0000}"/>
    <cellStyle name="Assumption Date. 3 3 6 2" xfId="22203" xr:uid="{00000000-0005-0000-0000-0000850F0000}"/>
    <cellStyle name="Assumption Date. 3 3 7" xfId="2213" xr:uid="{00000000-0005-0000-0000-0000860F0000}"/>
    <cellStyle name="Assumption Date. 3 3 7 2" xfId="22204" xr:uid="{00000000-0005-0000-0000-0000870F0000}"/>
    <cellStyle name="Assumption Date. 3 3 8" xfId="2214" xr:uid="{00000000-0005-0000-0000-0000880F0000}"/>
    <cellStyle name="Assumption Date. 3 3 8 2" xfId="22205" xr:uid="{00000000-0005-0000-0000-0000890F0000}"/>
    <cellStyle name="Assumption Date. 3 3 9" xfId="2215" xr:uid="{00000000-0005-0000-0000-00008A0F0000}"/>
    <cellStyle name="Assumption Date. 3 3 9 2" xfId="22206" xr:uid="{00000000-0005-0000-0000-00008B0F0000}"/>
    <cellStyle name="Assumption Date. 3 4" xfId="2216" xr:uid="{00000000-0005-0000-0000-00008C0F0000}"/>
    <cellStyle name="Assumption Date. 3 4 10" xfId="2217" xr:uid="{00000000-0005-0000-0000-00008D0F0000}"/>
    <cellStyle name="Assumption Date. 3 4 10 2" xfId="22208" xr:uid="{00000000-0005-0000-0000-00008E0F0000}"/>
    <cellStyle name="Assumption Date. 3 4 11" xfId="2218" xr:uid="{00000000-0005-0000-0000-00008F0F0000}"/>
    <cellStyle name="Assumption Date. 3 4 11 2" xfId="22209" xr:uid="{00000000-0005-0000-0000-0000900F0000}"/>
    <cellStyle name="Assumption Date. 3 4 12" xfId="22207" xr:uid="{00000000-0005-0000-0000-0000910F0000}"/>
    <cellStyle name="Assumption Date. 3 4 2" xfId="2219" xr:uid="{00000000-0005-0000-0000-0000920F0000}"/>
    <cellStyle name="Assumption Date. 3 4 2 10" xfId="2220" xr:uid="{00000000-0005-0000-0000-0000930F0000}"/>
    <cellStyle name="Assumption Date. 3 4 2 10 2" xfId="22211" xr:uid="{00000000-0005-0000-0000-0000940F0000}"/>
    <cellStyle name="Assumption Date. 3 4 2 11" xfId="2221" xr:uid="{00000000-0005-0000-0000-0000950F0000}"/>
    <cellStyle name="Assumption Date. 3 4 2 11 2" xfId="22212" xr:uid="{00000000-0005-0000-0000-0000960F0000}"/>
    <cellStyle name="Assumption Date. 3 4 2 12" xfId="22210" xr:uid="{00000000-0005-0000-0000-0000970F0000}"/>
    <cellStyle name="Assumption Date. 3 4 2 2" xfId="2222" xr:uid="{00000000-0005-0000-0000-0000980F0000}"/>
    <cellStyle name="Assumption Date. 3 4 2 2 2" xfId="22213" xr:uid="{00000000-0005-0000-0000-0000990F0000}"/>
    <cellStyle name="Assumption Date. 3 4 2 3" xfId="2223" xr:uid="{00000000-0005-0000-0000-00009A0F0000}"/>
    <cellStyle name="Assumption Date. 3 4 2 3 2" xfId="22214" xr:uid="{00000000-0005-0000-0000-00009B0F0000}"/>
    <cellStyle name="Assumption Date. 3 4 2 4" xfId="2224" xr:uid="{00000000-0005-0000-0000-00009C0F0000}"/>
    <cellStyle name="Assumption Date. 3 4 2 4 2" xfId="22215" xr:uid="{00000000-0005-0000-0000-00009D0F0000}"/>
    <cellStyle name="Assumption Date. 3 4 2 5" xfId="2225" xr:uid="{00000000-0005-0000-0000-00009E0F0000}"/>
    <cellStyle name="Assumption Date. 3 4 2 5 2" xfId="22216" xr:uid="{00000000-0005-0000-0000-00009F0F0000}"/>
    <cellStyle name="Assumption Date. 3 4 2 6" xfId="2226" xr:uid="{00000000-0005-0000-0000-0000A00F0000}"/>
    <cellStyle name="Assumption Date. 3 4 2 6 2" xfId="22217" xr:uid="{00000000-0005-0000-0000-0000A10F0000}"/>
    <cellStyle name="Assumption Date. 3 4 2 7" xfId="2227" xr:uid="{00000000-0005-0000-0000-0000A20F0000}"/>
    <cellStyle name="Assumption Date. 3 4 2 7 2" xfId="22218" xr:uid="{00000000-0005-0000-0000-0000A30F0000}"/>
    <cellStyle name="Assumption Date. 3 4 2 8" xfId="2228" xr:uid="{00000000-0005-0000-0000-0000A40F0000}"/>
    <cellStyle name="Assumption Date. 3 4 2 8 2" xfId="22219" xr:uid="{00000000-0005-0000-0000-0000A50F0000}"/>
    <cellStyle name="Assumption Date. 3 4 2 9" xfId="2229" xr:uid="{00000000-0005-0000-0000-0000A60F0000}"/>
    <cellStyle name="Assumption Date. 3 4 2 9 2" xfId="22220" xr:uid="{00000000-0005-0000-0000-0000A70F0000}"/>
    <cellStyle name="Assumption Date. 3 4 3" xfId="2230" xr:uid="{00000000-0005-0000-0000-0000A80F0000}"/>
    <cellStyle name="Assumption Date. 3 4 3 2" xfId="22221" xr:uid="{00000000-0005-0000-0000-0000A90F0000}"/>
    <cellStyle name="Assumption Date. 3 4 4" xfId="2231" xr:uid="{00000000-0005-0000-0000-0000AA0F0000}"/>
    <cellStyle name="Assumption Date. 3 4 4 2" xfId="22222" xr:uid="{00000000-0005-0000-0000-0000AB0F0000}"/>
    <cellStyle name="Assumption Date. 3 4 5" xfId="2232" xr:uid="{00000000-0005-0000-0000-0000AC0F0000}"/>
    <cellStyle name="Assumption Date. 3 4 5 2" xfId="22223" xr:uid="{00000000-0005-0000-0000-0000AD0F0000}"/>
    <cellStyle name="Assumption Date. 3 4 6" xfId="2233" xr:uid="{00000000-0005-0000-0000-0000AE0F0000}"/>
    <cellStyle name="Assumption Date. 3 4 6 2" xfId="22224" xr:uid="{00000000-0005-0000-0000-0000AF0F0000}"/>
    <cellStyle name="Assumption Date. 3 4 7" xfId="2234" xr:uid="{00000000-0005-0000-0000-0000B00F0000}"/>
    <cellStyle name="Assumption Date. 3 4 7 2" xfId="22225" xr:uid="{00000000-0005-0000-0000-0000B10F0000}"/>
    <cellStyle name="Assumption Date. 3 4 8" xfId="2235" xr:uid="{00000000-0005-0000-0000-0000B20F0000}"/>
    <cellStyle name="Assumption Date. 3 4 8 2" xfId="22226" xr:uid="{00000000-0005-0000-0000-0000B30F0000}"/>
    <cellStyle name="Assumption Date. 3 4 9" xfId="2236" xr:uid="{00000000-0005-0000-0000-0000B40F0000}"/>
    <cellStyle name="Assumption Date. 3 4 9 2" xfId="22227" xr:uid="{00000000-0005-0000-0000-0000B50F0000}"/>
    <cellStyle name="Assumption Date. 3 5" xfId="2237" xr:uid="{00000000-0005-0000-0000-0000B60F0000}"/>
    <cellStyle name="Assumption Date. 3 5 10" xfId="2238" xr:uid="{00000000-0005-0000-0000-0000B70F0000}"/>
    <cellStyle name="Assumption Date. 3 5 10 2" xfId="22229" xr:uid="{00000000-0005-0000-0000-0000B80F0000}"/>
    <cellStyle name="Assumption Date. 3 5 11" xfId="2239" xr:uid="{00000000-0005-0000-0000-0000B90F0000}"/>
    <cellStyle name="Assumption Date. 3 5 11 2" xfId="22230" xr:uid="{00000000-0005-0000-0000-0000BA0F0000}"/>
    <cellStyle name="Assumption Date. 3 5 12" xfId="22228" xr:uid="{00000000-0005-0000-0000-0000BB0F0000}"/>
    <cellStyle name="Assumption Date. 3 5 2" xfId="2240" xr:uid="{00000000-0005-0000-0000-0000BC0F0000}"/>
    <cellStyle name="Assumption Date. 3 5 2 10" xfId="2241" xr:uid="{00000000-0005-0000-0000-0000BD0F0000}"/>
    <cellStyle name="Assumption Date. 3 5 2 10 2" xfId="22232" xr:uid="{00000000-0005-0000-0000-0000BE0F0000}"/>
    <cellStyle name="Assumption Date. 3 5 2 11" xfId="2242" xr:uid="{00000000-0005-0000-0000-0000BF0F0000}"/>
    <cellStyle name="Assumption Date. 3 5 2 11 2" xfId="22233" xr:uid="{00000000-0005-0000-0000-0000C00F0000}"/>
    <cellStyle name="Assumption Date. 3 5 2 12" xfId="22231" xr:uid="{00000000-0005-0000-0000-0000C10F0000}"/>
    <cellStyle name="Assumption Date. 3 5 2 2" xfId="2243" xr:uid="{00000000-0005-0000-0000-0000C20F0000}"/>
    <cellStyle name="Assumption Date. 3 5 2 2 2" xfId="22234" xr:uid="{00000000-0005-0000-0000-0000C30F0000}"/>
    <cellStyle name="Assumption Date. 3 5 2 3" xfId="2244" xr:uid="{00000000-0005-0000-0000-0000C40F0000}"/>
    <cellStyle name="Assumption Date. 3 5 2 3 2" xfId="22235" xr:uid="{00000000-0005-0000-0000-0000C50F0000}"/>
    <cellStyle name="Assumption Date. 3 5 2 4" xfId="2245" xr:uid="{00000000-0005-0000-0000-0000C60F0000}"/>
    <cellStyle name="Assumption Date. 3 5 2 4 2" xfId="22236" xr:uid="{00000000-0005-0000-0000-0000C70F0000}"/>
    <cellStyle name="Assumption Date. 3 5 2 5" xfId="2246" xr:uid="{00000000-0005-0000-0000-0000C80F0000}"/>
    <cellStyle name="Assumption Date. 3 5 2 5 2" xfId="22237" xr:uid="{00000000-0005-0000-0000-0000C90F0000}"/>
    <cellStyle name="Assumption Date. 3 5 2 6" xfId="2247" xr:uid="{00000000-0005-0000-0000-0000CA0F0000}"/>
    <cellStyle name="Assumption Date. 3 5 2 6 2" xfId="22238" xr:uid="{00000000-0005-0000-0000-0000CB0F0000}"/>
    <cellStyle name="Assumption Date. 3 5 2 7" xfId="2248" xr:uid="{00000000-0005-0000-0000-0000CC0F0000}"/>
    <cellStyle name="Assumption Date. 3 5 2 7 2" xfId="22239" xr:uid="{00000000-0005-0000-0000-0000CD0F0000}"/>
    <cellStyle name="Assumption Date. 3 5 2 8" xfId="2249" xr:uid="{00000000-0005-0000-0000-0000CE0F0000}"/>
    <cellStyle name="Assumption Date. 3 5 2 8 2" xfId="22240" xr:uid="{00000000-0005-0000-0000-0000CF0F0000}"/>
    <cellStyle name="Assumption Date. 3 5 2 9" xfId="2250" xr:uid="{00000000-0005-0000-0000-0000D00F0000}"/>
    <cellStyle name="Assumption Date. 3 5 2 9 2" xfId="22241" xr:uid="{00000000-0005-0000-0000-0000D10F0000}"/>
    <cellStyle name="Assumption Date. 3 5 3" xfId="2251" xr:uid="{00000000-0005-0000-0000-0000D20F0000}"/>
    <cellStyle name="Assumption Date. 3 5 3 2" xfId="22242" xr:uid="{00000000-0005-0000-0000-0000D30F0000}"/>
    <cellStyle name="Assumption Date. 3 5 4" xfId="2252" xr:uid="{00000000-0005-0000-0000-0000D40F0000}"/>
    <cellStyle name="Assumption Date. 3 5 4 2" xfId="22243" xr:uid="{00000000-0005-0000-0000-0000D50F0000}"/>
    <cellStyle name="Assumption Date. 3 5 5" xfId="2253" xr:uid="{00000000-0005-0000-0000-0000D60F0000}"/>
    <cellStyle name="Assumption Date. 3 5 5 2" xfId="22244" xr:uid="{00000000-0005-0000-0000-0000D70F0000}"/>
    <cellStyle name="Assumption Date. 3 5 6" xfId="2254" xr:uid="{00000000-0005-0000-0000-0000D80F0000}"/>
    <cellStyle name="Assumption Date. 3 5 6 2" xfId="22245" xr:uid="{00000000-0005-0000-0000-0000D90F0000}"/>
    <cellStyle name="Assumption Date. 3 5 7" xfId="2255" xr:uid="{00000000-0005-0000-0000-0000DA0F0000}"/>
    <cellStyle name="Assumption Date. 3 5 7 2" xfId="22246" xr:uid="{00000000-0005-0000-0000-0000DB0F0000}"/>
    <cellStyle name="Assumption Date. 3 5 8" xfId="2256" xr:uid="{00000000-0005-0000-0000-0000DC0F0000}"/>
    <cellStyle name="Assumption Date. 3 5 8 2" xfId="22247" xr:uid="{00000000-0005-0000-0000-0000DD0F0000}"/>
    <cellStyle name="Assumption Date. 3 5 9" xfId="2257" xr:uid="{00000000-0005-0000-0000-0000DE0F0000}"/>
    <cellStyle name="Assumption Date. 3 5 9 2" xfId="22248" xr:uid="{00000000-0005-0000-0000-0000DF0F0000}"/>
    <cellStyle name="Assumption Date. 3 6" xfId="2258" xr:uid="{00000000-0005-0000-0000-0000E00F0000}"/>
    <cellStyle name="Assumption Date. 3 6 10" xfId="2259" xr:uid="{00000000-0005-0000-0000-0000E10F0000}"/>
    <cellStyle name="Assumption Date. 3 6 10 2" xfId="22250" xr:uid="{00000000-0005-0000-0000-0000E20F0000}"/>
    <cellStyle name="Assumption Date. 3 6 11" xfId="2260" xr:uid="{00000000-0005-0000-0000-0000E30F0000}"/>
    <cellStyle name="Assumption Date. 3 6 11 2" xfId="22251" xr:uid="{00000000-0005-0000-0000-0000E40F0000}"/>
    <cellStyle name="Assumption Date. 3 6 12" xfId="22249" xr:uid="{00000000-0005-0000-0000-0000E50F0000}"/>
    <cellStyle name="Assumption Date. 3 6 2" xfId="2261" xr:uid="{00000000-0005-0000-0000-0000E60F0000}"/>
    <cellStyle name="Assumption Date. 3 6 2 2" xfId="22252" xr:uid="{00000000-0005-0000-0000-0000E70F0000}"/>
    <cellStyle name="Assumption Date. 3 6 3" xfId="2262" xr:uid="{00000000-0005-0000-0000-0000E80F0000}"/>
    <cellStyle name="Assumption Date. 3 6 3 2" xfId="22253" xr:uid="{00000000-0005-0000-0000-0000E90F0000}"/>
    <cellStyle name="Assumption Date. 3 6 4" xfId="2263" xr:uid="{00000000-0005-0000-0000-0000EA0F0000}"/>
    <cellStyle name="Assumption Date. 3 6 4 2" xfId="22254" xr:uid="{00000000-0005-0000-0000-0000EB0F0000}"/>
    <cellStyle name="Assumption Date. 3 6 5" xfId="2264" xr:uid="{00000000-0005-0000-0000-0000EC0F0000}"/>
    <cellStyle name="Assumption Date. 3 6 5 2" xfId="22255" xr:uid="{00000000-0005-0000-0000-0000ED0F0000}"/>
    <cellStyle name="Assumption Date. 3 6 6" xfId="2265" xr:uid="{00000000-0005-0000-0000-0000EE0F0000}"/>
    <cellStyle name="Assumption Date. 3 6 6 2" xfId="22256" xr:uid="{00000000-0005-0000-0000-0000EF0F0000}"/>
    <cellStyle name="Assumption Date. 3 6 7" xfId="2266" xr:uid="{00000000-0005-0000-0000-0000F00F0000}"/>
    <cellStyle name="Assumption Date. 3 6 7 2" xfId="22257" xr:uid="{00000000-0005-0000-0000-0000F10F0000}"/>
    <cellStyle name="Assumption Date. 3 6 8" xfId="2267" xr:uid="{00000000-0005-0000-0000-0000F20F0000}"/>
    <cellStyle name="Assumption Date. 3 6 8 2" xfId="22258" xr:uid="{00000000-0005-0000-0000-0000F30F0000}"/>
    <cellStyle name="Assumption Date. 3 6 9" xfId="2268" xr:uid="{00000000-0005-0000-0000-0000F40F0000}"/>
    <cellStyle name="Assumption Date. 3 6 9 2" xfId="22259" xr:uid="{00000000-0005-0000-0000-0000F50F0000}"/>
    <cellStyle name="Assumption Date. 3 7" xfId="2269" xr:uid="{00000000-0005-0000-0000-0000F60F0000}"/>
    <cellStyle name="Assumption Date. 3 7 2" xfId="22260" xr:uid="{00000000-0005-0000-0000-0000F70F0000}"/>
    <cellStyle name="Assumption Date. 3 8" xfId="2270" xr:uid="{00000000-0005-0000-0000-0000F80F0000}"/>
    <cellStyle name="Assumption Date. 3 8 2" xfId="22261" xr:uid="{00000000-0005-0000-0000-0000F90F0000}"/>
    <cellStyle name="Assumption Date. 3 9" xfId="2271" xr:uid="{00000000-0005-0000-0000-0000FA0F0000}"/>
    <cellStyle name="Assumption Date. 3 9 2" xfId="22262" xr:uid="{00000000-0005-0000-0000-0000FB0F0000}"/>
    <cellStyle name="Assumption Date. 4" xfId="2272" xr:uid="{00000000-0005-0000-0000-0000FC0F0000}"/>
    <cellStyle name="Assumption Date. 4 10" xfId="2273" xr:uid="{00000000-0005-0000-0000-0000FD0F0000}"/>
    <cellStyle name="Assumption Date. 4 10 2" xfId="22264" xr:uid="{00000000-0005-0000-0000-0000FE0F0000}"/>
    <cellStyle name="Assumption Date. 4 11" xfId="2274" xr:uid="{00000000-0005-0000-0000-0000FF0F0000}"/>
    <cellStyle name="Assumption Date. 4 11 2" xfId="22265" xr:uid="{00000000-0005-0000-0000-000000100000}"/>
    <cellStyle name="Assumption Date. 4 12" xfId="2275" xr:uid="{00000000-0005-0000-0000-000001100000}"/>
    <cellStyle name="Assumption Date. 4 12 2" xfId="22266" xr:uid="{00000000-0005-0000-0000-000002100000}"/>
    <cellStyle name="Assumption Date. 4 13" xfId="2276" xr:uid="{00000000-0005-0000-0000-000003100000}"/>
    <cellStyle name="Assumption Date. 4 13 2" xfId="22267" xr:uid="{00000000-0005-0000-0000-000004100000}"/>
    <cellStyle name="Assumption Date. 4 14" xfId="2277" xr:uid="{00000000-0005-0000-0000-000005100000}"/>
    <cellStyle name="Assumption Date. 4 14 2" xfId="22268" xr:uid="{00000000-0005-0000-0000-000006100000}"/>
    <cellStyle name="Assumption Date. 4 15" xfId="2278" xr:uid="{00000000-0005-0000-0000-000007100000}"/>
    <cellStyle name="Assumption Date. 4 15 2" xfId="22269" xr:uid="{00000000-0005-0000-0000-000008100000}"/>
    <cellStyle name="Assumption Date. 4 16" xfId="22263" xr:uid="{00000000-0005-0000-0000-000009100000}"/>
    <cellStyle name="Assumption Date. 4 2" xfId="2279" xr:uid="{00000000-0005-0000-0000-00000A100000}"/>
    <cellStyle name="Assumption Date. 4 2 10" xfId="2280" xr:uid="{00000000-0005-0000-0000-00000B100000}"/>
    <cellStyle name="Assumption Date. 4 2 10 2" xfId="22271" xr:uid="{00000000-0005-0000-0000-00000C100000}"/>
    <cellStyle name="Assumption Date. 4 2 11" xfId="2281" xr:uid="{00000000-0005-0000-0000-00000D100000}"/>
    <cellStyle name="Assumption Date. 4 2 11 2" xfId="22272" xr:uid="{00000000-0005-0000-0000-00000E100000}"/>
    <cellStyle name="Assumption Date. 4 2 12" xfId="22270" xr:uid="{00000000-0005-0000-0000-00000F100000}"/>
    <cellStyle name="Assumption Date. 4 2 2" xfId="2282" xr:uid="{00000000-0005-0000-0000-000010100000}"/>
    <cellStyle name="Assumption Date. 4 2 2 10" xfId="2283" xr:uid="{00000000-0005-0000-0000-000011100000}"/>
    <cellStyle name="Assumption Date. 4 2 2 10 2" xfId="22274" xr:uid="{00000000-0005-0000-0000-000012100000}"/>
    <cellStyle name="Assumption Date. 4 2 2 11" xfId="2284" xr:uid="{00000000-0005-0000-0000-000013100000}"/>
    <cellStyle name="Assumption Date. 4 2 2 11 2" xfId="22275" xr:uid="{00000000-0005-0000-0000-000014100000}"/>
    <cellStyle name="Assumption Date. 4 2 2 12" xfId="22273" xr:uid="{00000000-0005-0000-0000-000015100000}"/>
    <cellStyle name="Assumption Date. 4 2 2 2" xfId="2285" xr:uid="{00000000-0005-0000-0000-000016100000}"/>
    <cellStyle name="Assumption Date. 4 2 2 2 2" xfId="22276" xr:uid="{00000000-0005-0000-0000-000017100000}"/>
    <cellStyle name="Assumption Date. 4 2 2 3" xfId="2286" xr:uid="{00000000-0005-0000-0000-000018100000}"/>
    <cellStyle name="Assumption Date. 4 2 2 3 2" xfId="22277" xr:uid="{00000000-0005-0000-0000-000019100000}"/>
    <cellStyle name="Assumption Date. 4 2 2 4" xfId="2287" xr:uid="{00000000-0005-0000-0000-00001A100000}"/>
    <cellStyle name="Assumption Date. 4 2 2 4 2" xfId="22278" xr:uid="{00000000-0005-0000-0000-00001B100000}"/>
    <cellStyle name="Assumption Date. 4 2 2 5" xfId="2288" xr:uid="{00000000-0005-0000-0000-00001C100000}"/>
    <cellStyle name="Assumption Date. 4 2 2 5 2" xfId="22279" xr:uid="{00000000-0005-0000-0000-00001D100000}"/>
    <cellStyle name="Assumption Date. 4 2 2 6" xfId="2289" xr:uid="{00000000-0005-0000-0000-00001E100000}"/>
    <cellStyle name="Assumption Date. 4 2 2 6 2" xfId="22280" xr:uid="{00000000-0005-0000-0000-00001F100000}"/>
    <cellStyle name="Assumption Date. 4 2 2 7" xfId="2290" xr:uid="{00000000-0005-0000-0000-000020100000}"/>
    <cellStyle name="Assumption Date. 4 2 2 7 2" xfId="22281" xr:uid="{00000000-0005-0000-0000-000021100000}"/>
    <cellStyle name="Assumption Date. 4 2 2 8" xfId="2291" xr:uid="{00000000-0005-0000-0000-000022100000}"/>
    <cellStyle name="Assumption Date. 4 2 2 8 2" xfId="22282" xr:uid="{00000000-0005-0000-0000-000023100000}"/>
    <cellStyle name="Assumption Date. 4 2 2 9" xfId="2292" xr:uid="{00000000-0005-0000-0000-000024100000}"/>
    <cellStyle name="Assumption Date. 4 2 2 9 2" xfId="22283" xr:uid="{00000000-0005-0000-0000-000025100000}"/>
    <cellStyle name="Assumption Date. 4 2 3" xfId="2293" xr:uid="{00000000-0005-0000-0000-000026100000}"/>
    <cellStyle name="Assumption Date. 4 2 3 2" xfId="22284" xr:uid="{00000000-0005-0000-0000-000027100000}"/>
    <cellStyle name="Assumption Date. 4 2 4" xfId="2294" xr:uid="{00000000-0005-0000-0000-000028100000}"/>
    <cellStyle name="Assumption Date. 4 2 4 2" xfId="22285" xr:uid="{00000000-0005-0000-0000-000029100000}"/>
    <cellStyle name="Assumption Date. 4 2 5" xfId="2295" xr:uid="{00000000-0005-0000-0000-00002A100000}"/>
    <cellStyle name="Assumption Date. 4 2 5 2" xfId="22286" xr:uid="{00000000-0005-0000-0000-00002B100000}"/>
    <cellStyle name="Assumption Date. 4 2 6" xfId="2296" xr:uid="{00000000-0005-0000-0000-00002C100000}"/>
    <cellStyle name="Assumption Date. 4 2 6 2" xfId="22287" xr:uid="{00000000-0005-0000-0000-00002D100000}"/>
    <cellStyle name="Assumption Date. 4 2 7" xfId="2297" xr:uid="{00000000-0005-0000-0000-00002E100000}"/>
    <cellStyle name="Assumption Date. 4 2 7 2" xfId="22288" xr:uid="{00000000-0005-0000-0000-00002F100000}"/>
    <cellStyle name="Assumption Date. 4 2 8" xfId="2298" xr:uid="{00000000-0005-0000-0000-000030100000}"/>
    <cellStyle name="Assumption Date. 4 2 8 2" xfId="22289" xr:uid="{00000000-0005-0000-0000-000031100000}"/>
    <cellStyle name="Assumption Date. 4 2 9" xfId="2299" xr:uid="{00000000-0005-0000-0000-000032100000}"/>
    <cellStyle name="Assumption Date. 4 2 9 2" xfId="22290" xr:uid="{00000000-0005-0000-0000-000033100000}"/>
    <cellStyle name="Assumption Date. 4 3" xfId="2300" xr:uid="{00000000-0005-0000-0000-000034100000}"/>
    <cellStyle name="Assumption Date. 4 3 10" xfId="2301" xr:uid="{00000000-0005-0000-0000-000035100000}"/>
    <cellStyle name="Assumption Date. 4 3 10 2" xfId="22292" xr:uid="{00000000-0005-0000-0000-000036100000}"/>
    <cellStyle name="Assumption Date. 4 3 11" xfId="2302" xr:uid="{00000000-0005-0000-0000-000037100000}"/>
    <cellStyle name="Assumption Date. 4 3 11 2" xfId="22293" xr:uid="{00000000-0005-0000-0000-000038100000}"/>
    <cellStyle name="Assumption Date. 4 3 12" xfId="22291" xr:uid="{00000000-0005-0000-0000-000039100000}"/>
    <cellStyle name="Assumption Date. 4 3 2" xfId="2303" xr:uid="{00000000-0005-0000-0000-00003A100000}"/>
    <cellStyle name="Assumption Date. 4 3 2 2" xfId="22294" xr:uid="{00000000-0005-0000-0000-00003B100000}"/>
    <cellStyle name="Assumption Date. 4 3 3" xfId="2304" xr:uid="{00000000-0005-0000-0000-00003C100000}"/>
    <cellStyle name="Assumption Date. 4 3 3 2" xfId="22295" xr:uid="{00000000-0005-0000-0000-00003D100000}"/>
    <cellStyle name="Assumption Date. 4 3 4" xfId="2305" xr:uid="{00000000-0005-0000-0000-00003E100000}"/>
    <cellStyle name="Assumption Date. 4 3 4 2" xfId="22296" xr:uid="{00000000-0005-0000-0000-00003F100000}"/>
    <cellStyle name="Assumption Date. 4 3 5" xfId="2306" xr:uid="{00000000-0005-0000-0000-000040100000}"/>
    <cellStyle name="Assumption Date. 4 3 5 2" xfId="22297" xr:uid="{00000000-0005-0000-0000-000041100000}"/>
    <cellStyle name="Assumption Date. 4 3 6" xfId="2307" xr:uid="{00000000-0005-0000-0000-000042100000}"/>
    <cellStyle name="Assumption Date. 4 3 6 2" xfId="22298" xr:uid="{00000000-0005-0000-0000-000043100000}"/>
    <cellStyle name="Assumption Date. 4 3 7" xfId="2308" xr:uid="{00000000-0005-0000-0000-000044100000}"/>
    <cellStyle name="Assumption Date. 4 3 7 2" xfId="22299" xr:uid="{00000000-0005-0000-0000-000045100000}"/>
    <cellStyle name="Assumption Date. 4 3 8" xfId="2309" xr:uid="{00000000-0005-0000-0000-000046100000}"/>
    <cellStyle name="Assumption Date. 4 3 8 2" xfId="22300" xr:uid="{00000000-0005-0000-0000-000047100000}"/>
    <cellStyle name="Assumption Date. 4 3 9" xfId="2310" xr:uid="{00000000-0005-0000-0000-000048100000}"/>
    <cellStyle name="Assumption Date. 4 3 9 2" xfId="22301" xr:uid="{00000000-0005-0000-0000-000049100000}"/>
    <cellStyle name="Assumption Date. 4 4" xfId="2311" xr:uid="{00000000-0005-0000-0000-00004A100000}"/>
    <cellStyle name="Assumption Date. 4 4 2" xfId="22302" xr:uid="{00000000-0005-0000-0000-00004B100000}"/>
    <cellStyle name="Assumption Date. 4 5" xfId="2312" xr:uid="{00000000-0005-0000-0000-00004C100000}"/>
    <cellStyle name="Assumption Date. 4 5 2" xfId="22303" xr:uid="{00000000-0005-0000-0000-00004D100000}"/>
    <cellStyle name="Assumption Date. 4 6" xfId="2313" xr:uid="{00000000-0005-0000-0000-00004E100000}"/>
    <cellStyle name="Assumption Date. 4 6 2" xfId="22304" xr:uid="{00000000-0005-0000-0000-00004F100000}"/>
    <cellStyle name="Assumption Date. 4 7" xfId="2314" xr:uid="{00000000-0005-0000-0000-000050100000}"/>
    <cellStyle name="Assumption Date. 4 7 2" xfId="22305" xr:uid="{00000000-0005-0000-0000-000051100000}"/>
    <cellStyle name="Assumption Date. 4 8" xfId="2315" xr:uid="{00000000-0005-0000-0000-000052100000}"/>
    <cellStyle name="Assumption Date. 4 8 2" xfId="22306" xr:uid="{00000000-0005-0000-0000-000053100000}"/>
    <cellStyle name="Assumption Date. 4 9" xfId="2316" xr:uid="{00000000-0005-0000-0000-000054100000}"/>
    <cellStyle name="Assumption Date. 4 9 2" xfId="22307" xr:uid="{00000000-0005-0000-0000-000055100000}"/>
    <cellStyle name="Assumption Date. 5" xfId="2317" xr:uid="{00000000-0005-0000-0000-000056100000}"/>
    <cellStyle name="Assumption Date. 5 10" xfId="2318" xr:uid="{00000000-0005-0000-0000-000057100000}"/>
    <cellStyle name="Assumption Date. 5 10 2" xfId="22309" xr:uid="{00000000-0005-0000-0000-000058100000}"/>
    <cellStyle name="Assumption Date. 5 11" xfId="2319" xr:uid="{00000000-0005-0000-0000-000059100000}"/>
    <cellStyle name="Assumption Date. 5 11 2" xfId="22310" xr:uid="{00000000-0005-0000-0000-00005A100000}"/>
    <cellStyle name="Assumption Date. 5 12" xfId="2320" xr:uid="{00000000-0005-0000-0000-00005B100000}"/>
    <cellStyle name="Assumption Date. 5 12 2" xfId="22311" xr:uid="{00000000-0005-0000-0000-00005C100000}"/>
    <cellStyle name="Assumption Date. 5 13" xfId="22308" xr:uid="{00000000-0005-0000-0000-00005D100000}"/>
    <cellStyle name="Assumption Date. 5 2" xfId="2321" xr:uid="{00000000-0005-0000-0000-00005E100000}"/>
    <cellStyle name="Assumption Date. 5 2 10" xfId="2322" xr:uid="{00000000-0005-0000-0000-00005F100000}"/>
    <cellStyle name="Assumption Date. 5 2 10 2" xfId="22313" xr:uid="{00000000-0005-0000-0000-000060100000}"/>
    <cellStyle name="Assumption Date. 5 2 11" xfId="2323" xr:uid="{00000000-0005-0000-0000-000061100000}"/>
    <cellStyle name="Assumption Date. 5 2 11 2" xfId="22314" xr:uid="{00000000-0005-0000-0000-000062100000}"/>
    <cellStyle name="Assumption Date. 5 2 12" xfId="22312" xr:uid="{00000000-0005-0000-0000-000063100000}"/>
    <cellStyle name="Assumption Date. 5 2 2" xfId="2324" xr:uid="{00000000-0005-0000-0000-000064100000}"/>
    <cellStyle name="Assumption Date. 5 2 2 10" xfId="2325" xr:uid="{00000000-0005-0000-0000-000065100000}"/>
    <cellStyle name="Assumption Date. 5 2 2 10 2" xfId="22316" xr:uid="{00000000-0005-0000-0000-000066100000}"/>
    <cellStyle name="Assumption Date. 5 2 2 11" xfId="2326" xr:uid="{00000000-0005-0000-0000-000067100000}"/>
    <cellStyle name="Assumption Date. 5 2 2 11 2" xfId="22317" xr:uid="{00000000-0005-0000-0000-000068100000}"/>
    <cellStyle name="Assumption Date. 5 2 2 12" xfId="22315" xr:uid="{00000000-0005-0000-0000-000069100000}"/>
    <cellStyle name="Assumption Date. 5 2 2 2" xfId="2327" xr:uid="{00000000-0005-0000-0000-00006A100000}"/>
    <cellStyle name="Assumption Date. 5 2 2 2 2" xfId="22318" xr:uid="{00000000-0005-0000-0000-00006B100000}"/>
    <cellStyle name="Assumption Date. 5 2 2 3" xfId="2328" xr:uid="{00000000-0005-0000-0000-00006C100000}"/>
    <cellStyle name="Assumption Date. 5 2 2 3 2" xfId="22319" xr:uid="{00000000-0005-0000-0000-00006D100000}"/>
    <cellStyle name="Assumption Date. 5 2 2 4" xfId="2329" xr:uid="{00000000-0005-0000-0000-00006E100000}"/>
    <cellStyle name="Assumption Date. 5 2 2 4 2" xfId="22320" xr:uid="{00000000-0005-0000-0000-00006F100000}"/>
    <cellStyle name="Assumption Date. 5 2 2 5" xfId="2330" xr:uid="{00000000-0005-0000-0000-000070100000}"/>
    <cellStyle name="Assumption Date. 5 2 2 5 2" xfId="22321" xr:uid="{00000000-0005-0000-0000-000071100000}"/>
    <cellStyle name="Assumption Date. 5 2 2 6" xfId="2331" xr:uid="{00000000-0005-0000-0000-000072100000}"/>
    <cellStyle name="Assumption Date. 5 2 2 6 2" xfId="22322" xr:uid="{00000000-0005-0000-0000-000073100000}"/>
    <cellStyle name="Assumption Date. 5 2 2 7" xfId="2332" xr:uid="{00000000-0005-0000-0000-000074100000}"/>
    <cellStyle name="Assumption Date. 5 2 2 7 2" xfId="22323" xr:uid="{00000000-0005-0000-0000-000075100000}"/>
    <cellStyle name="Assumption Date. 5 2 2 8" xfId="2333" xr:uid="{00000000-0005-0000-0000-000076100000}"/>
    <cellStyle name="Assumption Date. 5 2 2 8 2" xfId="22324" xr:uid="{00000000-0005-0000-0000-000077100000}"/>
    <cellStyle name="Assumption Date. 5 2 2 9" xfId="2334" xr:uid="{00000000-0005-0000-0000-000078100000}"/>
    <cellStyle name="Assumption Date. 5 2 2 9 2" xfId="22325" xr:uid="{00000000-0005-0000-0000-000079100000}"/>
    <cellStyle name="Assumption Date. 5 2 3" xfId="2335" xr:uid="{00000000-0005-0000-0000-00007A100000}"/>
    <cellStyle name="Assumption Date. 5 2 3 2" xfId="22326" xr:uid="{00000000-0005-0000-0000-00007B100000}"/>
    <cellStyle name="Assumption Date. 5 2 4" xfId="2336" xr:uid="{00000000-0005-0000-0000-00007C100000}"/>
    <cellStyle name="Assumption Date. 5 2 4 2" xfId="22327" xr:uid="{00000000-0005-0000-0000-00007D100000}"/>
    <cellStyle name="Assumption Date. 5 2 5" xfId="2337" xr:uid="{00000000-0005-0000-0000-00007E100000}"/>
    <cellStyle name="Assumption Date. 5 2 5 2" xfId="22328" xr:uid="{00000000-0005-0000-0000-00007F100000}"/>
    <cellStyle name="Assumption Date. 5 2 6" xfId="2338" xr:uid="{00000000-0005-0000-0000-000080100000}"/>
    <cellStyle name="Assumption Date. 5 2 6 2" xfId="22329" xr:uid="{00000000-0005-0000-0000-000081100000}"/>
    <cellStyle name="Assumption Date. 5 2 7" xfId="2339" xr:uid="{00000000-0005-0000-0000-000082100000}"/>
    <cellStyle name="Assumption Date. 5 2 7 2" xfId="22330" xr:uid="{00000000-0005-0000-0000-000083100000}"/>
    <cellStyle name="Assumption Date. 5 2 8" xfId="2340" xr:uid="{00000000-0005-0000-0000-000084100000}"/>
    <cellStyle name="Assumption Date. 5 2 8 2" xfId="22331" xr:uid="{00000000-0005-0000-0000-000085100000}"/>
    <cellStyle name="Assumption Date. 5 2 9" xfId="2341" xr:uid="{00000000-0005-0000-0000-000086100000}"/>
    <cellStyle name="Assumption Date. 5 2 9 2" xfId="22332" xr:uid="{00000000-0005-0000-0000-000087100000}"/>
    <cellStyle name="Assumption Date. 5 3" xfId="2342" xr:uid="{00000000-0005-0000-0000-000088100000}"/>
    <cellStyle name="Assumption Date. 5 3 10" xfId="2343" xr:uid="{00000000-0005-0000-0000-000089100000}"/>
    <cellStyle name="Assumption Date. 5 3 10 2" xfId="22334" xr:uid="{00000000-0005-0000-0000-00008A100000}"/>
    <cellStyle name="Assumption Date. 5 3 11" xfId="2344" xr:uid="{00000000-0005-0000-0000-00008B100000}"/>
    <cellStyle name="Assumption Date. 5 3 11 2" xfId="22335" xr:uid="{00000000-0005-0000-0000-00008C100000}"/>
    <cellStyle name="Assumption Date. 5 3 12" xfId="22333" xr:uid="{00000000-0005-0000-0000-00008D100000}"/>
    <cellStyle name="Assumption Date. 5 3 2" xfId="2345" xr:uid="{00000000-0005-0000-0000-00008E100000}"/>
    <cellStyle name="Assumption Date. 5 3 2 2" xfId="22336" xr:uid="{00000000-0005-0000-0000-00008F100000}"/>
    <cellStyle name="Assumption Date. 5 3 3" xfId="2346" xr:uid="{00000000-0005-0000-0000-000090100000}"/>
    <cellStyle name="Assumption Date. 5 3 3 2" xfId="22337" xr:uid="{00000000-0005-0000-0000-000091100000}"/>
    <cellStyle name="Assumption Date. 5 3 4" xfId="2347" xr:uid="{00000000-0005-0000-0000-000092100000}"/>
    <cellStyle name="Assumption Date. 5 3 4 2" xfId="22338" xr:uid="{00000000-0005-0000-0000-000093100000}"/>
    <cellStyle name="Assumption Date. 5 3 5" xfId="2348" xr:uid="{00000000-0005-0000-0000-000094100000}"/>
    <cellStyle name="Assumption Date. 5 3 5 2" xfId="22339" xr:uid="{00000000-0005-0000-0000-000095100000}"/>
    <cellStyle name="Assumption Date. 5 3 6" xfId="2349" xr:uid="{00000000-0005-0000-0000-000096100000}"/>
    <cellStyle name="Assumption Date. 5 3 6 2" xfId="22340" xr:uid="{00000000-0005-0000-0000-000097100000}"/>
    <cellStyle name="Assumption Date. 5 3 7" xfId="2350" xr:uid="{00000000-0005-0000-0000-000098100000}"/>
    <cellStyle name="Assumption Date. 5 3 7 2" xfId="22341" xr:uid="{00000000-0005-0000-0000-000099100000}"/>
    <cellStyle name="Assumption Date. 5 3 8" xfId="2351" xr:uid="{00000000-0005-0000-0000-00009A100000}"/>
    <cellStyle name="Assumption Date. 5 3 8 2" xfId="22342" xr:uid="{00000000-0005-0000-0000-00009B100000}"/>
    <cellStyle name="Assumption Date. 5 3 9" xfId="2352" xr:uid="{00000000-0005-0000-0000-00009C100000}"/>
    <cellStyle name="Assumption Date. 5 3 9 2" xfId="22343" xr:uid="{00000000-0005-0000-0000-00009D100000}"/>
    <cellStyle name="Assumption Date. 5 4" xfId="2353" xr:uid="{00000000-0005-0000-0000-00009E100000}"/>
    <cellStyle name="Assumption Date. 5 4 2" xfId="22344" xr:uid="{00000000-0005-0000-0000-00009F100000}"/>
    <cellStyle name="Assumption Date. 5 5" xfId="2354" xr:uid="{00000000-0005-0000-0000-0000A0100000}"/>
    <cellStyle name="Assumption Date. 5 5 2" xfId="22345" xr:uid="{00000000-0005-0000-0000-0000A1100000}"/>
    <cellStyle name="Assumption Date. 5 6" xfId="2355" xr:uid="{00000000-0005-0000-0000-0000A2100000}"/>
    <cellStyle name="Assumption Date. 5 6 2" xfId="22346" xr:uid="{00000000-0005-0000-0000-0000A3100000}"/>
    <cellStyle name="Assumption Date. 5 7" xfId="2356" xr:uid="{00000000-0005-0000-0000-0000A4100000}"/>
    <cellStyle name="Assumption Date. 5 7 2" xfId="22347" xr:uid="{00000000-0005-0000-0000-0000A5100000}"/>
    <cellStyle name="Assumption Date. 5 8" xfId="2357" xr:uid="{00000000-0005-0000-0000-0000A6100000}"/>
    <cellStyle name="Assumption Date. 5 8 2" xfId="22348" xr:uid="{00000000-0005-0000-0000-0000A7100000}"/>
    <cellStyle name="Assumption Date. 5 9" xfId="2358" xr:uid="{00000000-0005-0000-0000-0000A8100000}"/>
    <cellStyle name="Assumption Date. 5 9 2" xfId="22349" xr:uid="{00000000-0005-0000-0000-0000A9100000}"/>
    <cellStyle name="Assumption Date. 6" xfId="2359" xr:uid="{00000000-0005-0000-0000-0000AA100000}"/>
    <cellStyle name="Assumption Date. 6 10" xfId="2360" xr:uid="{00000000-0005-0000-0000-0000AB100000}"/>
    <cellStyle name="Assumption Date. 6 10 2" xfId="22351" xr:uid="{00000000-0005-0000-0000-0000AC100000}"/>
    <cellStyle name="Assumption Date. 6 11" xfId="2361" xr:uid="{00000000-0005-0000-0000-0000AD100000}"/>
    <cellStyle name="Assumption Date. 6 11 2" xfId="22352" xr:uid="{00000000-0005-0000-0000-0000AE100000}"/>
    <cellStyle name="Assumption Date. 6 12" xfId="2362" xr:uid="{00000000-0005-0000-0000-0000AF100000}"/>
    <cellStyle name="Assumption Date. 6 12 2" xfId="22353" xr:uid="{00000000-0005-0000-0000-0000B0100000}"/>
    <cellStyle name="Assumption Date. 6 13" xfId="22350" xr:uid="{00000000-0005-0000-0000-0000B1100000}"/>
    <cellStyle name="Assumption Date. 6 2" xfId="2363" xr:uid="{00000000-0005-0000-0000-0000B2100000}"/>
    <cellStyle name="Assumption Date. 6 2 10" xfId="2364" xr:uid="{00000000-0005-0000-0000-0000B3100000}"/>
    <cellStyle name="Assumption Date. 6 2 10 2" xfId="22355" xr:uid="{00000000-0005-0000-0000-0000B4100000}"/>
    <cellStyle name="Assumption Date. 6 2 11" xfId="2365" xr:uid="{00000000-0005-0000-0000-0000B5100000}"/>
    <cellStyle name="Assumption Date. 6 2 11 2" xfId="22356" xr:uid="{00000000-0005-0000-0000-0000B6100000}"/>
    <cellStyle name="Assumption Date. 6 2 12" xfId="22354" xr:uid="{00000000-0005-0000-0000-0000B7100000}"/>
    <cellStyle name="Assumption Date. 6 2 2" xfId="2366" xr:uid="{00000000-0005-0000-0000-0000B8100000}"/>
    <cellStyle name="Assumption Date. 6 2 2 10" xfId="2367" xr:uid="{00000000-0005-0000-0000-0000B9100000}"/>
    <cellStyle name="Assumption Date. 6 2 2 10 2" xfId="22358" xr:uid="{00000000-0005-0000-0000-0000BA100000}"/>
    <cellStyle name="Assumption Date. 6 2 2 11" xfId="2368" xr:uid="{00000000-0005-0000-0000-0000BB100000}"/>
    <cellStyle name="Assumption Date. 6 2 2 11 2" xfId="22359" xr:uid="{00000000-0005-0000-0000-0000BC100000}"/>
    <cellStyle name="Assumption Date. 6 2 2 12" xfId="22357" xr:uid="{00000000-0005-0000-0000-0000BD100000}"/>
    <cellStyle name="Assumption Date. 6 2 2 2" xfId="2369" xr:uid="{00000000-0005-0000-0000-0000BE100000}"/>
    <cellStyle name="Assumption Date. 6 2 2 2 2" xfId="22360" xr:uid="{00000000-0005-0000-0000-0000BF100000}"/>
    <cellStyle name="Assumption Date. 6 2 2 3" xfId="2370" xr:uid="{00000000-0005-0000-0000-0000C0100000}"/>
    <cellStyle name="Assumption Date. 6 2 2 3 2" xfId="22361" xr:uid="{00000000-0005-0000-0000-0000C1100000}"/>
    <cellStyle name="Assumption Date. 6 2 2 4" xfId="2371" xr:uid="{00000000-0005-0000-0000-0000C2100000}"/>
    <cellStyle name="Assumption Date. 6 2 2 4 2" xfId="22362" xr:uid="{00000000-0005-0000-0000-0000C3100000}"/>
    <cellStyle name="Assumption Date. 6 2 2 5" xfId="2372" xr:uid="{00000000-0005-0000-0000-0000C4100000}"/>
    <cellStyle name="Assumption Date. 6 2 2 5 2" xfId="22363" xr:uid="{00000000-0005-0000-0000-0000C5100000}"/>
    <cellStyle name="Assumption Date. 6 2 2 6" xfId="2373" xr:uid="{00000000-0005-0000-0000-0000C6100000}"/>
    <cellStyle name="Assumption Date. 6 2 2 6 2" xfId="22364" xr:uid="{00000000-0005-0000-0000-0000C7100000}"/>
    <cellStyle name="Assumption Date. 6 2 2 7" xfId="2374" xr:uid="{00000000-0005-0000-0000-0000C8100000}"/>
    <cellStyle name="Assumption Date. 6 2 2 7 2" xfId="22365" xr:uid="{00000000-0005-0000-0000-0000C9100000}"/>
    <cellStyle name="Assumption Date. 6 2 2 8" xfId="2375" xr:uid="{00000000-0005-0000-0000-0000CA100000}"/>
    <cellStyle name="Assumption Date. 6 2 2 8 2" xfId="22366" xr:uid="{00000000-0005-0000-0000-0000CB100000}"/>
    <cellStyle name="Assumption Date. 6 2 2 9" xfId="2376" xr:uid="{00000000-0005-0000-0000-0000CC100000}"/>
    <cellStyle name="Assumption Date. 6 2 2 9 2" xfId="22367" xr:uid="{00000000-0005-0000-0000-0000CD100000}"/>
    <cellStyle name="Assumption Date. 6 2 3" xfId="2377" xr:uid="{00000000-0005-0000-0000-0000CE100000}"/>
    <cellStyle name="Assumption Date. 6 2 3 2" xfId="22368" xr:uid="{00000000-0005-0000-0000-0000CF100000}"/>
    <cellStyle name="Assumption Date. 6 2 4" xfId="2378" xr:uid="{00000000-0005-0000-0000-0000D0100000}"/>
    <cellStyle name="Assumption Date. 6 2 4 2" xfId="22369" xr:uid="{00000000-0005-0000-0000-0000D1100000}"/>
    <cellStyle name="Assumption Date. 6 2 5" xfId="2379" xr:uid="{00000000-0005-0000-0000-0000D2100000}"/>
    <cellStyle name="Assumption Date. 6 2 5 2" xfId="22370" xr:uid="{00000000-0005-0000-0000-0000D3100000}"/>
    <cellStyle name="Assumption Date. 6 2 6" xfId="2380" xr:uid="{00000000-0005-0000-0000-0000D4100000}"/>
    <cellStyle name="Assumption Date. 6 2 6 2" xfId="22371" xr:uid="{00000000-0005-0000-0000-0000D5100000}"/>
    <cellStyle name="Assumption Date. 6 2 7" xfId="2381" xr:uid="{00000000-0005-0000-0000-0000D6100000}"/>
    <cellStyle name="Assumption Date. 6 2 7 2" xfId="22372" xr:uid="{00000000-0005-0000-0000-0000D7100000}"/>
    <cellStyle name="Assumption Date. 6 2 8" xfId="2382" xr:uid="{00000000-0005-0000-0000-0000D8100000}"/>
    <cellStyle name="Assumption Date. 6 2 8 2" xfId="22373" xr:uid="{00000000-0005-0000-0000-0000D9100000}"/>
    <cellStyle name="Assumption Date. 6 2 9" xfId="2383" xr:uid="{00000000-0005-0000-0000-0000DA100000}"/>
    <cellStyle name="Assumption Date. 6 2 9 2" xfId="22374" xr:uid="{00000000-0005-0000-0000-0000DB100000}"/>
    <cellStyle name="Assumption Date. 6 3" xfId="2384" xr:uid="{00000000-0005-0000-0000-0000DC100000}"/>
    <cellStyle name="Assumption Date. 6 3 10" xfId="2385" xr:uid="{00000000-0005-0000-0000-0000DD100000}"/>
    <cellStyle name="Assumption Date. 6 3 10 2" xfId="22376" xr:uid="{00000000-0005-0000-0000-0000DE100000}"/>
    <cellStyle name="Assumption Date. 6 3 11" xfId="2386" xr:uid="{00000000-0005-0000-0000-0000DF100000}"/>
    <cellStyle name="Assumption Date. 6 3 11 2" xfId="22377" xr:uid="{00000000-0005-0000-0000-0000E0100000}"/>
    <cellStyle name="Assumption Date. 6 3 12" xfId="22375" xr:uid="{00000000-0005-0000-0000-0000E1100000}"/>
    <cellStyle name="Assumption Date. 6 3 2" xfId="2387" xr:uid="{00000000-0005-0000-0000-0000E2100000}"/>
    <cellStyle name="Assumption Date. 6 3 2 2" xfId="22378" xr:uid="{00000000-0005-0000-0000-0000E3100000}"/>
    <cellStyle name="Assumption Date. 6 3 3" xfId="2388" xr:uid="{00000000-0005-0000-0000-0000E4100000}"/>
    <cellStyle name="Assumption Date. 6 3 3 2" xfId="22379" xr:uid="{00000000-0005-0000-0000-0000E5100000}"/>
    <cellStyle name="Assumption Date. 6 3 4" xfId="2389" xr:uid="{00000000-0005-0000-0000-0000E6100000}"/>
    <cellStyle name="Assumption Date. 6 3 4 2" xfId="22380" xr:uid="{00000000-0005-0000-0000-0000E7100000}"/>
    <cellStyle name="Assumption Date. 6 3 5" xfId="2390" xr:uid="{00000000-0005-0000-0000-0000E8100000}"/>
    <cellStyle name="Assumption Date. 6 3 5 2" xfId="22381" xr:uid="{00000000-0005-0000-0000-0000E9100000}"/>
    <cellStyle name="Assumption Date. 6 3 6" xfId="2391" xr:uid="{00000000-0005-0000-0000-0000EA100000}"/>
    <cellStyle name="Assumption Date. 6 3 6 2" xfId="22382" xr:uid="{00000000-0005-0000-0000-0000EB100000}"/>
    <cellStyle name="Assumption Date. 6 3 7" xfId="2392" xr:uid="{00000000-0005-0000-0000-0000EC100000}"/>
    <cellStyle name="Assumption Date. 6 3 7 2" xfId="22383" xr:uid="{00000000-0005-0000-0000-0000ED100000}"/>
    <cellStyle name="Assumption Date. 6 3 8" xfId="2393" xr:uid="{00000000-0005-0000-0000-0000EE100000}"/>
    <cellStyle name="Assumption Date. 6 3 8 2" xfId="22384" xr:uid="{00000000-0005-0000-0000-0000EF100000}"/>
    <cellStyle name="Assumption Date. 6 3 9" xfId="2394" xr:uid="{00000000-0005-0000-0000-0000F0100000}"/>
    <cellStyle name="Assumption Date. 6 3 9 2" xfId="22385" xr:uid="{00000000-0005-0000-0000-0000F1100000}"/>
    <cellStyle name="Assumption Date. 6 4" xfId="2395" xr:uid="{00000000-0005-0000-0000-0000F2100000}"/>
    <cellStyle name="Assumption Date. 6 4 2" xfId="22386" xr:uid="{00000000-0005-0000-0000-0000F3100000}"/>
    <cellStyle name="Assumption Date. 6 5" xfId="2396" xr:uid="{00000000-0005-0000-0000-0000F4100000}"/>
    <cellStyle name="Assumption Date. 6 5 2" xfId="22387" xr:uid="{00000000-0005-0000-0000-0000F5100000}"/>
    <cellStyle name="Assumption Date. 6 6" xfId="2397" xr:uid="{00000000-0005-0000-0000-0000F6100000}"/>
    <cellStyle name="Assumption Date. 6 6 2" xfId="22388" xr:uid="{00000000-0005-0000-0000-0000F7100000}"/>
    <cellStyle name="Assumption Date. 6 7" xfId="2398" xr:uid="{00000000-0005-0000-0000-0000F8100000}"/>
    <cellStyle name="Assumption Date. 6 7 2" xfId="22389" xr:uid="{00000000-0005-0000-0000-0000F9100000}"/>
    <cellStyle name="Assumption Date. 6 8" xfId="2399" xr:uid="{00000000-0005-0000-0000-0000FA100000}"/>
    <cellStyle name="Assumption Date. 6 8 2" xfId="22390" xr:uid="{00000000-0005-0000-0000-0000FB100000}"/>
    <cellStyle name="Assumption Date. 6 9" xfId="2400" xr:uid="{00000000-0005-0000-0000-0000FC100000}"/>
    <cellStyle name="Assumption Date. 6 9 2" xfId="22391" xr:uid="{00000000-0005-0000-0000-0000FD100000}"/>
    <cellStyle name="Assumption Date. 7" xfId="2401" xr:uid="{00000000-0005-0000-0000-0000FE100000}"/>
    <cellStyle name="Assumption Date. 7 10" xfId="2402" xr:uid="{00000000-0005-0000-0000-0000FF100000}"/>
    <cellStyle name="Assumption Date. 7 10 2" xfId="22393" xr:uid="{00000000-0005-0000-0000-000000110000}"/>
    <cellStyle name="Assumption Date. 7 11" xfId="2403" xr:uid="{00000000-0005-0000-0000-000001110000}"/>
    <cellStyle name="Assumption Date. 7 11 2" xfId="22394" xr:uid="{00000000-0005-0000-0000-000002110000}"/>
    <cellStyle name="Assumption Date. 7 12" xfId="2404" xr:uid="{00000000-0005-0000-0000-000003110000}"/>
    <cellStyle name="Assumption Date. 7 12 2" xfId="22395" xr:uid="{00000000-0005-0000-0000-000004110000}"/>
    <cellStyle name="Assumption Date. 7 13" xfId="22392" xr:uid="{00000000-0005-0000-0000-000005110000}"/>
    <cellStyle name="Assumption Date. 7 2" xfId="2405" xr:uid="{00000000-0005-0000-0000-000006110000}"/>
    <cellStyle name="Assumption Date. 7 2 10" xfId="2406" xr:uid="{00000000-0005-0000-0000-000007110000}"/>
    <cellStyle name="Assumption Date. 7 2 10 2" xfId="22397" xr:uid="{00000000-0005-0000-0000-000008110000}"/>
    <cellStyle name="Assumption Date. 7 2 11" xfId="2407" xr:uid="{00000000-0005-0000-0000-000009110000}"/>
    <cellStyle name="Assumption Date. 7 2 11 2" xfId="22398" xr:uid="{00000000-0005-0000-0000-00000A110000}"/>
    <cellStyle name="Assumption Date. 7 2 12" xfId="22396" xr:uid="{00000000-0005-0000-0000-00000B110000}"/>
    <cellStyle name="Assumption Date. 7 2 2" xfId="2408" xr:uid="{00000000-0005-0000-0000-00000C110000}"/>
    <cellStyle name="Assumption Date. 7 2 2 10" xfId="2409" xr:uid="{00000000-0005-0000-0000-00000D110000}"/>
    <cellStyle name="Assumption Date. 7 2 2 10 2" xfId="22400" xr:uid="{00000000-0005-0000-0000-00000E110000}"/>
    <cellStyle name="Assumption Date. 7 2 2 11" xfId="2410" xr:uid="{00000000-0005-0000-0000-00000F110000}"/>
    <cellStyle name="Assumption Date. 7 2 2 11 2" xfId="22401" xr:uid="{00000000-0005-0000-0000-000010110000}"/>
    <cellStyle name="Assumption Date. 7 2 2 12" xfId="22399" xr:uid="{00000000-0005-0000-0000-000011110000}"/>
    <cellStyle name="Assumption Date. 7 2 2 2" xfId="2411" xr:uid="{00000000-0005-0000-0000-000012110000}"/>
    <cellStyle name="Assumption Date. 7 2 2 2 2" xfId="22402" xr:uid="{00000000-0005-0000-0000-000013110000}"/>
    <cellStyle name="Assumption Date. 7 2 2 3" xfId="2412" xr:uid="{00000000-0005-0000-0000-000014110000}"/>
    <cellStyle name="Assumption Date. 7 2 2 3 2" xfId="22403" xr:uid="{00000000-0005-0000-0000-000015110000}"/>
    <cellStyle name="Assumption Date. 7 2 2 4" xfId="2413" xr:uid="{00000000-0005-0000-0000-000016110000}"/>
    <cellStyle name="Assumption Date. 7 2 2 4 2" xfId="22404" xr:uid="{00000000-0005-0000-0000-000017110000}"/>
    <cellStyle name="Assumption Date. 7 2 2 5" xfId="2414" xr:uid="{00000000-0005-0000-0000-000018110000}"/>
    <cellStyle name="Assumption Date. 7 2 2 5 2" xfId="22405" xr:uid="{00000000-0005-0000-0000-000019110000}"/>
    <cellStyle name="Assumption Date. 7 2 2 6" xfId="2415" xr:uid="{00000000-0005-0000-0000-00001A110000}"/>
    <cellStyle name="Assumption Date. 7 2 2 6 2" xfId="22406" xr:uid="{00000000-0005-0000-0000-00001B110000}"/>
    <cellStyle name="Assumption Date. 7 2 2 7" xfId="2416" xr:uid="{00000000-0005-0000-0000-00001C110000}"/>
    <cellStyle name="Assumption Date. 7 2 2 7 2" xfId="22407" xr:uid="{00000000-0005-0000-0000-00001D110000}"/>
    <cellStyle name="Assumption Date. 7 2 2 8" xfId="2417" xr:uid="{00000000-0005-0000-0000-00001E110000}"/>
    <cellStyle name="Assumption Date. 7 2 2 8 2" xfId="22408" xr:uid="{00000000-0005-0000-0000-00001F110000}"/>
    <cellStyle name="Assumption Date. 7 2 2 9" xfId="2418" xr:uid="{00000000-0005-0000-0000-000020110000}"/>
    <cellStyle name="Assumption Date. 7 2 2 9 2" xfId="22409" xr:uid="{00000000-0005-0000-0000-000021110000}"/>
    <cellStyle name="Assumption Date. 7 2 3" xfId="2419" xr:uid="{00000000-0005-0000-0000-000022110000}"/>
    <cellStyle name="Assumption Date. 7 2 3 2" xfId="22410" xr:uid="{00000000-0005-0000-0000-000023110000}"/>
    <cellStyle name="Assumption Date. 7 2 4" xfId="2420" xr:uid="{00000000-0005-0000-0000-000024110000}"/>
    <cellStyle name="Assumption Date. 7 2 4 2" xfId="22411" xr:uid="{00000000-0005-0000-0000-000025110000}"/>
    <cellStyle name="Assumption Date. 7 2 5" xfId="2421" xr:uid="{00000000-0005-0000-0000-000026110000}"/>
    <cellStyle name="Assumption Date. 7 2 5 2" xfId="22412" xr:uid="{00000000-0005-0000-0000-000027110000}"/>
    <cellStyle name="Assumption Date. 7 2 6" xfId="2422" xr:uid="{00000000-0005-0000-0000-000028110000}"/>
    <cellStyle name="Assumption Date. 7 2 6 2" xfId="22413" xr:uid="{00000000-0005-0000-0000-000029110000}"/>
    <cellStyle name="Assumption Date. 7 2 7" xfId="2423" xr:uid="{00000000-0005-0000-0000-00002A110000}"/>
    <cellStyle name="Assumption Date. 7 2 7 2" xfId="22414" xr:uid="{00000000-0005-0000-0000-00002B110000}"/>
    <cellStyle name="Assumption Date. 7 2 8" xfId="2424" xr:uid="{00000000-0005-0000-0000-00002C110000}"/>
    <cellStyle name="Assumption Date. 7 2 8 2" xfId="22415" xr:uid="{00000000-0005-0000-0000-00002D110000}"/>
    <cellStyle name="Assumption Date. 7 2 9" xfId="2425" xr:uid="{00000000-0005-0000-0000-00002E110000}"/>
    <cellStyle name="Assumption Date. 7 2 9 2" xfId="22416" xr:uid="{00000000-0005-0000-0000-00002F110000}"/>
    <cellStyle name="Assumption Date. 7 3" xfId="2426" xr:uid="{00000000-0005-0000-0000-000030110000}"/>
    <cellStyle name="Assumption Date. 7 3 10" xfId="2427" xr:uid="{00000000-0005-0000-0000-000031110000}"/>
    <cellStyle name="Assumption Date. 7 3 10 2" xfId="22418" xr:uid="{00000000-0005-0000-0000-000032110000}"/>
    <cellStyle name="Assumption Date. 7 3 11" xfId="2428" xr:uid="{00000000-0005-0000-0000-000033110000}"/>
    <cellStyle name="Assumption Date. 7 3 11 2" xfId="22419" xr:uid="{00000000-0005-0000-0000-000034110000}"/>
    <cellStyle name="Assumption Date. 7 3 12" xfId="22417" xr:uid="{00000000-0005-0000-0000-000035110000}"/>
    <cellStyle name="Assumption Date. 7 3 2" xfId="2429" xr:uid="{00000000-0005-0000-0000-000036110000}"/>
    <cellStyle name="Assumption Date. 7 3 2 2" xfId="22420" xr:uid="{00000000-0005-0000-0000-000037110000}"/>
    <cellStyle name="Assumption Date. 7 3 3" xfId="2430" xr:uid="{00000000-0005-0000-0000-000038110000}"/>
    <cellStyle name="Assumption Date. 7 3 3 2" xfId="22421" xr:uid="{00000000-0005-0000-0000-000039110000}"/>
    <cellStyle name="Assumption Date. 7 3 4" xfId="2431" xr:uid="{00000000-0005-0000-0000-00003A110000}"/>
    <cellStyle name="Assumption Date. 7 3 4 2" xfId="22422" xr:uid="{00000000-0005-0000-0000-00003B110000}"/>
    <cellStyle name="Assumption Date. 7 3 5" xfId="2432" xr:uid="{00000000-0005-0000-0000-00003C110000}"/>
    <cellStyle name="Assumption Date. 7 3 5 2" xfId="22423" xr:uid="{00000000-0005-0000-0000-00003D110000}"/>
    <cellStyle name="Assumption Date. 7 3 6" xfId="2433" xr:uid="{00000000-0005-0000-0000-00003E110000}"/>
    <cellStyle name="Assumption Date. 7 3 6 2" xfId="22424" xr:uid="{00000000-0005-0000-0000-00003F110000}"/>
    <cellStyle name="Assumption Date. 7 3 7" xfId="2434" xr:uid="{00000000-0005-0000-0000-000040110000}"/>
    <cellStyle name="Assumption Date. 7 3 7 2" xfId="22425" xr:uid="{00000000-0005-0000-0000-000041110000}"/>
    <cellStyle name="Assumption Date. 7 3 8" xfId="2435" xr:uid="{00000000-0005-0000-0000-000042110000}"/>
    <cellStyle name="Assumption Date. 7 3 8 2" xfId="22426" xr:uid="{00000000-0005-0000-0000-000043110000}"/>
    <cellStyle name="Assumption Date. 7 3 9" xfId="2436" xr:uid="{00000000-0005-0000-0000-000044110000}"/>
    <cellStyle name="Assumption Date. 7 3 9 2" xfId="22427" xr:uid="{00000000-0005-0000-0000-000045110000}"/>
    <cellStyle name="Assumption Date. 7 4" xfId="2437" xr:uid="{00000000-0005-0000-0000-000046110000}"/>
    <cellStyle name="Assumption Date. 7 4 2" xfId="22428" xr:uid="{00000000-0005-0000-0000-000047110000}"/>
    <cellStyle name="Assumption Date. 7 5" xfId="2438" xr:uid="{00000000-0005-0000-0000-000048110000}"/>
    <cellStyle name="Assumption Date. 7 5 2" xfId="22429" xr:uid="{00000000-0005-0000-0000-000049110000}"/>
    <cellStyle name="Assumption Date. 7 6" xfId="2439" xr:uid="{00000000-0005-0000-0000-00004A110000}"/>
    <cellStyle name="Assumption Date. 7 6 2" xfId="22430" xr:uid="{00000000-0005-0000-0000-00004B110000}"/>
    <cellStyle name="Assumption Date. 7 7" xfId="2440" xr:uid="{00000000-0005-0000-0000-00004C110000}"/>
    <cellStyle name="Assumption Date. 7 7 2" xfId="22431" xr:uid="{00000000-0005-0000-0000-00004D110000}"/>
    <cellStyle name="Assumption Date. 7 8" xfId="2441" xr:uid="{00000000-0005-0000-0000-00004E110000}"/>
    <cellStyle name="Assumption Date. 7 8 2" xfId="22432" xr:uid="{00000000-0005-0000-0000-00004F110000}"/>
    <cellStyle name="Assumption Date. 7 9" xfId="2442" xr:uid="{00000000-0005-0000-0000-000050110000}"/>
    <cellStyle name="Assumption Date. 7 9 2" xfId="22433" xr:uid="{00000000-0005-0000-0000-000051110000}"/>
    <cellStyle name="Assumption Date. 8" xfId="2443" xr:uid="{00000000-0005-0000-0000-000052110000}"/>
    <cellStyle name="Assumption Date. 8 10" xfId="2444" xr:uid="{00000000-0005-0000-0000-000053110000}"/>
    <cellStyle name="Assumption Date. 8 10 2" xfId="22435" xr:uid="{00000000-0005-0000-0000-000054110000}"/>
    <cellStyle name="Assumption Date. 8 11" xfId="2445" xr:uid="{00000000-0005-0000-0000-000055110000}"/>
    <cellStyle name="Assumption Date. 8 11 2" xfId="22436" xr:uid="{00000000-0005-0000-0000-000056110000}"/>
    <cellStyle name="Assumption Date. 8 12" xfId="2446" xr:uid="{00000000-0005-0000-0000-000057110000}"/>
    <cellStyle name="Assumption Date. 8 12 2" xfId="22437" xr:uid="{00000000-0005-0000-0000-000058110000}"/>
    <cellStyle name="Assumption Date. 8 13" xfId="22434" xr:uid="{00000000-0005-0000-0000-000059110000}"/>
    <cellStyle name="Assumption Date. 8 2" xfId="2447" xr:uid="{00000000-0005-0000-0000-00005A110000}"/>
    <cellStyle name="Assumption Date. 8 2 10" xfId="2448" xr:uid="{00000000-0005-0000-0000-00005B110000}"/>
    <cellStyle name="Assumption Date. 8 2 10 2" xfId="22439" xr:uid="{00000000-0005-0000-0000-00005C110000}"/>
    <cellStyle name="Assumption Date. 8 2 11" xfId="2449" xr:uid="{00000000-0005-0000-0000-00005D110000}"/>
    <cellStyle name="Assumption Date. 8 2 11 2" xfId="22440" xr:uid="{00000000-0005-0000-0000-00005E110000}"/>
    <cellStyle name="Assumption Date. 8 2 12" xfId="22438" xr:uid="{00000000-0005-0000-0000-00005F110000}"/>
    <cellStyle name="Assumption Date. 8 2 2" xfId="2450" xr:uid="{00000000-0005-0000-0000-000060110000}"/>
    <cellStyle name="Assumption Date. 8 2 2 10" xfId="2451" xr:uid="{00000000-0005-0000-0000-000061110000}"/>
    <cellStyle name="Assumption Date. 8 2 2 10 2" xfId="22442" xr:uid="{00000000-0005-0000-0000-000062110000}"/>
    <cellStyle name="Assumption Date. 8 2 2 11" xfId="2452" xr:uid="{00000000-0005-0000-0000-000063110000}"/>
    <cellStyle name="Assumption Date. 8 2 2 11 2" xfId="22443" xr:uid="{00000000-0005-0000-0000-000064110000}"/>
    <cellStyle name="Assumption Date. 8 2 2 12" xfId="22441" xr:uid="{00000000-0005-0000-0000-000065110000}"/>
    <cellStyle name="Assumption Date. 8 2 2 2" xfId="2453" xr:uid="{00000000-0005-0000-0000-000066110000}"/>
    <cellStyle name="Assumption Date. 8 2 2 2 2" xfId="22444" xr:uid="{00000000-0005-0000-0000-000067110000}"/>
    <cellStyle name="Assumption Date. 8 2 2 3" xfId="2454" xr:uid="{00000000-0005-0000-0000-000068110000}"/>
    <cellStyle name="Assumption Date. 8 2 2 3 2" xfId="22445" xr:uid="{00000000-0005-0000-0000-000069110000}"/>
    <cellStyle name="Assumption Date. 8 2 2 4" xfId="2455" xr:uid="{00000000-0005-0000-0000-00006A110000}"/>
    <cellStyle name="Assumption Date. 8 2 2 4 2" xfId="22446" xr:uid="{00000000-0005-0000-0000-00006B110000}"/>
    <cellStyle name="Assumption Date. 8 2 2 5" xfId="2456" xr:uid="{00000000-0005-0000-0000-00006C110000}"/>
    <cellStyle name="Assumption Date. 8 2 2 5 2" xfId="22447" xr:uid="{00000000-0005-0000-0000-00006D110000}"/>
    <cellStyle name="Assumption Date. 8 2 2 6" xfId="2457" xr:uid="{00000000-0005-0000-0000-00006E110000}"/>
    <cellStyle name="Assumption Date. 8 2 2 6 2" xfId="22448" xr:uid="{00000000-0005-0000-0000-00006F110000}"/>
    <cellStyle name="Assumption Date. 8 2 2 7" xfId="2458" xr:uid="{00000000-0005-0000-0000-000070110000}"/>
    <cellStyle name="Assumption Date. 8 2 2 7 2" xfId="22449" xr:uid="{00000000-0005-0000-0000-000071110000}"/>
    <cellStyle name="Assumption Date. 8 2 2 8" xfId="2459" xr:uid="{00000000-0005-0000-0000-000072110000}"/>
    <cellStyle name="Assumption Date. 8 2 2 8 2" xfId="22450" xr:uid="{00000000-0005-0000-0000-000073110000}"/>
    <cellStyle name="Assumption Date. 8 2 2 9" xfId="2460" xr:uid="{00000000-0005-0000-0000-000074110000}"/>
    <cellStyle name="Assumption Date. 8 2 2 9 2" xfId="22451" xr:uid="{00000000-0005-0000-0000-000075110000}"/>
    <cellStyle name="Assumption Date. 8 2 3" xfId="2461" xr:uid="{00000000-0005-0000-0000-000076110000}"/>
    <cellStyle name="Assumption Date. 8 2 3 2" xfId="22452" xr:uid="{00000000-0005-0000-0000-000077110000}"/>
    <cellStyle name="Assumption Date. 8 2 4" xfId="2462" xr:uid="{00000000-0005-0000-0000-000078110000}"/>
    <cellStyle name="Assumption Date. 8 2 4 2" xfId="22453" xr:uid="{00000000-0005-0000-0000-000079110000}"/>
    <cellStyle name="Assumption Date. 8 2 5" xfId="2463" xr:uid="{00000000-0005-0000-0000-00007A110000}"/>
    <cellStyle name="Assumption Date. 8 2 5 2" xfId="22454" xr:uid="{00000000-0005-0000-0000-00007B110000}"/>
    <cellStyle name="Assumption Date. 8 2 6" xfId="2464" xr:uid="{00000000-0005-0000-0000-00007C110000}"/>
    <cellStyle name="Assumption Date. 8 2 6 2" xfId="22455" xr:uid="{00000000-0005-0000-0000-00007D110000}"/>
    <cellStyle name="Assumption Date. 8 2 7" xfId="2465" xr:uid="{00000000-0005-0000-0000-00007E110000}"/>
    <cellStyle name="Assumption Date. 8 2 7 2" xfId="22456" xr:uid="{00000000-0005-0000-0000-00007F110000}"/>
    <cellStyle name="Assumption Date. 8 2 8" xfId="2466" xr:uid="{00000000-0005-0000-0000-000080110000}"/>
    <cellStyle name="Assumption Date. 8 2 8 2" xfId="22457" xr:uid="{00000000-0005-0000-0000-000081110000}"/>
    <cellStyle name="Assumption Date. 8 2 9" xfId="2467" xr:uid="{00000000-0005-0000-0000-000082110000}"/>
    <cellStyle name="Assumption Date. 8 2 9 2" xfId="22458" xr:uid="{00000000-0005-0000-0000-000083110000}"/>
    <cellStyle name="Assumption Date. 8 3" xfId="2468" xr:uid="{00000000-0005-0000-0000-000084110000}"/>
    <cellStyle name="Assumption Date. 8 3 10" xfId="2469" xr:uid="{00000000-0005-0000-0000-000085110000}"/>
    <cellStyle name="Assumption Date. 8 3 10 2" xfId="22460" xr:uid="{00000000-0005-0000-0000-000086110000}"/>
    <cellStyle name="Assumption Date. 8 3 11" xfId="2470" xr:uid="{00000000-0005-0000-0000-000087110000}"/>
    <cellStyle name="Assumption Date. 8 3 11 2" xfId="22461" xr:uid="{00000000-0005-0000-0000-000088110000}"/>
    <cellStyle name="Assumption Date. 8 3 12" xfId="22459" xr:uid="{00000000-0005-0000-0000-000089110000}"/>
    <cellStyle name="Assumption Date. 8 3 2" xfId="2471" xr:uid="{00000000-0005-0000-0000-00008A110000}"/>
    <cellStyle name="Assumption Date. 8 3 2 2" xfId="22462" xr:uid="{00000000-0005-0000-0000-00008B110000}"/>
    <cellStyle name="Assumption Date. 8 3 3" xfId="2472" xr:uid="{00000000-0005-0000-0000-00008C110000}"/>
    <cellStyle name="Assumption Date. 8 3 3 2" xfId="22463" xr:uid="{00000000-0005-0000-0000-00008D110000}"/>
    <cellStyle name="Assumption Date. 8 3 4" xfId="2473" xr:uid="{00000000-0005-0000-0000-00008E110000}"/>
    <cellStyle name="Assumption Date. 8 3 4 2" xfId="22464" xr:uid="{00000000-0005-0000-0000-00008F110000}"/>
    <cellStyle name="Assumption Date. 8 3 5" xfId="2474" xr:uid="{00000000-0005-0000-0000-000090110000}"/>
    <cellStyle name="Assumption Date. 8 3 5 2" xfId="22465" xr:uid="{00000000-0005-0000-0000-000091110000}"/>
    <cellStyle name="Assumption Date. 8 3 6" xfId="2475" xr:uid="{00000000-0005-0000-0000-000092110000}"/>
    <cellStyle name="Assumption Date. 8 3 6 2" xfId="22466" xr:uid="{00000000-0005-0000-0000-000093110000}"/>
    <cellStyle name="Assumption Date. 8 3 7" xfId="2476" xr:uid="{00000000-0005-0000-0000-000094110000}"/>
    <cellStyle name="Assumption Date. 8 3 7 2" xfId="22467" xr:uid="{00000000-0005-0000-0000-000095110000}"/>
    <cellStyle name="Assumption Date. 8 3 8" xfId="2477" xr:uid="{00000000-0005-0000-0000-000096110000}"/>
    <cellStyle name="Assumption Date. 8 3 8 2" xfId="22468" xr:uid="{00000000-0005-0000-0000-000097110000}"/>
    <cellStyle name="Assumption Date. 8 3 9" xfId="2478" xr:uid="{00000000-0005-0000-0000-000098110000}"/>
    <cellStyle name="Assumption Date. 8 3 9 2" xfId="22469" xr:uid="{00000000-0005-0000-0000-000099110000}"/>
    <cellStyle name="Assumption Date. 8 4" xfId="2479" xr:uid="{00000000-0005-0000-0000-00009A110000}"/>
    <cellStyle name="Assumption Date. 8 4 2" xfId="22470" xr:uid="{00000000-0005-0000-0000-00009B110000}"/>
    <cellStyle name="Assumption Date. 8 5" xfId="2480" xr:uid="{00000000-0005-0000-0000-00009C110000}"/>
    <cellStyle name="Assumption Date. 8 5 2" xfId="22471" xr:uid="{00000000-0005-0000-0000-00009D110000}"/>
    <cellStyle name="Assumption Date. 8 6" xfId="2481" xr:uid="{00000000-0005-0000-0000-00009E110000}"/>
    <cellStyle name="Assumption Date. 8 6 2" xfId="22472" xr:uid="{00000000-0005-0000-0000-00009F110000}"/>
    <cellStyle name="Assumption Date. 8 7" xfId="2482" xr:uid="{00000000-0005-0000-0000-0000A0110000}"/>
    <cellStyle name="Assumption Date. 8 7 2" xfId="22473" xr:uid="{00000000-0005-0000-0000-0000A1110000}"/>
    <cellStyle name="Assumption Date. 8 8" xfId="2483" xr:uid="{00000000-0005-0000-0000-0000A2110000}"/>
    <cellStyle name="Assumption Date. 8 8 2" xfId="22474" xr:uid="{00000000-0005-0000-0000-0000A3110000}"/>
    <cellStyle name="Assumption Date. 8 9" xfId="2484" xr:uid="{00000000-0005-0000-0000-0000A4110000}"/>
    <cellStyle name="Assumption Date. 8 9 2" xfId="22475" xr:uid="{00000000-0005-0000-0000-0000A5110000}"/>
    <cellStyle name="Assumption Date. 9" xfId="2485" xr:uid="{00000000-0005-0000-0000-0000A6110000}"/>
    <cellStyle name="Assumption Date. 9 10" xfId="2486" xr:uid="{00000000-0005-0000-0000-0000A7110000}"/>
    <cellStyle name="Assumption Date. 9 10 2" xfId="22477" xr:uid="{00000000-0005-0000-0000-0000A8110000}"/>
    <cellStyle name="Assumption Date. 9 11" xfId="2487" xr:uid="{00000000-0005-0000-0000-0000A9110000}"/>
    <cellStyle name="Assumption Date. 9 11 2" xfId="22478" xr:uid="{00000000-0005-0000-0000-0000AA110000}"/>
    <cellStyle name="Assumption Date. 9 12" xfId="2488" xr:uid="{00000000-0005-0000-0000-0000AB110000}"/>
    <cellStyle name="Assumption Date. 9 12 2" xfId="22479" xr:uid="{00000000-0005-0000-0000-0000AC110000}"/>
    <cellStyle name="Assumption Date. 9 13" xfId="22476" xr:uid="{00000000-0005-0000-0000-0000AD110000}"/>
    <cellStyle name="Assumption Date. 9 2" xfId="2489" xr:uid="{00000000-0005-0000-0000-0000AE110000}"/>
    <cellStyle name="Assumption Date. 9 2 10" xfId="2490" xr:uid="{00000000-0005-0000-0000-0000AF110000}"/>
    <cellStyle name="Assumption Date. 9 2 10 2" xfId="22481" xr:uid="{00000000-0005-0000-0000-0000B0110000}"/>
    <cellStyle name="Assumption Date. 9 2 11" xfId="2491" xr:uid="{00000000-0005-0000-0000-0000B1110000}"/>
    <cellStyle name="Assumption Date. 9 2 11 2" xfId="22482" xr:uid="{00000000-0005-0000-0000-0000B2110000}"/>
    <cellStyle name="Assumption Date. 9 2 12" xfId="22480" xr:uid="{00000000-0005-0000-0000-0000B3110000}"/>
    <cellStyle name="Assumption Date. 9 2 2" xfId="2492" xr:uid="{00000000-0005-0000-0000-0000B4110000}"/>
    <cellStyle name="Assumption Date. 9 2 2 10" xfId="2493" xr:uid="{00000000-0005-0000-0000-0000B5110000}"/>
    <cellStyle name="Assumption Date. 9 2 2 10 2" xfId="22484" xr:uid="{00000000-0005-0000-0000-0000B6110000}"/>
    <cellStyle name="Assumption Date. 9 2 2 11" xfId="2494" xr:uid="{00000000-0005-0000-0000-0000B7110000}"/>
    <cellStyle name="Assumption Date. 9 2 2 11 2" xfId="22485" xr:uid="{00000000-0005-0000-0000-0000B8110000}"/>
    <cellStyle name="Assumption Date. 9 2 2 12" xfId="22483" xr:uid="{00000000-0005-0000-0000-0000B9110000}"/>
    <cellStyle name="Assumption Date. 9 2 2 2" xfId="2495" xr:uid="{00000000-0005-0000-0000-0000BA110000}"/>
    <cellStyle name="Assumption Date. 9 2 2 2 2" xfId="22486" xr:uid="{00000000-0005-0000-0000-0000BB110000}"/>
    <cellStyle name="Assumption Date. 9 2 2 3" xfId="2496" xr:uid="{00000000-0005-0000-0000-0000BC110000}"/>
    <cellStyle name="Assumption Date. 9 2 2 3 2" xfId="22487" xr:uid="{00000000-0005-0000-0000-0000BD110000}"/>
    <cellStyle name="Assumption Date. 9 2 2 4" xfId="2497" xr:uid="{00000000-0005-0000-0000-0000BE110000}"/>
    <cellStyle name="Assumption Date. 9 2 2 4 2" xfId="22488" xr:uid="{00000000-0005-0000-0000-0000BF110000}"/>
    <cellStyle name="Assumption Date. 9 2 2 5" xfId="2498" xr:uid="{00000000-0005-0000-0000-0000C0110000}"/>
    <cellStyle name="Assumption Date. 9 2 2 5 2" xfId="22489" xr:uid="{00000000-0005-0000-0000-0000C1110000}"/>
    <cellStyle name="Assumption Date. 9 2 2 6" xfId="2499" xr:uid="{00000000-0005-0000-0000-0000C2110000}"/>
    <cellStyle name="Assumption Date. 9 2 2 6 2" xfId="22490" xr:uid="{00000000-0005-0000-0000-0000C3110000}"/>
    <cellStyle name="Assumption Date. 9 2 2 7" xfId="2500" xr:uid="{00000000-0005-0000-0000-0000C4110000}"/>
    <cellStyle name="Assumption Date. 9 2 2 7 2" xfId="22491" xr:uid="{00000000-0005-0000-0000-0000C5110000}"/>
    <cellStyle name="Assumption Date. 9 2 2 8" xfId="2501" xr:uid="{00000000-0005-0000-0000-0000C6110000}"/>
    <cellStyle name="Assumption Date. 9 2 2 8 2" xfId="22492" xr:uid="{00000000-0005-0000-0000-0000C7110000}"/>
    <cellStyle name="Assumption Date. 9 2 2 9" xfId="2502" xr:uid="{00000000-0005-0000-0000-0000C8110000}"/>
    <cellStyle name="Assumption Date. 9 2 2 9 2" xfId="22493" xr:uid="{00000000-0005-0000-0000-0000C9110000}"/>
    <cellStyle name="Assumption Date. 9 2 3" xfId="2503" xr:uid="{00000000-0005-0000-0000-0000CA110000}"/>
    <cellStyle name="Assumption Date. 9 2 3 2" xfId="22494" xr:uid="{00000000-0005-0000-0000-0000CB110000}"/>
    <cellStyle name="Assumption Date. 9 2 4" xfId="2504" xr:uid="{00000000-0005-0000-0000-0000CC110000}"/>
    <cellStyle name="Assumption Date. 9 2 4 2" xfId="22495" xr:uid="{00000000-0005-0000-0000-0000CD110000}"/>
    <cellStyle name="Assumption Date. 9 2 5" xfId="2505" xr:uid="{00000000-0005-0000-0000-0000CE110000}"/>
    <cellStyle name="Assumption Date. 9 2 5 2" xfId="22496" xr:uid="{00000000-0005-0000-0000-0000CF110000}"/>
    <cellStyle name="Assumption Date. 9 2 6" xfId="2506" xr:uid="{00000000-0005-0000-0000-0000D0110000}"/>
    <cellStyle name="Assumption Date. 9 2 6 2" xfId="22497" xr:uid="{00000000-0005-0000-0000-0000D1110000}"/>
    <cellStyle name="Assumption Date. 9 2 7" xfId="2507" xr:uid="{00000000-0005-0000-0000-0000D2110000}"/>
    <cellStyle name="Assumption Date. 9 2 7 2" xfId="22498" xr:uid="{00000000-0005-0000-0000-0000D3110000}"/>
    <cellStyle name="Assumption Date. 9 2 8" xfId="2508" xr:uid="{00000000-0005-0000-0000-0000D4110000}"/>
    <cellStyle name="Assumption Date. 9 2 8 2" xfId="22499" xr:uid="{00000000-0005-0000-0000-0000D5110000}"/>
    <cellStyle name="Assumption Date. 9 2 9" xfId="2509" xr:uid="{00000000-0005-0000-0000-0000D6110000}"/>
    <cellStyle name="Assumption Date. 9 2 9 2" xfId="22500" xr:uid="{00000000-0005-0000-0000-0000D7110000}"/>
    <cellStyle name="Assumption Date. 9 3" xfId="2510" xr:uid="{00000000-0005-0000-0000-0000D8110000}"/>
    <cellStyle name="Assumption Date. 9 3 10" xfId="2511" xr:uid="{00000000-0005-0000-0000-0000D9110000}"/>
    <cellStyle name="Assumption Date. 9 3 10 2" xfId="22502" xr:uid="{00000000-0005-0000-0000-0000DA110000}"/>
    <cellStyle name="Assumption Date. 9 3 11" xfId="2512" xr:uid="{00000000-0005-0000-0000-0000DB110000}"/>
    <cellStyle name="Assumption Date. 9 3 11 2" xfId="22503" xr:uid="{00000000-0005-0000-0000-0000DC110000}"/>
    <cellStyle name="Assumption Date. 9 3 12" xfId="22501" xr:uid="{00000000-0005-0000-0000-0000DD110000}"/>
    <cellStyle name="Assumption Date. 9 3 2" xfId="2513" xr:uid="{00000000-0005-0000-0000-0000DE110000}"/>
    <cellStyle name="Assumption Date. 9 3 2 2" xfId="22504" xr:uid="{00000000-0005-0000-0000-0000DF110000}"/>
    <cellStyle name="Assumption Date. 9 3 3" xfId="2514" xr:uid="{00000000-0005-0000-0000-0000E0110000}"/>
    <cellStyle name="Assumption Date. 9 3 3 2" xfId="22505" xr:uid="{00000000-0005-0000-0000-0000E1110000}"/>
    <cellStyle name="Assumption Date. 9 3 4" xfId="2515" xr:uid="{00000000-0005-0000-0000-0000E2110000}"/>
    <cellStyle name="Assumption Date. 9 3 4 2" xfId="22506" xr:uid="{00000000-0005-0000-0000-0000E3110000}"/>
    <cellStyle name="Assumption Date. 9 3 5" xfId="2516" xr:uid="{00000000-0005-0000-0000-0000E4110000}"/>
    <cellStyle name="Assumption Date. 9 3 5 2" xfId="22507" xr:uid="{00000000-0005-0000-0000-0000E5110000}"/>
    <cellStyle name="Assumption Date. 9 3 6" xfId="2517" xr:uid="{00000000-0005-0000-0000-0000E6110000}"/>
    <cellStyle name="Assumption Date. 9 3 6 2" xfId="22508" xr:uid="{00000000-0005-0000-0000-0000E7110000}"/>
    <cellStyle name="Assumption Date. 9 3 7" xfId="2518" xr:uid="{00000000-0005-0000-0000-0000E8110000}"/>
    <cellStyle name="Assumption Date. 9 3 7 2" xfId="22509" xr:uid="{00000000-0005-0000-0000-0000E9110000}"/>
    <cellStyle name="Assumption Date. 9 3 8" xfId="2519" xr:uid="{00000000-0005-0000-0000-0000EA110000}"/>
    <cellStyle name="Assumption Date. 9 3 8 2" xfId="22510" xr:uid="{00000000-0005-0000-0000-0000EB110000}"/>
    <cellStyle name="Assumption Date. 9 3 9" xfId="2520" xr:uid="{00000000-0005-0000-0000-0000EC110000}"/>
    <cellStyle name="Assumption Date. 9 3 9 2" xfId="22511" xr:uid="{00000000-0005-0000-0000-0000ED110000}"/>
    <cellStyle name="Assumption Date. 9 4" xfId="2521" xr:uid="{00000000-0005-0000-0000-0000EE110000}"/>
    <cellStyle name="Assumption Date. 9 4 2" xfId="22512" xr:uid="{00000000-0005-0000-0000-0000EF110000}"/>
    <cellStyle name="Assumption Date. 9 5" xfId="2522" xr:uid="{00000000-0005-0000-0000-0000F0110000}"/>
    <cellStyle name="Assumption Date. 9 5 2" xfId="22513" xr:uid="{00000000-0005-0000-0000-0000F1110000}"/>
    <cellStyle name="Assumption Date. 9 6" xfId="2523" xr:uid="{00000000-0005-0000-0000-0000F2110000}"/>
    <cellStyle name="Assumption Date. 9 6 2" xfId="22514" xr:uid="{00000000-0005-0000-0000-0000F3110000}"/>
    <cellStyle name="Assumption Date. 9 7" xfId="2524" xr:uid="{00000000-0005-0000-0000-0000F4110000}"/>
    <cellStyle name="Assumption Date. 9 7 2" xfId="22515" xr:uid="{00000000-0005-0000-0000-0000F5110000}"/>
    <cellStyle name="Assumption Date. 9 8" xfId="2525" xr:uid="{00000000-0005-0000-0000-0000F6110000}"/>
    <cellStyle name="Assumption Date. 9 8 2" xfId="22516" xr:uid="{00000000-0005-0000-0000-0000F7110000}"/>
    <cellStyle name="Assumption Date. 9 9" xfId="2526" xr:uid="{00000000-0005-0000-0000-0000F8110000}"/>
    <cellStyle name="Assumption Date. 9 9 2" xfId="22517" xr:uid="{00000000-0005-0000-0000-0000F9110000}"/>
    <cellStyle name="Assumption Heading." xfId="2527" xr:uid="{00000000-0005-0000-0000-0000FA110000}"/>
    <cellStyle name="Assumption Heading. 10" xfId="2528" xr:uid="{00000000-0005-0000-0000-0000FB110000}"/>
    <cellStyle name="Assumption Heading. 10 10" xfId="2529" xr:uid="{00000000-0005-0000-0000-0000FC110000}"/>
    <cellStyle name="Assumption Heading. 10 10 2" xfId="22520" xr:uid="{00000000-0005-0000-0000-0000FD110000}"/>
    <cellStyle name="Assumption Heading. 10 11" xfId="2530" xr:uid="{00000000-0005-0000-0000-0000FE110000}"/>
    <cellStyle name="Assumption Heading. 10 11 2" xfId="22521" xr:uid="{00000000-0005-0000-0000-0000FF110000}"/>
    <cellStyle name="Assumption Heading. 10 12" xfId="2531" xr:uid="{00000000-0005-0000-0000-000000120000}"/>
    <cellStyle name="Assumption Heading. 10 12 2" xfId="22522" xr:uid="{00000000-0005-0000-0000-000001120000}"/>
    <cellStyle name="Assumption Heading. 10 13" xfId="22519" xr:uid="{00000000-0005-0000-0000-000002120000}"/>
    <cellStyle name="Assumption Heading. 10 2" xfId="2532" xr:uid="{00000000-0005-0000-0000-000003120000}"/>
    <cellStyle name="Assumption Heading. 10 2 10" xfId="2533" xr:uid="{00000000-0005-0000-0000-000004120000}"/>
    <cellStyle name="Assumption Heading. 10 2 10 2" xfId="22524" xr:uid="{00000000-0005-0000-0000-000005120000}"/>
    <cellStyle name="Assumption Heading. 10 2 11" xfId="2534" xr:uid="{00000000-0005-0000-0000-000006120000}"/>
    <cellStyle name="Assumption Heading. 10 2 11 2" xfId="22525" xr:uid="{00000000-0005-0000-0000-000007120000}"/>
    <cellStyle name="Assumption Heading. 10 2 12" xfId="22523" xr:uid="{00000000-0005-0000-0000-000008120000}"/>
    <cellStyle name="Assumption Heading. 10 2 2" xfId="2535" xr:uid="{00000000-0005-0000-0000-000009120000}"/>
    <cellStyle name="Assumption Heading. 10 2 2 10" xfId="2536" xr:uid="{00000000-0005-0000-0000-00000A120000}"/>
    <cellStyle name="Assumption Heading. 10 2 2 10 2" xfId="22527" xr:uid="{00000000-0005-0000-0000-00000B120000}"/>
    <cellStyle name="Assumption Heading. 10 2 2 11" xfId="2537" xr:uid="{00000000-0005-0000-0000-00000C120000}"/>
    <cellStyle name="Assumption Heading. 10 2 2 11 2" xfId="22528" xr:uid="{00000000-0005-0000-0000-00000D120000}"/>
    <cellStyle name="Assumption Heading. 10 2 2 12" xfId="22526" xr:uid="{00000000-0005-0000-0000-00000E120000}"/>
    <cellStyle name="Assumption Heading. 10 2 2 2" xfId="2538" xr:uid="{00000000-0005-0000-0000-00000F120000}"/>
    <cellStyle name="Assumption Heading. 10 2 2 2 2" xfId="22529" xr:uid="{00000000-0005-0000-0000-000010120000}"/>
    <cellStyle name="Assumption Heading. 10 2 2 3" xfId="2539" xr:uid="{00000000-0005-0000-0000-000011120000}"/>
    <cellStyle name="Assumption Heading. 10 2 2 3 2" xfId="22530" xr:uid="{00000000-0005-0000-0000-000012120000}"/>
    <cellStyle name="Assumption Heading. 10 2 2 4" xfId="2540" xr:uid="{00000000-0005-0000-0000-000013120000}"/>
    <cellStyle name="Assumption Heading. 10 2 2 4 2" xfId="22531" xr:uid="{00000000-0005-0000-0000-000014120000}"/>
    <cellStyle name="Assumption Heading. 10 2 2 5" xfId="2541" xr:uid="{00000000-0005-0000-0000-000015120000}"/>
    <cellStyle name="Assumption Heading. 10 2 2 5 2" xfId="22532" xr:uid="{00000000-0005-0000-0000-000016120000}"/>
    <cellStyle name="Assumption Heading. 10 2 2 6" xfId="2542" xr:uid="{00000000-0005-0000-0000-000017120000}"/>
    <cellStyle name="Assumption Heading. 10 2 2 6 2" xfId="22533" xr:uid="{00000000-0005-0000-0000-000018120000}"/>
    <cellStyle name="Assumption Heading. 10 2 2 7" xfId="2543" xr:uid="{00000000-0005-0000-0000-000019120000}"/>
    <cellStyle name="Assumption Heading. 10 2 2 7 2" xfId="22534" xr:uid="{00000000-0005-0000-0000-00001A120000}"/>
    <cellStyle name="Assumption Heading. 10 2 2 8" xfId="2544" xr:uid="{00000000-0005-0000-0000-00001B120000}"/>
    <cellStyle name="Assumption Heading. 10 2 2 8 2" xfId="22535" xr:uid="{00000000-0005-0000-0000-00001C120000}"/>
    <cellStyle name="Assumption Heading. 10 2 2 9" xfId="2545" xr:uid="{00000000-0005-0000-0000-00001D120000}"/>
    <cellStyle name="Assumption Heading. 10 2 2 9 2" xfId="22536" xr:uid="{00000000-0005-0000-0000-00001E120000}"/>
    <cellStyle name="Assumption Heading. 10 2 3" xfId="2546" xr:uid="{00000000-0005-0000-0000-00001F120000}"/>
    <cellStyle name="Assumption Heading. 10 2 3 2" xfId="22537" xr:uid="{00000000-0005-0000-0000-000020120000}"/>
    <cellStyle name="Assumption Heading. 10 2 4" xfId="2547" xr:uid="{00000000-0005-0000-0000-000021120000}"/>
    <cellStyle name="Assumption Heading. 10 2 4 2" xfId="22538" xr:uid="{00000000-0005-0000-0000-000022120000}"/>
    <cellStyle name="Assumption Heading. 10 2 5" xfId="2548" xr:uid="{00000000-0005-0000-0000-000023120000}"/>
    <cellStyle name="Assumption Heading. 10 2 5 2" xfId="22539" xr:uid="{00000000-0005-0000-0000-000024120000}"/>
    <cellStyle name="Assumption Heading. 10 2 6" xfId="2549" xr:uid="{00000000-0005-0000-0000-000025120000}"/>
    <cellStyle name="Assumption Heading. 10 2 6 2" xfId="22540" xr:uid="{00000000-0005-0000-0000-000026120000}"/>
    <cellStyle name="Assumption Heading. 10 2 7" xfId="2550" xr:uid="{00000000-0005-0000-0000-000027120000}"/>
    <cellStyle name="Assumption Heading. 10 2 7 2" xfId="22541" xr:uid="{00000000-0005-0000-0000-000028120000}"/>
    <cellStyle name="Assumption Heading. 10 2 8" xfId="2551" xr:uid="{00000000-0005-0000-0000-000029120000}"/>
    <cellStyle name="Assumption Heading. 10 2 8 2" xfId="22542" xr:uid="{00000000-0005-0000-0000-00002A120000}"/>
    <cellStyle name="Assumption Heading. 10 2 9" xfId="2552" xr:uid="{00000000-0005-0000-0000-00002B120000}"/>
    <cellStyle name="Assumption Heading. 10 2 9 2" xfId="22543" xr:uid="{00000000-0005-0000-0000-00002C120000}"/>
    <cellStyle name="Assumption Heading. 10 3" xfId="2553" xr:uid="{00000000-0005-0000-0000-00002D120000}"/>
    <cellStyle name="Assumption Heading. 10 3 10" xfId="2554" xr:uid="{00000000-0005-0000-0000-00002E120000}"/>
    <cellStyle name="Assumption Heading. 10 3 10 2" xfId="22545" xr:uid="{00000000-0005-0000-0000-00002F120000}"/>
    <cellStyle name="Assumption Heading. 10 3 11" xfId="2555" xr:uid="{00000000-0005-0000-0000-000030120000}"/>
    <cellStyle name="Assumption Heading. 10 3 11 2" xfId="22546" xr:uid="{00000000-0005-0000-0000-000031120000}"/>
    <cellStyle name="Assumption Heading. 10 3 12" xfId="22544" xr:uid="{00000000-0005-0000-0000-000032120000}"/>
    <cellStyle name="Assumption Heading. 10 3 2" xfId="2556" xr:uid="{00000000-0005-0000-0000-000033120000}"/>
    <cellStyle name="Assumption Heading. 10 3 2 2" xfId="22547" xr:uid="{00000000-0005-0000-0000-000034120000}"/>
    <cellStyle name="Assumption Heading. 10 3 3" xfId="2557" xr:uid="{00000000-0005-0000-0000-000035120000}"/>
    <cellStyle name="Assumption Heading. 10 3 3 2" xfId="22548" xr:uid="{00000000-0005-0000-0000-000036120000}"/>
    <cellStyle name="Assumption Heading. 10 3 4" xfId="2558" xr:uid="{00000000-0005-0000-0000-000037120000}"/>
    <cellStyle name="Assumption Heading. 10 3 4 2" xfId="22549" xr:uid="{00000000-0005-0000-0000-000038120000}"/>
    <cellStyle name="Assumption Heading. 10 3 5" xfId="2559" xr:uid="{00000000-0005-0000-0000-000039120000}"/>
    <cellStyle name="Assumption Heading. 10 3 5 2" xfId="22550" xr:uid="{00000000-0005-0000-0000-00003A120000}"/>
    <cellStyle name="Assumption Heading. 10 3 6" xfId="2560" xr:uid="{00000000-0005-0000-0000-00003B120000}"/>
    <cellStyle name="Assumption Heading. 10 3 6 2" xfId="22551" xr:uid="{00000000-0005-0000-0000-00003C120000}"/>
    <cellStyle name="Assumption Heading. 10 3 7" xfId="2561" xr:uid="{00000000-0005-0000-0000-00003D120000}"/>
    <cellStyle name="Assumption Heading. 10 3 7 2" xfId="22552" xr:uid="{00000000-0005-0000-0000-00003E120000}"/>
    <cellStyle name="Assumption Heading. 10 3 8" xfId="2562" xr:uid="{00000000-0005-0000-0000-00003F120000}"/>
    <cellStyle name="Assumption Heading. 10 3 8 2" xfId="22553" xr:uid="{00000000-0005-0000-0000-000040120000}"/>
    <cellStyle name="Assumption Heading. 10 3 9" xfId="2563" xr:uid="{00000000-0005-0000-0000-000041120000}"/>
    <cellStyle name="Assumption Heading. 10 3 9 2" xfId="22554" xr:uid="{00000000-0005-0000-0000-000042120000}"/>
    <cellStyle name="Assumption Heading. 10 4" xfId="2564" xr:uid="{00000000-0005-0000-0000-000043120000}"/>
    <cellStyle name="Assumption Heading. 10 4 2" xfId="22555" xr:uid="{00000000-0005-0000-0000-000044120000}"/>
    <cellStyle name="Assumption Heading. 10 5" xfId="2565" xr:uid="{00000000-0005-0000-0000-000045120000}"/>
    <cellStyle name="Assumption Heading. 10 5 2" xfId="22556" xr:uid="{00000000-0005-0000-0000-000046120000}"/>
    <cellStyle name="Assumption Heading. 10 6" xfId="2566" xr:uid="{00000000-0005-0000-0000-000047120000}"/>
    <cellStyle name="Assumption Heading. 10 6 2" xfId="22557" xr:uid="{00000000-0005-0000-0000-000048120000}"/>
    <cellStyle name="Assumption Heading. 10 7" xfId="2567" xr:uid="{00000000-0005-0000-0000-000049120000}"/>
    <cellStyle name="Assumption Heading. 10 7 2" xfId="22558" xr:uid="{00000000-0005-0000-0000-00004A120000}"/>
    <cellStyle name="Assumption Heading. 10 8" xfId="2568" xr:uid="{00000000-0005-0000-0000-00004B120000}"/>
    <cellStyle name="Assumption Heading. 10 8 2" xfId="22559" xr:uid="{00000000-0005-0000-0000-00004C120000}"/>
    <cellStyle name="Assumption Heading. 10 9" xfId="2569" xr:uid="{00000000-0005-0000-0000-00004D120000}"/>
    <cellStyle name="Assumption Heading. 10 9 2" xfId="22560" xr:uid="{00000000-0005-0000-0000-00004E120000}"/>
    <cellStyle name="Assumption Heading. 11" xfId="2570" xr:uid="{00000000-0005-0000-0000-00004F120000}"/>
    <cellStyle name="Assumption Heading. 11 10" xfId="2571" xr:uid="{00000000-0005-0000-0000-000050120000}"/>
    <cellStyle name="Assumption Heading. 11 10 2" xfId="22562" xr:uid="{00000000-0005-0000-0000-000051120000}"/>
    <cellStyle name="Assumption Heading. 11 11" xfId="2572" xr:uid="{00000000-0005-0000-0000-000052120000}"/>
    <cellStyle name="Assumption Heading. 11 11 2" xfId="22563" xr:uid="{00000000-0005-0000-0000-000053120000}"/>
    <cellStyle name="Assumption Heading. 11 12" xfId="22561" xr:uid="{00000000-0005-0000-0000-000054120000}"/>
    <cellStyle name="Assumption Heading. 11 2" xfId="2573" xr:uid="{00000000-0005-0000-0000-000055120000}"/>
    <cellStyle name="Assumption Heading. 11 2 10" xfId="2574" xr:uid="{00000000-0005-0000-0000-000056120000}"/>
    <cellStyle name="Assumption Heading. 11 2 10 2" xfId="22565" xr:uid="{00000000-0005-0000-0000-000057120000}"/>
    <cellStyle name="Assumption Heading. 11 2 11" xfId="2575" xr:uid="{00000000-0005-0000-0000-000058120000}"/>
    <cellStyle name="Assumption Heading. 11 2 11 2" xfId="22566" xr:uid="{00000000-0005-0000-0000-000059120000}"/>
    <cellStyle name="Assumption Heading. 11 2 12" xfId="22564" xr:uid="{00000000-0005-0000-0000-00005A120000}"/>
    <cellStyle name="Assumption Heading. 11 2 2" xfId="2576" xr:uid="{00000000-0005-0000-0000-00005B120000}"/>
    <cellStyle name="Assumption Heading. 11 2 2 2" xfId="22567" xr:uid="{00000000-0005-0000-0000-00005C120000}"/>
    <cellStyle name="Assumption Heading. 11 2 3" xfId="2577" xr:uid="{00000000-0005-0000-0000-00005D120000}"/>
    <cellStyle name="Assumption Heading. 11 2 3 2" xfId="22568" xr:uid="{00000000-0005-0000-0000-00005E120000}"/>
    <cellStyle name="Assumption Heading. 11 2 4" xfId="2578" xr:uid="{00000000-0005-0000-0000-00005F120000}"/>
    <cellStyle name="Assumption Heading. 11 2 4 2" xfId="22569" xr:uid="{00000000-0005-0000-0000-000060120000}"/>
    <cellStyle name="Assumption Heading. 11 2 5" xfId="2579" xr:uid="{00000000-0005-0000-0000-000061120000}"/>
    <cellStyle name="Assumption Heading. 11 2 5 2" xfId="22570" xr:uid="{00000000-0005-0000-0000-000062120000}"/>
    <cellStyle name="Assumption Heading. 11 2 6" xfId="2580" xr:uid="{00000000-0005-0000-0000-000063120000}"/>
    <cellStyle name="Assumption Heading. 11 2 6 2" xfId="22571" xr:uid="{00000000-0005-0000-0000-000064120000}"/>
    <cellStyle name="Assumption Heading. 11 2 7" xfId="2581" xr:uid="{00000000-0005-0000-0000-000065120000}"/>
    <cellStyle name="Assumption Heading. 11 2 7 2" xfId="22572" xr:uid="{00000000-0005-0000-0000-000066120000}"/>
    <cellStyle name="Assumption Heading. 11 2 8" xfId="2582" xr:uid="{00000000-0005-0000-0000-000067120000}"/>
    <cellStyle name="Assumption Heading. 11 2 8 2" xfId="22573" xr:uid="{00000000-0005-0000-0000-000068120000}"/>
    <cellStyle name="Assumption Heading. 11 2 9" xfId="2583" xr:uid="{00000000-0005-0000-0000-000069120000}"/>
    <cellStyle name="Assumption Heading. 11 2 9 2" xfId="22574" xr:uid="{00000000-0005-0000-0000-00006A120000}"/>
    <cellStyle name="Assumption Heading. 11 3" xfId="2584" xr:uid="{00000000-0005-0000-0000-00006B120000}"/>
    <cellStyle name="Assumption Heading. 11 3 2" xfId="22575" xr:uid="{00000000-0005-0000-0000-00006C120000}"/>
    <cellStyle name="Assumption Heading. 11 4" xfId="2585" xr:uid="{00000000-0005-0000-0000-00006D120000}"/>
    <cellStyle name="Assumption Heading. 11 4 2" xfId="22576" xr:uid="{00000000-0005-0000-0000-00006E120000}"/>
    <cellStyle name="Assumption Heading. 11 5" xfId="2586" xr:uid="{00000000-0005-0000-0000-00006F120000}"/>
    <cellStyle name="Assumption Heading. 11 5 2" xfId="22577" xr:uid="{00000000-0005-0000-0000-000070120000}"/>
    <cellStyle name="Assumption Heading. 11 6" xfId="2587" xr:uid="{00000000-0005-0000-0000-000071120000}"/>
    <cellStyle name="Assumption Heading. 11 6 2" xfId="22578" xr:uid="{00000000-0005-0000-0000-000072120000}"/>
    <cellStyle name="Assumption Heading. 11 7" xfId="2588" xr:uid="{00000000-0005-0000-0000-000073120000}"/>
    <cellStyle name="Assumption Heading. 11 7 2" xfId="22579" xr:uid="{00000000-0005-0000-0000-000074120000}"/>
    <cellStyle name="Assumption Heading. 11 8" xfId="2589" xr:uid="{00000000-0005-0000-0000-000075120000}"/>
    <cellStyle name="Assumption Heading. 11 8 2" xfId="22580" xr:uid="{00000000-0005-0000-0000-000076120000}"/>
    <cellStyle name="Assumption Heading. 11 9" xfId="2590" xr:uid="{00000000-0005-0000-0000-000077120000}"/>
    <cellStyle name="Assumption Heading. 11 9 2" xfId="22581" xr:uid="{00000000-0005-0000-0000-000078120000}"/>
    <cellStyle name="Assumption Heading. 12" xfId="2591" xr:uid="{00000000-0005-0000-0000-000079120000}"/>
    <cellStyle name="Assumption Heading. 12 10" xfId="2592" xr:uid="{00000000-0005-0000-0000-00007A120000}"/>
    <cellStyle name="Assumption Heading. 12 10 2" xfId="22583" xr:uid="{00000000-0005-0000-0000-00007B120000}"/>
    <cellStyle name="Assumption Heading. 12 11" xfId="2593" xr:uid="{00000000-0005-0000-0000-00007C120000}"/>
    <cellStyle name="Assumption Heading. 12 11 2" xfId="22584" xr:uid="{00000000-0005-0000-0000-00007D120000}"/>
    <cellStyle name="Assumption Heading. 12 12" xfId="22582" xr:uid="{00000000-0005-0000-0000-00007E120000}"/>
    <cellStyle name="Assumption Heading. 12 2" xfId="2594" xr:uid="{00000000-0005-0000-0000-00007F120000}"/>
    <cellStyle name="Assumption Heading. 12 2 10" xfId="2595" xr:uid="{00000000-0005-0000-0000-000080120000}"/>
    <cellStyle name="Assumption Heading. 12 2 10 2" xfId="22586" xr:uid="{00000000-0005-0000-0000-000081120000}"/>
    <cellStyle name="Assumption Heading. 12 2 11" xfId="2596" xr:uid="{00000000-0005-0000-0000-000082120000}"/>
    <cellStyle name="Assumption Heading. 12 2 11 2" xfId="22587" xr:uid="{00000000-0005-0000-0000-000083120000}"/>
    <cellStyle name="Assumption Heading. 12 2 12" xfId="22585" xr:uid="{00000000-0005-0000-0000-000084120000}"/>
    <cellStyle name="Assumption Heading. 12 2 2" xfId="2597" xr:uid="{00000000-0005-0000-0000-000085120000}"/>
    <cellStyle name="Assumption Heading. 12 2 2 2" xfId="22588" xr:uid="{00000000-0005-0000-0000-000086120000}"/>
    <cellStyle name="Assumption Heading. 12 2 3" xfId="2598" xr:uid="{00000000-0005-0000-0000-000087120000}"/>
    <cellStyle name="Assumption Heading. 12 2 3 2" xfId="22589" xr:uid="{00000000-0005-0000-0000-000088120000}"/>
    <cellStyle name="Assumption Heading. 12 2 4" xfId="2599" xr:uid="{00000000-0005-0000-0000-000089120000}"/>
    <cellStyle name="Assumption Heading. 12 2 4 2" xfId="22590" xr:uid="{00000000-0005-0000-0000-00008A120000}"/>
    <cellStyle name="Assumption Heading. 12 2 5" xfId="2600" xr:uid="{00000000-0005-0000-0000-00008B120000}"/>
    <cellStyle name="Assumption Heading. 12 2 5 2" xfId="22591" xr:uid="{00000000-0005-0000-0000-00008C120000}"/>
    <cellStyle name="Assumption Heading. 12 2 6" xfId="2601" xr:uid="{00000000-0005-0000-0000-00008D120000}"/>
    <cellStyle name="Assumption Heading. 12 2 6 2" xfId="22592" xr:uid="{00000000-0005-0000-0000-00008E120000}"/>
    <cellStyle name="Assumption Heading. 12 2 7" xfId="2602" xr:uid="{00000000-0005-0000-0000-00008F120000}"/>
    <cellStyle name="Assumption Heading. 12 2 7 2" xfId="22593" xr:uid="{00000000-0005-0000-0000-000090120000}"/>
    <cellStyle name="Assumption Heading. 12 2 8" xfId="2603" xr:uid="{00000000-0005-0000-0000-000091120000}"/>
    <cellStyle name="Assumption Heading. 12 2 8 2" xfId="22594" xr:uid="{00000000-0005-0000-0000-000092120000}"/>
    <cellStyle name="Assumption Heading. 12 2 9" xfId="2604" xr:uid="{00000000-0005-0000-0000-000093120000}"/>
    <cellStyle name="Assumption Heading. 12 2 9 2" xfId="22595" xr:uid="{00000000-0005-0000-0000-000094120000}"/>
    <cellStyle name="Assumption Heading. 12 3" xfId="2605" xr:uid="{00000000-0005-0000-0000-000095120000}"/>
    <cellStyle name="Assumption Heading. 12 3 2" xfId="22596" xr:uid="{00000000-0005-0000-0000-000096120000}"/>
    <cellStyle name="Assumption Heading. 12 4" xfId="2606" xr:uid="{00000000-0005-0000-0000-000097120000}"/>
    <cellStyle name="Assumption Heading. 12 4 2" xfId="22597" xr:uid="{00000000-0005-0000-0000-000098120000}"/>
    <cellStyle name="Assumption Heading. 12 5" xfId="2607" xr:uid="{00000000-0005-0000-0000-000099120000}"/>
    <cellStyle name="Assumption Heading. 12 5 2" xfId="22598" xr:uid="{00000000-0005-0000-0000-00009A120000}"/>
    <cellStyle name="Assumption Heading. 12 6" xfId="2608" xr:uid="{00000000-0005-0000-0000-00009B120000}"/>
    <cellStyle name="Assumption Heading. 12 6 2" xfId="22599" xr:uid="{00000000-0005-0000-0000-00009C120000}"/>
    <cellStyle name="Assumption Heading. 12 7" xfId="2609" xr:uid="{00000000-0005-0000-0000-00009D120000}"/>
    <cellStyle name="Assumption Heading. 12 7 2" xfId="22600" xr:uid="{00000000-0005-0000-0000-00009E120000}"/>
    <cellStyle name="Assumption Heading. 12 8" xfId="2610" xr:uid="{00000000-0005-0000-0000-00009F120000}"/>
    <cellStyle name="Assumption Heading. 12 8 2" xfId="22601" xr:uid="{00000000-0005-0000-0000-0000A0120000}"/>
    <cellStyle name="Assumption Heading. 12 9" xfId="2611" xr:uid="{00000000-0005-0000-0000-0000A1120000}"/>
    <cellStyle name="Assumption Heading. 12 9 2" xfId="22602" xr:uid="{00000000-0005-0000-0000-0000A2120000}"/>
    <cellStyle name="Assumption Heading. 13" xfId="2612" xr:uid="{00000000-0005-0000-0000-0000A3120000}"/>
    <cellStyle name="Assumption Heading. 13 10" xfId="2613" xr:uid="{00000000-0005-0000-0000-0000A4120000}"/>
    <cellStyle name="Assumption Heading. 13 10 2" xfId="22604" xr:uid="{00000000-0005-0000-0000-0000A5120000}"/>
    <cellStyle name="Assumption Heading. 13 11" xfId="2614" xr:uid="{00000000-0005-0000-0000-0000A6120000}"/>
    <cellStyle name="Assumption Heading. 13 11 2" xfId="22605" xr:uid="{00000000-0005-0000-0000-0000A7120000}"/>
    <cellStyle name="Assumption Heading. 13 12" xfId="22603" xr:uid="{00000000-0005-0000-0000-0000A8120000}"/>
    <cellStyle name="Assumption Heading. 13 2" xfId="2615" xr:uid="{00000000-0005-0000-0000-0000A9120000}"/>
    <cellStyle name="Assumption Heading. 13 2 10" xfId="2616" xr:uid="{00000000-0005-0000-0000-0000AA120000}"/>
    <cellStyle name="Assumption Heading. 13 2 10 2" xfId="22607" xr:uid="{00000000-0005-0000-0000-0000AB120000}"/>
    <cellStyle name="Assumption Heading. 13 2 11" xfId="2617" xr:uid="{00000000-0005-0000-0000-0000AC120000}"/>
    <cellStyle name="Assumption Heading. 13 2 11 2" xfId="22608" xr:uid="{00000000-0005-0000-0000-0000AD120000}"/>
    <cellStyle name="Assumption Heading. 13 2 12" xfId="22606" xr:uid="{00000000-0005-0000-0000-0000AE120000}"/>
    <cellStyle name="Assumption Heading. 13 2 2" xfId="2618" xr:uid="{00000000-0005-0000-0000-0000AF120000}"/>
    <cellStyle name="Assumption Heading. 13 2 2 2" xfId="22609" xr:uid="{00000000-0005-0000-0000-0000B0120000}"/>
    <cellStyle name="Assumption Heading. 13 2 3" xfId="2619" xr:uid="{00000000-0005-0000-0000-0000B1120000}"/>
    <cellStyle name="Assumption Heading. 13 2 3 2" xfId="22610" xr:uid="{00000000-0005-0000-0000-0000B2120000}"/>
    <cellStyle name="Assumption Heading. 13 2 4" xfId="2620" xr:uid="{00000000-0005-0000-0000-0000B3120000}"/>
    <cellStyle name="Assumption Heading. 13 2 4 2" xfId="22611" xr:uid="{00000000-0005-0000-0000-0000B4120000}"/>
    <cellStyle name="Assumption Heading. 13 2 5" xfId="2621" xr:uid="{00000000-0005-0000-0000-0000B5120000}"/>
    <cellStyle name="Assumption Heading. 13 2 5 2" xfId="22612" xr:uid="{00000000-0005-0000-0000-0000B6120000}"/>
    <cellStyle name="Assumption Heading. 13 2 6" xfId="2622" xr:uid="{00000000-0005-0000-0000-0000B7120000}"/>
    <cellStyle name="Assumption Heading. 13 2 6 2" xfId="22613" xr:uid="{00000000-0005-0000-0000-0000B8120000}"/>
    <cellStyle name="Assumption Heading. 13 2 7" xfId="2623" xr:uid="{00000000-0005-0000-0000-0000B9120000}"/>
    <cellStyle name="Assumption Heading. 13 2 7 2" xfId="22614" xr:uid="{00000000-0005-0000-0000-0000BA120000}"/>
    <cellStyle name="Assumption Heading. 13 2 8" xfId="2624" xr:uid="{00000000-0005-0000-0000-0000BB120000}"/>
    <cellStyle name="Assumption Heading. 13 2 8 2" xfId="22615" xr:uid="{00000000-0005-0000-0000-0000BC120000}"/>
    <cellStyle name="Assumption Heading. 13 2 9" xfId="2625" xr:uid="{00000000-0005-0000-0000-0000BD120000}"/>
    <cellStyle name="Assumption Heading. 13 2 9 2" xfId="22616" xr:uid="{00000000-0005-0000-0000-0000BE120000}"/>
    <cellStyle name="Assumption Heading. 13 3" xfId="2626" xr:uid="{00000000-0005-0000-0000-0000BF120000}"/>
    <cellStyle name="Assumption Heading. 13 3 2" xfId="22617" xr:uid="{00000000-0005-0000-0000-0000C0120000}"/>
    <cellStyle name="Assumption Heading. 13 4" xfId="2627" xr:uid="{00000000-0005-0000-0000-0000C1120000}"/>
    <cellStyle name="Assumption Heading. 13 4 2" xfId="22618" xr:uid="{00000000-0005-0000-0000-0000C2120000}"/>
    <cellStyle name="Assumption Heading. 13 5" xfId="2628" xr:uid="{00000000-0005-0000-0000-0000C3120000}"/>
    <cellStyle name="Assumption Heading. 13 5 2" xfId="22619" xr:uid="{00000000-0005-0000-0000-0000C4120000}"/>
    <cellStyle name="Assumption Heading. 13 6" xfId="2629" xr:uid="{00000000-0005-0000-0000-0000C5120000}"/>
    <cellStyle name="Assumption Heading. 13 6 2" xfId="22620" xr:uid="{00000000-0005-0000-0000-0000C6120000}"/>
    <cellStyle name="Assumption Heading. 13 7" xfId="2630" xr:uid="{00000000-0005-0000-0000-0000C7120000}"/>
    <cellStyle name="Assumption Heading. 13 7 2" xfId="22621" xr:uid="{00000000-0005-0000-0000-0000C8120000}"/>
    <cellStyle name="Assumption Heading. 13 8" xfId="2631" xr:uid="{00000000-0005-0000-0000-0000C9120000}"/>
    <cellStyle name="Assumption Heading. 13 8 2" xfId="22622" xr:uid="{00000000-0005-0000-0000-0000CA120000}"/>
    <cellStyle name="Assumption Heading. 13 9" xfId="2632" xr:uid="{00000000-0005-0000-0000-0000CB120000}"/>
    <cellStyle name="Assumption Heading. 13 9 2" xfId="22623" xr:uid="{00000000-0005-0000-0000-0000CC120000}"/>
    <cellStyle name="Assumption Heading. 14" xfId="2633" xr:uid="{00000000-0005-0000-0000-0000CD120000}"/>
    <cellStyle name="Assumption Heading. 14 10" xfId="2634" xr:uid="{00000000-0005-0000-0000-0000CE120000}"/>
    <cellStyle name="Assumption Heading. 14 10 2" xfId="22625" xr:uid="{00000000-0005-0000-0000-0000CF120000}"/>
    <cellStyle name="Assumption Heading. 14 11" xfId="2635" xr:uid="{00000000-0005-0000-0000-0000D0120000}"/>
    <cellStyle name="Assumption Heading. 14 11 2" xfId="22626" xr:uid="{00000000-0005-0000-0000-0000D1120000}"/>
    <cellStyle name="Assumption Heading. 14 12" xfId="22624" xr:uid="{00000000-0005-0000-0000-0000D2120000}"/>
    <cellStyle name="Assumption Heading. 14 2" xfId="2636" xr:uid="{00000000-0005-0000-0000-0000D3120000}"/>
    <cellStyle name="Assumption Heading. 14 2 2" xfId="22627" xr:uid="{00000000-0005-0000-0000-0000D4120000}"/>
    <cellStyle name="Assumption Heading. 14 3" xfId="2637" xr:uid="{00000000-0005-0000-0000-0000D5120000}"/>
    <cellStyle name="Assumption Heading. 14 3 2" xfId="22628" xr:uid="{00000000-0005-0000-0000-0000D6120000}"/>
    <cellStyle name="Assumption Heading. 14 4" xfId="2638" xr:uid="{00000000-0005-0000-0000-0000D7120000}"/>
    <cellStyle name="Assumption Heading. 14 4 2" xfId="22629" xr:uid="{00000000-0005-0000-0000-0000D8120000}"/>
    <cellStyle name="Assumption Heading. 14 5" xfId="2639" xr:uid="{00000000-0005-0000-0000-0000D9120000}"/>
    <cellStyle name="Assumption Heading. 14 5 2" xfId="22630" xr:uid="{00000000-0005-0000-0000-0000DA120000}"/>
    <cellStyle name="Assumption Heading. 14 6" xfId="2640" xr:uid="{00000000-0005-0000-0000-0000DB120000}"/>
    <cellStyle name="Assumption Heading. 14 6 2" xfId="22631" xr:uid="{00000000-0005-0000-0000-0000DC120000}"/>
    <cellStyle name="Assumption Heading. 14 7" xfId="2641" xr:uid="{00000000-0005-0000-0000-0000DD120000}"/>
    <cellStyle name="Assumption Heading. 14 7 2" xfId="22632" xr:uid="{00000000-0005-0000-0000-0000DE120000}"/>
    <cellStyle name="Assumption Heading. 14 8" xfId="2642" xr:uid="{00000000-0005-0000-0000-0000DF120000}"/>
    <cellStyle name="Assumption Heading. 14 8 2" xfId="22633" xr:uid="{00000000-0005-0000-0000-0000E0120000}"/>
    <cellStyle name="Assumption Heading. 14 9" xfId="2643" xr:uid="{00000000-0005-0000-0000-0000E1120000}"/>
    <cellStyle name="Assumption Heading. 14 9 2" xfId="22634" xr:uid="{00000000-0005-0000-0000-0000E2120000}"/>
    <cellStyle name="Assumption Heading. 15" xfId="2644" xr:uid="{00000000-0005-0000-0000-0000E3120000}"/>
    <cellStyle name="Assumption Heading. 15 2" xfId="22635" xr:uid="{00000000-0005-0000-0000-0000E4120000}"/>
    <cellStyle name="Assumption Heading. 16" xfId="2645" xr:uid="{00000000-0005-0000-0000-0000E5120000}"/>
    <cellStyle name="Assumption Heading. 16 2" xfId="22636" xr:uid="{00000000-0005-0000-0000-0000E6120000}"/>
    <cellStyle name="Assumption Heading. 17" xfId="2646" xr:uid="{00000000-0005-0000-0000-0000E7120000}"/>
    <cellStyle name="Assumption Heading. 17 2" xfId="22637" xr:uid="{00000000-0005-0000-0000-0000E8120000}"/>
    <cellStyle name="Assumption Heading. 18" xfId="2647" xr:uid="{00000000-0005-0000-0000-0000E9120000}"/>
    <cellStyle name="Assumption Heading. 18 2" xfId="22638" xr:uid="{00000000-0005-0000-0000-0000EA120000}"/>
    <cellStyle name="Assumption Heading. 19" xfId="22518" xr:uid="{00000000-0005-0000-0000-0000EB120000}"/>
    <cellStyle name="Assumption Heading. 2" xfId="2648" xr:uid="{00000000-0005-0000-0000-0000EC120000}"/>
    <cellStyle name="Assumption Heading. 2 10" xfId="2649" xr:uid="{00000000-0005-0000-0000-0000ED120000}"/>
    <cellStyle name="Assumption Heading. 2 10 2" xfId="22640" xr:uid="{00000000-0005-0000-0000-0000EE120000}"/>
    <cellStyle name="Assumption Heading. 2 11" xfId="2650" xr:uid="{00000000-0005-0000-0000-0000EF120000}"/>
    <cellStyle name="Assumption Heading. 2 11 2" xfId="22641" xr:uid="{00000000-0005-0000-0000-0000F0120000}"/>
    <cellStyle name="Assumption Heading. 2 12" xfId="2651" xr:uid="{00000000-0005-0000-0000-0000F1120000}"/>
    <cellStyle name="Assumption Heading. 2 12 2" xfId="22642" xr:uid="{00000000-0005-0000-0000-0000F2120000}"/>
    <cellStyle name="Assumption Heading. 2 13" xfId="2652" xr:uid="{00000000-0005-0000-0000-0000F3120000}"/>
    <cellStyle name="Assumption Heading. 2 13 2" xfId="22643" xr:uid="{00000000-0005-0000-0000-0000F4120000}"/>
    <cellStyle name="Assumption Heading. 2 14" xfId="2653" xr:uid="{00000000-0005-0000-0000-0000F5120000}"/>
    <cellStyle name="Assumption Heading. 2 14 2" xfId="22644" xr:uid="{00000000-0005-0000-0000-0000F6120000}"/>
    <cellStyle name="Assumption Heading. 2 15" xfId="2654" xr:uid="{00000000-0005-0000-0000-0000F7120000}"/>
    <cellStyle name="Assumption Heading. 2 15 2" xfId="22645" xr:uid="{00000000-0005-0000-0000-0000F8120000}"/>
    <cellStyle name="Assumption Heading. 2 16" xfId="2655" xr:uid="{00000000-0005-0000-0000-0000F9120000}"/>
    <cellStyle name="Assumption Heading. 2 16 2" xfId="22646" xr:uid="{00000000-0005-0000-0000-0000FA120000}"/>
    <cellStyle name="Assumption Heading. 2 17" xfId="2656" xr:uid="{00000000-0005-0000-0000-0000FB120000}"/>
    <cellStyle name="Assumption Heading. 2 17 2" xfId="22647" xr:uid="{00000000-0005-0000-0000-0000FC120000}"/>
    <cellStyle name="Assumption Heading. 2 18" xfId="2657" xr:uid="{00000000-0005-0000-0000-0000FD120000}"/>
    <cellStyle name="Assumption Heading. 2 18 2" xfId="22648" xr:uid="{00000000-0005-0000-0000-0000FE120000}"/>
    <cellStyle name="Assumption Heading. 2 19" xfId="2658" xr:uid="{00000000-0005-0000-0000-0000FF120000}"/>
    <cellStyle name="Assumption Heading. 2 19 2" xfId="22649" xr:uid="{00000000-0005-0000-0000-000000130000}"/>
    <cellStyle name="Assumption Heading. 2 2" xfId="2659" xr:uid="{00000000-0005-0000-0000-000001130000}"/>
    <cellStyle name="Assumption Heading. 2 2 10" xfId="2660" xr:uid="{00000000-0005-0000-0000-000002130000}"/>
    <cellStyle name="Assumption Heading. 2 2 10 2" xfId="22651" xr:uid="{00000000-0005-0000-0000-000003130000}"/>
    <cellStyle name="Assumption Heading. 2 2 11" xfId="2661" xr:uid="{00000000-0005-0000-0000-000004130000}"/>
    <cellStyle name="Assumption Heading. 2 2 11 2" xfId="22652" xr:uid="{00000000-0005-0000-0000-000005130000}"/>
    <cellStyle name="Assumption Heading. 2 2 12" xfId="2662" xr:uid="{00000000-0005-0000-0000-000006130000}"/>
    <cellStyle name="Assumption Heading. 2 2 12 2" xfId="22653" xr:uid="{00000000-0005-0000-0000-000007130000}"/>
    <cellStyle name="Assumption Heading. 2 2 13" xfId="2663" xr:uid="{00000000-0005-0000-0000-000008130000}"/>
    <cellStyle name="Assumption Heading. 2 2 13 2" xfId="22654" xr:uid="{00000000-0005-0000-0000-000009130000}"/>
    <cellStyle name="Assumption Heading. 2 2 14" xfId="2664" xr:uid="{00000000-0005-0000-0000-00000A130000}"/>
    <cellStyle name="Assumption Heading. 2 2 14 2" xfId="22655" xr:uid="{00000000-0005-0000-0000-00000B130000}"/>
    <cellStyle name="Assumption Heading. 2 2 15" xfId="2665" xr:uid="{00000000-0005-0000-0000-00000C130000}"/>
    <cellStyle name="Assumption Heading. 2 2 15 2" xfId="22656" xr:uid="{00000000-0005-0000-0000-00000D130000}"/>
    <cellStyle name="Assumption Heading. 2 2 16" xfId="2666" xr:uid="{00000000-0005-0000-0000-00000E130000}"/>
    <cellStyle name="Assumption Heading. 2 2 16 2" xfId="22657" xr:uid="{00000000-0005-0000-0000-00000F130000}"/>
    <cellStyle name="Assumption Heading. 2 2 17" xfId="2667" xr:uid="{00000000-0005-0000-0000-000010130000}"/>
    <cellStyle name="Assumption Heading. 2 2 17 2" xfId="22658" xr:uid="{00000000-0005-0000-0000-000011130000}"/>
    <cellStyle name="Assumption Heading. 2 2 18" xfId="2668" xr:uid="{00000000-0005-0000-0000-000012130000}"/>
    <cellStyle name="Assumption Heading. 2 2 18 2" xfId="22659" xr:uid="{00000000-0005-0000-0000-000013130000}"/>
    <cellStyle name="Assumption Heading. 2 2 19" xfId="2669" xr:uid="{00000000-0005-0000-0000-000014130000}"/>
    <cellStyle name="Assumption Heading. 2 2 19 2" xfId="22660" xr:uid="{00000000-0005-0000-0000-000015130000}"/>
    <cellStyle name="Assumption Heading. 2 2 2" xfId="2670" xr:uid="{00000000-0005-0000-0000-000016130000}"/>
    <cellStyle name="Assumption Heading. 2 2 2 10" xfId="2671" xr:uid="{00000000-0005-0000-0000-000017130000}"/>
    <cellStyle name="Assumption Heading. 2 2 2 10 2" xfId="22662" xr:uid="{00000000-0005-0000-0000-000018130000}"/>
    <cellStyle name="Assumption Heading. 2 2 2 11" xfId="2672" xr:uid="{00000000-0005-0000-0000-000019130000}"/>
    <cellStyle name="Assumption Heading. 2 2 2 11 2" xfId="22663" xr:uid="{00000000-0005-0000-0000-00001A130000}"/>
    <cellStyle name="Assumption Heading. 2 2 2 12" xfId="2673" xr:uid="{00000000-0005-0000-0000-00001B130000}"/>
    <cellStyle name="Assumption Heading. 2 2 2 12 2" xfId="22664" xr:uid="{00000000-0005-0000-0000-00001C130000}"/>
    <cellStyle name="Assumption Heading. 2 2 2 13" xfId="2674" xr:uid="{00000000-0005-0000-0000-00001D130000}"/>
    <cellStyle name="Assumption Heading. 2 2 2 13 2" xfId="22665" xr:uid="{00000000-0005-0000-0000-00001E130000}"/>
    <cellStyle name="Assumption Heading. 2 2 2 14" xfId="22661" xr:uid="{00000000-0005-0000-0000-00001F130000}"/>
    <cellStyle name="Assumption Heading. 2 2 2 2" xfId="2675" xr:uid="{00000000-0005-0000-0000-000020130000}"/>
    <cellStyle name="Assumption Heading. 2 2 2 2 10" xfId="2676" xr:uid="{00000000-0005-0000-0000-000021130000}"/>
    <cellStyle name="Assumption Heading. 2 2 2 2 10 2" xfId="22667" xr:uid="{00000000-0005-0000-0000-000022130000}"/>
    <cellStyle name="Assumption Heading. 2 2 2 2 11" xfId="2677" xr:uid="{00000000-0005-0000-0000-000023130000}"/>
    <cellStyle name="Assumption Heading. 2 2 2 2 11 2" xfId="22668" xr:uid="{00000000-0005-0000-0000-000024130000}"/>
    <cellStyle name="Assumption Heading. 2 2 2 2 12" xfId="2678" xr:uid="{00000000-0005-0000-0000-000025130000}"/>
    <cellStyle name="Assumption Heading. 2 2 2 2 12 2" xfId="22669" xr:uid="{00000000-0005-0000-0000-000026130000}"/>
    <cellStyle name="Assumption Heading. 2 2 2 2 13" xfId="22666" xr:uid="{00000000-0005-0000-0000-000027130000}"/>
    <cellStyle name="Assumption Heading. 2 2 2 2 2" xfId="2679" xr:uid="{00000000-0005-0000-0000-000028130000}"/>
    <cellStyle name="Assumption Heading. 2 2 2 2 2 10" xfId="2680" xr:uid="{00000000-0005-0000-0000-000029130000}"/>
    <cellStyle name="Assumption Heading. 2 2 2 2 2 10 2" xfId="22671" xr:uid="{00000000-0005-0000-0000-00002A130000}"/>
    <cellStyle name="Assumption Heading. 2 2 2 2 2 11" xfId="2681" xr:uid="{00000000-0005-0000-0000-00002B130000}"/>
    <cellStyle name="Assumption Heading. 2 2 2 2 2 11 2" xfId="22672" xr:uid="{00000000-0005-0000-0000-00002C130000}"/>
    <cellStyle name="Assumption Heading. 2 2 2 2 2 12" xfId="22670" xr:uid="{00000000-0005-0000-0000-00002D130000}"/>
    <cellStyle name="Assumption Heading. 2 2 2 2 2 2" xfId="2682" xr:uid="{00000000-0005-0000-0000-00002E130000}"/>
    <cellStyle name="Assumption Heading. 2 2 2 2 2 2 10" xfId="2683" xr:uid="{00000000-0005-0000-0000-00002F130000}"/>
    <cellStyle name="Assumption Heading. 2 2 2 2 2 2 10 2" xfId="22674" xr:uid="{00000000-0005-0000-0000-000030130000}"/>
    <cellStyle name="Assumption Heading. 2 2 2 2 2 2 11" xfId="2684" xr:uid="{00000000-0005-0000-0000-000031130000}"/>
    <cellStyle name="Assumption Heading. 2 2 2 2 2 2 11 2" xfId="22675" xr:uid="{00000000-0005-0000-0000-000032130000}"/>
    <cellStyle name="Assumption Heading. 2 2 2 2 2 2 12" xfId="22673" xr:uid="{00000000-0005-0000-0000-000033130000}"/>
    <cellStyle name="Assumption Heading. 2 2 2 2 2 2 2" xfId="2685" xr:uid="{00000000-0005-0000-0000-000034130000}"/>
    <cellStyle name="Assumption Heading. 2 2 2 2 2 2 2 2" xfId="22676" xr:uid="{00000000-0005-0000-0000-000035130000}"/>
    <cellStyle name="Assumption Heading. 2 2 2 2 2 2 3" xfId="2686" xr:uid="{00000000-0005-0000-0000-000036130000}"/>
    <cellStyle name="Assumption Heading. 2 2 2 2 2 2 3 2" xfId="22677" xr:uid="{00000000-0005-0000-0000-000037130000}"/>
    <cellStyle name="Assumption Heading. 2 2 2 2 2 2 4" xfId="2687" xr:uid="{00000000-0005-0000-0000-000038130000}"/>
    <cellStyle name="Assumption Heading. 2 2 2 2 2 2 4 2" xfId="22678" xr:uid="{00000000-0005-0000-0000-000039130000}"/>
    <cellStyle name="Assumption Heading. 2 2 2 2 2 2 5" xfId="2688" xr:uid="{00000000-0005-0000-0000-00003A130000}"/>
    <cellStyle name="Assumption Heading. 2 2 2 2 2 2 5 2" xfId="22679" xr:uid="{00000000-0005-0000-0000-00003B130000}"/>
    <cellStyle name="Assumption Heading. 2 2 2 2 2 2 6" xfId="2689" xr:uid="{00000000-0005-0000-0000-00003C130000}"/>
    <cellStyle name="Assumption Heading. 2 2 2 2 2 2 6 2" xfId="22680" xr:uid="{00000000-0005-0000-0000-00003D130000}"/>
    <cellStyle name="Assumption Heading. 2 2 2 2 2 2 7" xfId="2690" xr:uid="{00000000-0005-0000-0000-00003E130000}"/>
    <cellStyle name="Assumption Heading. 2 2 2 2 2 2 7 2" xfId="22681" xr:uid="{00000000-0005-0000-0000-00003F130000}"/>
    <cellStyle name="Assumption Heading. 2 2 2 2 2 2 8" xfId="2691" xr:uid="{00000000-0005-0000-0000-000040130000}"/>
    <cellStyle name="Assumption Heading. 2 2 2 2 2 2 8 2" xfId="22682" xr:uid="{00000000-0005-0000-0000-000041130000}"/>
    <cellStyle name="Assumption Heading. 2 2 2 2 2 2 9" xfId="2692" xr:uid="{00000000-0005-0000-0000-000042130000}"/>
    <cellStyle name="Assumption Heading. 2 2 2 2 2 2 9 2" xfId="22683" xr:uid="{00000000-0005-0000-0000-000043130000}"/>
    <cellStyle name="Assumption Heading. 2 2 2 2 2 3" xfId="2693" xr:uid="{00000000-0005-0000-0000-000044130000}"/>
    <cellStyle name="Assumption Heading. 2 2 2 2 2 3 2" xfId="22684" xr:uid="{00000000-0005-0000-0000-000045130000}"/>
    <cellStyle name="Assumption Heading. 2 2 2 2 2 4" xfId="2694" xr:uid="{00000000-0005-0000-0000-000046130000}"/>
    <cellStyle name="Assumption Heading. 2 2 2 2 2 4 2" xfId="22685" xr:uid="{00000000-0005-0000-0000-000047130000}"/>
    <cellStyle name="Assumption Heading. 2 2 2 2 2 5" xfId="2695" xr:uid="{00000000-0005-0000-0000-000048130000}"/>
    <cellStyle name="Assumption Heading. 2 2 2 2 2 5 2" xfId="22686" xr:uid="{00000000-0005-0000-0000-000049130000}"/>
    <cellStyle name="Assumption Heading. 2 2 2 2 2 6" xfId="2696" xr:uid="{00000000-0005-0000-0000-00004A130000}"/>
    <cellStyle name="Assumption Heading. 2 2 2 2 2 6 2" xfId="22687" xr:uid="{00000000-0005-0000-0000-00004B130000}"/>
    <cellStyle name="Assumption Heading. 2 2 2 2 2 7" xfId="2697" xr:uid="{00000000-0005-0000-0000-00004C130000}"/>
    <cellStyle name="Assumption Heading. 2 2 2 2 2 7 2" xfId="22688" xr:uid="{00000000-0005-0000-0000-00004D130000}"/>
    <cellStyle name="Assumption Heading. 2 2 2 2 2 8" xfId="2698" xr:uid="{00000000-0005-0000-0000-00004E130000}"/>
    <cellStyle name="Assumption Heading. 2 2 2 2 2 8 2" xfId="22689" xr:uid="{00000000-0005-0000-0000-00004F130000}"/>
    <cellStyle name="Assumption Heading. 2 2 2 2 2 9" xfId="2699" xr:uid="{00000000-0005-0000-0000-000050130000}"/>
    <cellStyle name="Assumption Heading. 2 2 2 2 2 9 2" xfId="22690" xr:uid="{00000000-0005-0000-0000-000051130000}"/>
    <cellStyle name="Assumption Heading. 2 2 2 2 3" xfId="2700" xr:uid="{00000000-0005-0000-0000-000052130000}"/>
    <cellStyle name="Assumption Heading. 2 2 2 2 3 10" xfId="2701" xr:uid="{00000000-0005-0000-0000-000053130000}"/>
    <cellStyle name="Assumption Heading. 2 2 2 2 3 10 2" xfId="22692" xr:uid="{00000000-0005-0000-0000-000054130000}"/>
    <cellStyle name="Assumption Heading. 2 2 2 2 3 11" xfId="2702" xr:uid="{00000000-0005-0000-0000-000055130000}"/>
    <cellStyle name="Assumption Heading. 2 2 2 2 3 11 2" xfId="22693" xr:uid="{00000000-0005-0000-0000-000056130000}"/>
    <cellStyle name="Assumption Heading. 2 2 2 2 3 12" xfId="22691" xr:uid="{00000000-0005-0000-0000-000057130000}"/>
    <cellStyle name="Assumption Heading. 2 2 2 2 3 2" xfId="2703" xr:uid="{00000000-0005-0000-0000-000058130000}"/>
    <cellStyle name="Assumption Heading. 2 2 2 2 3 2 2" xfId="22694" xr:uid="{00000000-0005-0000-0000-000059130000}"/>
    <cellStyle name="Assumption Heading. 2 2 2 2 3 3" xfId="2704" xr:uid="{00000000-0005-0000-0000-00005A130000}"/>
    <cellStyle name="Assumption Heading. 2 2 2 2 3 3 2" xfId="22695" xr:uid="{00000000-0005-0000-0000-00005B130000}"/>
    <cellStyle name="Assumption Heading. 2 2 2 2 3 4" xfId="2705" xr:uid="{00000000-0005-0000-0000-00005C130000}"/>
    <cellStyle name="Assumption Heading. 2 2 2 2 3 4 2" xfId="22696" xr:uid="{00000000-0005-0000-0000-00005D130000}"/>
    <cellStyle name="Assumption Heading. 2 2 2 2 3 5" xfId="2706" xr:uid="{00000000-0005-0000-0000-00005E130000}"/>
    <cellStyle name="Assumption Heading. 2 2 2 2 3 5 2" xfId="22697" xr:uid="{00000000-0005-0000-0000-00005F130000}"/>
    <cellStyle name="Assumption Heading. 2 2 2 2 3 6" xfId="2707" xr:uid="{00000000-0005-0000-0000-000060130000}"/>
    <cellStyle name="Assumption Heading. 2 2 2 2 3 6 2" xfId="22698" xr:uid="{00000000-0005-0000-0000-000061130000}"/>
    <cellStyle name="Assumption Heading. 2 2 2 2 3 7" xfId="2708" xr:uid="{00000000-0005-0000-0000-000062130000}"/>
    <cellStyle name="Assumption Heading. 2 2 2 2 3 7 2" xfId="22699" xr:uid="{00000000-0005-0000-0000-000063130000}"/>
    <cellStyle name="Assumption Heading. 2 2 2 2 3 8" xfId="2709" xr:uid="{00000000-0005-0000-0000-000064130000}"/>
    <cellStyle name="Assumption Heading. 2 2 2 2 3 8 2" xfId="22700" xr:uid="{00000000-0005-0000-0000-000065130000}"/>
    <cellStyle name="Assumption Heading. 2 2 2 2 3 9" xfId="2710" xr:uid="{00000000-0005-0000-0000-000066130000}"/>
    <cellStyle name="Assumption Heading. 2 2 2 2 3 9 2" xfId="22701" xr:uid="{00000000-0005-0000-0000-000067130000}"/>
    <cellStyle name="Assumption Heading. 2 2 2 2 4" xfId="2711" xr:uid="{00000000-0005-0000-0000-000068130000}"/>
    <cellStyle name="Assumption Heading. 2 2 2 2 4 2" xfId="22702" xr:uid="{00000000-0005-0000-0000-000069130000}"/>
    <cellStyle name="Assumption Heading. 2 2 2 2 5" xfId="2712" xr:uid="{00000000-0005-0000-0000-00006A130000}"/>
    <cellStyle name="Assumption Heading. 2 2 2 2 5 2" xfId="22703" xr:uid="{00000000-0005-0000-0000-00006B130000}"/>
    <cellStyle name="Assumption Heading. 2 2 2 2 6" xfId="2713" xr:uid="{00000000-0005-0000-0000-00006C130000}"/>
    <cellStyle name="Assumption Heading. 2 2 2 2 6 2" xfId="22704" xr:uid="{00000000-0005-0000-0000-00006D130000}"/>
    <cellStyle name="Assumption Heading. 2 2 2 2 7" xfId="2714" xr:uid="{00000000-0005-0000-0000-00006E130000}"/>
    <cellStyle name="Assumption Heading. 2 2 2 2 7 2" xfId="22705" xr:uid="{00000000-0005-0000-0000-00006F130000}"/>
    <cellStyle name="Assumption Heading. 2 2 2 2 8" xfId="2715" xr:uid="{00000000-0005-0000-0000-000070130000}"/>
    <cellStyle name="Assumption Heading. 2 2 2 2 8 2" xfId="22706" xr:uid="{00000000-0005-0000-0000-000071130000}"/>
    <cellStyle name="Assumption Heading. 2 2 2 2 9" xfId="2716" xr:uid="{00000000-0005-0000-0000-000072130000}"/>
    <cellStyle name="Assumption Heading. 2 2 2 2 9 2" xfId="22707" xr:uid="{00000000-0005-0000-0000-000073130000}"/>
    <cellStyle name="Assumption Heading. 2 2 2 3" xfId="2717" xr:uid="{00000000-0005-0000-0000-000074130000}"/>
    <cellStyle name="Assumption Heading. 2 2 2 3 10" xfId="2718" xr:uid="{00000000-0005-0000-0000-000075130000}"/>
    <cellStyle name="Assumption Heading. 2 2 2 3 10 2" xfId="22709" xr:uid="{00000000-0005-0000-0000-000076130000}"/>
    <cellStyle name="Assumption Heading. 2 2 2 3 11" xfId="2719" xr:uid="{00000000-0005-0000-0000-000077130000}"/>
    <cellStyle name="Assumption Heading. 2 2 2 3 11 2" xfId="22710" xr:uid="{00000000-0005-0000-0000-000078130000}"/>
    <cellStyle name="Assumption Heading. 2 2 2 3 12" xfId="22708" xr:uid="{00000000-0005-0000-0000-000079130000}"/>
    <cellStyle name="Assumption Heading. 2 2 2 3 2" xfId="2720" xr:uid="{00000000-0005-0000-0000-00007A130000}"/>
    <cellStyle name="Assumption Heading. 2 2 2 3 2 10" xfId="2721" xr:uid="{00000000-0005-0000-0000-00007B130000}"/>
    <cellStyle name="Assumption Heading. 2 2 2 3 2 10 2" xfId="22712" xr:uid="{00000000-0005-0000-0000-00007C130000}"/>
    <cellStyle name="Assumption Heading. 2 2 2 3 2 11" xfId="2722" xr:uid="{00000000-0005-0000-0000-00007D130000}"/>
    <cellStyle name="Assumption Heading. 2 2 2 3 2 11 2" xfId="22713" xr:uid="{00000000-0005-0000-0000-00007E130000}"/>
    <cellStyle name="Assumption Heading. 2 2 2 3 2 12" xfId="22711" xr:uid="{00000000-0005-0000-0000-00007F130000}"/>
    <cellStyle name="Assumption Heading. 2 2 2 3 2 2" xfId="2723" xr:uid="{00000000-0005-0000-0000-000080130000}"/>
    <cellStyle name="Assumption Heading. 2 2 2 3 2 2 2" xfId="22714" xr:uid="{00000000-0005-0000-0000-000081130000}"/>
    <cellStyle name="Assumption Heading. 2 2 2 3 2 3" xfId="2724" xr:uid="{00000000-0005-0000-0000-000082130000}"/>
    <cellStyle name="Assumption Heading. 2 2 2 3 2 3 2" xfId="22715" xr:uid="{00000000-0005-0000-0000-000083130000}"/>
    <cellStyle name="Assumption Heading. 2 2 2 3 2 4" xfId="2725" xr:uid="{00000000-0005-0000-0000-000084130000}"/>
    <cellStyle name="Assumption Heading. 2 2 2 3 2 4 2" xfId="22716" xr:uid="{00000000-0005-0000-0000-000085130000}"/>
    <cellStyle name="Assumption Heading. 2 2 2 3 2 5" xfId="2726" xr:uid="{00000000-0005-0000-0000-000086130000}"/>
    <cellStyle name="Assumption Heading. 2 2 2 3 2 5 2" xfId="22717" xr:uid="{00000000-0005-0000-0000-000087130000}"/>
    <cellStyle name="Assumption Heading. 2 2 2 3 2 6" xfId="2727" xr:uid="{00000000-0005-0000-0000-000088130000}"/>
    <cellStyle name="Assumption Heading. 2 2 2 3 2 6 2" xfId="22718" xr:uid="{00000000-0005-0000-0000-000089130000}"/>
    <cellStyle name="Assumption Heading. 2 2 2 3 2 7" xfId="2728" xr:uid="{00000000-0005-0000-0000-00008A130000}"/>
    <cellStyle name="Assumption Heading. 2 2 2 3 2 7 2" xfId="22719" xr:uid="{00000000-0005-0000-0000-00008B130000}"/>
    <cellStyle name="Assumption Heading. 2 2 2 3 2 8" xfId="2729" xr:uid="{00000000-0005-0000-0000-00008C130000}"/>
    <cellStyle name="Assumption Heading. 2 2 2 3 2 8 2" xfId="22720" xr:uid="{00000000-0005-0000-0000-00008D130000}"/>
    <cellStyle name="Assumption Heading. 2 2 2 3 2 9" xfId="2730" xr:uid="{00000000-0005-0000-0000-00008E130000}"/>
    <cellStyle name="Assumption Heading. 2 2 2 3 2 9 2" xfId="22721" xr:uid="{00000000-0005-0000-0000-00008F130000}"/>
    <cellStyle name="Assumption Heading. 2 2 2 3 3" xfId="2731" xr:uid="{00000000-0005-0000-0000-000090130000}"/>
    <cellStyle name="Assumption Heading. 2 2 2 3 3 2" xfId="22722" xr:uid="{00000000-0005-0000-0000-000091130000}"/>
    <cellStyle name="Assumption Heading. 2 2 2 3 4" xfId="2732" xr:uid="{00000000-0005-0000-0000-000092130000}"/>
    <cellStyle name="Assumption Heading. 2 2 2 3 4 2" xfId="22723" xr:uid="{00000000-0005-0000-0000-000093130000}"/>
    <cellStyle name="Assumption Heading. 2 2 2 3 5" xfId="2733" xr:uid="{00000000-0005-0000-0000-000094130000}"/>
    <cellStyle name="Assumption Heading. 2 2 2 3 5 2" xfId="22724" xr:uid="{00000000-0005-0000-0000-000095130000}"/>
    <cellStyle name="Assumption Heading. 2 2 2 3 6" xfId="2734" xr:uid="{00000000-0005-0000-0000-000096130000}"/>
    <cellStyle name="Assumption Heading. 2 2 2 3 6 2" xfId="22725" xr:uid="{00000000-0005-0000-0000-000097130000}"/>
    <cellStyle name="Assumption Heading. 2 2 2 3 7" xfId="2735" xr:uid="{00000000-0005-0000-0000-000098130000}"/>
    <cellStyle name="Assumption Heading. 2 2 2 3 7 2" xfId="22726" xr:uid="{00000000-0005-0000-0000-000099130000}"/>
    <cellStyle name="Assumption Heading. 2 2 2 3 8" xfId="2736" xr:uid="{00000000-0005-0000-0000-00009A130000}"/>
    <cellStyle name="Assumption Heading. 2 2 2 3 8 2" xfId="22727" xr:uid="{00000000-0005-0000-0000-00009B130000}"/>
    <cellStyle name="Assumption Heading. 2 2 2 3 9" xfId="2737" xr:uid="{00000000-0005-0000-0000-00009C130000}"/>
    <cellStyle name="Assumption Heading. 2 2 2 3 9 2" xfId="22728" xr:uid="{00000000-0005-0000-0000-00009D130000}"/>
    <cellStyle name="Assumption Heading. 2 2 2 4" xfId="2738" xr:uid="{00000000-0005-0000-0000-00009E130000}"/>
    <cellStyle name="Assumption Heading. 2 2 2 4 10" xfId="2739" xr:uid="{00000000-0005-0000-0000-00009F130000}"/>
    <cellStyle name="Assumption Heading. 2 2 2 4 10 2" xfId="22730" xr:uid="{00000000-0005-0000-0000-0000A0130000}"/>
    <cellStyle name="Assumption Heading. 2 2 2 4 11" xfId="2740" xr:uid="{00000000-0005-0000-0000-0000A1130000}"/>
    <cellStyle name="Assumption Heading. 2 2 2 4 11 2" xfId="22731" xr:uid="{00000000-0005-0000-0000-0000A2130000}"/>
    <cellStyle name="Assumption Heading. 2 2 2 4 12" xfId="22729" xr:uid="{00000000-0005-0000-0000-0000A3130000}"/>
    <cellStyle name="Assumption Heading. 2 2 2 4 2" xfId="2741" xr:uid="{00000000-0005-0000-0000-0000A4130000}"/>
    <cellStyle name="Assumption Heading. 2 2 2 4 2 2" xfId="22732" xr:uid="{00000000-0005-0000-0000-0000A5130000}"/>
    <cellStyle name="Assumption Heading. 2 2 2 4 3" xfId="2742" xr:uid="{00000000-0005-0000-0000-0000A6130000}"/>
    <cellStyle name="Assumption Heading. 2 2 2 4 3 2" xfId="22733" xr:uid="{00000000-0005-0000-0000-0000A7130000}"/>
    <cellStyle name="Assumption Heading. 2 2 2 4 4" xfId="2743" xr:uid="{00000000-0005-0000-0000-0000A8130000}"/>
    <cellStyle name="Assumption Heading. 2 2 2 4 4 2" xfId="22734" xr:uid="{00000000-0005-0000-0000-0000A9130000}"/>
    <cellStyle name="Assumption Heading. 2 2 2 4 5" xfId="2744" xr:uid="{00000000-0005-0000-0000-0000AA130000}"/>
    <cellStyle name="Assumption Heading. 2 2 2 4 5 2" xfId="22735" xr:uid="{00000000-0005-0000-0000-0000AB130000}"/>
    <cellStyle name="Assumption Heading. 2 2 2 4 6" xfId="2745" xr:uid="{00000000-0005-0000-0000-0000AC130000}"/>
    <cellStyle name="Assumption Heading. 2 2 2 4 6 2" xfId="22736" xr:uid="{00000000-0005-0000-0000-0000AD130000}"/>
    <cellStyle name="Assumption Heading. 2 2 2 4 7" xfId="2746" xr:uid="{00000000-0005-0000-0000-0000AE130000}"/>
    <cellStyle name="Assumption Heading. 2 2 2 4 7 2" xfId="22737" xr:uid="{00000000-0005-0000-0000-0000AF130000}"/>
    <cellStyle name="Assumption Heading. 2 2 2 4 8" xfId="2747" xr:uid="{00000000-0005-0000-0000-0000B0130000}"/>
    <cellStyle name="Assumption Heading. 2 2 2 4 8 2" xfId="22738" xr:uid="{00000000-0005-0000-0000-0000B1130000}"/>
    <cellStyle name="Assumption Heading. 2 2 2 4 9" xfId="2748" xr:uid="{00000000-0005-0000-0000-0000B2130000}"/>
    <cellStyle name="Assumption Heading. 2 2 2 4 9 2" xfId="22739" xr:uid="{00000000-0005-0000-0000-0000B3130000}"/>
    <cellStyle name="Assumption Heading. 2 2 2 5" xfId="2749" xr:uid="{00000000-0005-0000-0000-0000B4130000}"/>
    <cellStyle name="Assumption Heading. 2 2 2 5 2" xfId="22740" xr:uid="{00000000-0005-0000-0000-0000B5130000}"/>
    <cellStyle name="Assumption Heading. 2 2 2 6" xfId="2750" xr:uid="{00000000-0005-0000-0000-0000B6130000}"/>
    <cellStyle name="Assumption Heading. 2 2 2 6 2" xfId="22741" xr:uid="{00000000-0005-0000-0000-0000B7130000}"/>
    <cellStyle name="Assumption Heading. 2 2 2 7" xfId="2751" xr:uid="{00000000-0005-0000-0000-0000B8130000}"/>
    <cellStyle name="Assumption Heading. 2 2 2 7 2" xfId="22742" xr:uid="{00000000-0005-0000-0000-0000B9130000}"/>
    <cellStyle name="Assumption Heading. 2 2 2 8" xfId="2752" xr:uid="{00000000-0005-0000-0000-0000BA130000}"/>
    <cellStyle name="Assumption Heading. 2 2 2 8 2" xfId="22743" xr:uid="{00000000-0005-0000-0000-0000BB130000}"/>
    <cellStyle name="Assumption Heading. 2 2 2 9" xfId="2753" xr:uid="{00000000-0005-0000-0000-0000BC130000}"/>
    <cellStyle name="Assumption Heading. 2 2 2 9 2" xfId="22744" xr:uid="{00000000-0005-0000-0000-0000BD130000}"/>
    <cellStyle name="Assumption Heading. 2 2 20" xfId="2754" xr:uid="{00000000-0005-0000-0000-0000BE130000}"/>
    <cellStyle name="Assumption Heading. 2 2 20 2" xfId="22745" xr:uid="{00000000-0005-0000-0000-0000BF130000}"/>
    <cellStyle name="Assumption Heading. 2 2 21" xfId="2755" xr:uid="{00000000-0005-0000-0000-0000C0130000}"/>
    <cellStyle name="Assumption Heading. 2 2 21 2" xfId="22746" xr:uid="{00000000-0005-0000-0000-0000C1130000}"/>
    <cellStyle name="Assumption Heading. 2 2 22" xfId="22650" xr:uid="{00000000-0005-0000-0000-0000C2130000}"/>
    <cellStyle name="Assumption Heading. 2 2 3" xfId="2756" xr:uid="{00000000-0005-0000-0000-0000C3130000}"/>
    <cellStyle name="Assumption Heading. 2 2 3 10" xfId="2757" xr:uid="{00000000-0005-0000-0000-0000C4130000}"/>
    <cellStyle name="Assumption Heading. 2 2 3 10 2" xfId="22748" xr:uid="{00000000-0005-0000-0000-0000C5130000}"/>
    <cellStyle name="Assumption Heading. 2 2 3 11" xfId="2758" xr:uid="{00000000-0005-0000-0000-0000C6130000}"/>
    <cellStyle name="Assumption Heading. 2 2 3 11 2" xfId="22749" xr:uid="{00000000-0005-0000-0000-0000C7130000}"/>
    <cellStyle name="Assumption Heading. 2 2 3 12" xfId="2759" xr:uid="{00000000-0005-0000-0000-0000C8130000}"/>
    <cellStyle name="Assumption Heading. 2 2 3 12 2" xfId="22750" xr:uid="{00000000-0005-0000-0000-0000C9130000}"/>
    <cellStyle name="Assumption Heading. 2 2 3 13" xfId="22747" xr:uid="{00000000-0005-0000-0000-0000CA130000}"/>
    <cellStyle name="Assumption Heading. 2 2 3 2" xfId="2760" xr:uid="{00000000-0005-0000-0000-0000CB130000}"/>
    <cellStyle name="Assumption Heading. 2 2 3 2 10" xfId="2761" xr:uid="{00000000-0005-0000-0000-0000CC130000}"/>
    <cellStyle name="Assumption Heading. 2 2 3 2 10 2" xfId="22752" xr:uid="{00000000-0005-0000-0000-0000CD130000}"/>
    <cellStyle name="Assumption Heading. 2 2 3 2 11" xfId="2762" xr:uid="{00000000-0005-0000-0000-0000CE130000}"/>
    <cellStyle name="Assumption Heading. 2 2 3 2 11 2" xfId="22753" xr:uid="{00000000-0005-0000-0000-0000CF130000}"/>
    <cellStyle name="Assumption Heading. 2 2 3 2 12" xfId="22751" xr:uid="{00000000-0005-0000-0000-0000D0130000}"/>
    <cellStyle name="Assumption Heading. 2 2 3 2 2" xfId="2763" xr:uid="{00000000-0005-0000-0000-0000D1130000}"/>
    <cellStyle name="Assumption Heading. 2 2 3 2 2 10" xfId="2764" xr:uid="{00000000-0005-0000-0000-0000D2130000}"/>
    <cellStyle name="Assumption Heading. 2 2 3 2 2 10 2" xfId="22755" xr:uid="{00000000-0005-0000-0000-0000D3130000}"/>
    <cellStyle name="Assumption Heading. 2 2 3 2 2 11" xfId="2765" xr:uid="{00000000-0005-0000-0000-0000D4130000}"/>
    <cellStyle name="Assumption Heading. 2 2 3 2 2 11 2" xfId="22756" xr:uid="{00000000-0005-0000-0000-0000D5130000}"/>
    <cellStyle name="Assumption Heading. 2 2 3 2 2 12" xfId="22754" xr:uid="{00000000-0005-0000-0000-0000D6130000}"/>
    <cellStyle name="Assumption Heading. 2 2 3 2 2 2" xfId="2766" xr:uid="{00000000-0005-0000-0000-0000D7130000}"/>
    <cellStyle name="Assumption Heading. 2 2 3 2 2 2 2" xfId="22757" xr:uid="{00000000-0005-0000-0000-0000D8130000}"/>
    <cellStyle name="Assumption Heading. 2 2 3 2 2 3" xfId="2767" xr:uid="{00000000-0005-0000-0000-0000D9130000}"/>
    <cellStyle name="Assumption Heading. 2 2 3 2 2 3 2" xfId="22758" xr:uid="{00000000-0005-0000-0000-0000DA130000}"/>
    <cellStyle name="Assumption Heading. 2 2 3 2 2 4" xfId="2768" xr:uid="{00000000-0005-0000-0000-0000DB130000}"/>
    <cellStyle name="Assumption Heading. 2 2 3 2 2 4 2" xfId="22759" xr:uid="{00000000-0005-0000-0000-0000DC130000}"/>
    <cellStyle name="Assumption Heading. 2 2 3 2 2 5" xfId="2769" xr:uid="{00000000-0005-0000-0000-0000DD130000}"/>
    <cellStyle name="Assumption Heading. 2 2 3 2 2 5 2" xfId="22760" xr:uid="{00000000-0005-0000-0000-0000DE130000}"/>
    <cellStyle name="Assumption Heading. 2 2 3 2 2 6" xfId="2770" xr:uid="{00000000-0005-0000-0000-0000DF130000}"/>
    <cellStyle name="Assumption Heading. 2 2 3 2 2 6 2" xfId="22761" xr:uid="{00000000-0005-0000-0000-0000E0130000}"/>
    <cellStyle name="Assumption Heading. 2 2 3 2 2 7" xfId="2771" xr:uid="{00000000-0005-0000-0000-0000E1130000}"/>
    <cellStyle name="Assumption Heading. 2 2 3 2 2 7 2" xfId="22762" xr:uid="{00000000-0005-0000-0000-0000E2130000}"/>
    <cellStyle name="Assumption Heading. 2 2 3 2 2 8" xfId="2772" xr:uid="{00000000-0005-0000-0000-0000E3130000}"/>
    <cellStyle name="Assumption Heading. 2 2 3 2 2 8 2" xfId="22763" xr:uid="{00000000-0005-0000-0000-0000E4130000}"/>
    <cellStyle name="Assumption Heading. 2 2 3 2 2 9" xfId="2773" xr:uid="{00000000-0005-0000-0000-0000E5130000}"/>
    <cellStyle name="Assumption Heading. 2 2 3 2 2 9 2" xfId="22764" xr:uid="{00000000-0005-0000-0000-0000E6130000}"/>
    <cellStyle name="Assumption Heading. 2 2 3 2 3" xfId="2774" xr:uid="{00000000-0005-0000-0000-0000E7130000}"/>
    <cellStyle name="Assumption Heading. 2 2 3 2 3 2" xfId="22765" xr:uid="{00000000-0005-0000-0000-0000E8130000}"/>
    <cellStyle name="Assumption Heading. 2 2 3 2 4" xfId="2775" xr:uid="{00000000-0005-0000-0000-0000E9130000}"/>
    <cellStyle name="Assumption Heading. 2 2 3 2 4 2" xfId="22766" xr:uid="{00000000-0005-0000-0000-0000EA130000}"/>
    <cellStyle name="Assumption Heading. 2 2 3 2 5" xfId="2776" xr:uid="{00000000-0005-0000-0000-0000EB130000}"/>
    <cellStyle name="Assumption Heading. 2 2 3 2 5 2" xfId="22767" xr:uid="{00000000-0005-0000-0000-0000EC130000}"/>
    <cellStyle name="Assumption Heading. 2 2 3 2 6" xfId="2777" xr:uid="{00000000-0005-0000-0000-0000ED130000}"/>
    <cellStyle name="Assumption Heading. 2 2 3 2 6 2" xfId="22768" xr:uid="{00000000-0005-0000-0000-0000EE130000}"/>
    <cellStyle name="Assumption Heading. 2 2 3 2 7" xfId="2778" xr:uid="{00000000-0005-0000-0000-0000EF130000}"/>
    <cellStyle name="Assumption Heading. 2 2 3 2 7 2" xfId="22769" xr:uid="{00000000-0005-0000-0000-0000F0130000}"/>
    <cellStyle name="Assumption Heading. 2 2 3 2 8" xfId="2779" xr:uid="{00000000-0005-0000-0000-0000F1130000}"/>
    <cellStyle name="Assumption Heading. 2 2 3 2 8 2" xfId="22770" xr:uid="{00000000-0005-0000-0000-0000F2130000}"/>
    <cellStyle name="Assumption Heading. 2 2 3 2 9" xfId="2780" xr:uid="{00000000-0005-0000-0000-0000F3130000}"/>
    <cellStyle name="Assumption Heading. 2 2 3 2 9 2" xfId="22771" xr:uid="{00000000-0005-0000-0000-0000F4130000}"/>
    <cellStyle name="Assumption Heading. 2 2 3 3" xfId="2781" xr:uid="{00000000-0005-0000-0000-0000F5130000}"/>
    <cellStyle name="Assumption Heading. 2 2 3 3 10" xfId="2782" xr:uid="{00000000-0005-0000-0000-0000F6130000}"/>
    <cellStyle name="Assumption Heading. 2 2 3 3 10 2" xfId="22773" xr:uid="{00000000-0005-0000-0000-0000F7130000}"/>
    <cellStyle name="Assumption Heading. 2 2 3 3 11" xfId="2783" xr:uid="{00000000-0005-0000-0000-0000F8130000}"/>
    <cellStyle name="Assumption Heading. 2 2 3 3 11 2" xfId="22774" xr:uid="{00000000-0005-0000-0000-0000F9130000}"/>
    <cellStyle name="Assumption Heading. 2 2 3 3 12" xfId="22772" xr:uid="{00000000-0005-0000-0000-0000FA130000}"/>
    <cellStyle name="Assumption Heading. 2 2 3 3 2" xfId="2784" xr:uid="{00000000-0005-0000-0000-0000FB130000}"/>
    <cellStyle name="Assumption Heading. 2 2 3 3 2 2" xfId="22775" xr:uid="{00000000-0005-0000-0000-0000FC130000}"/>
    <cellStyle name="Assumption Heading. 2 2 3 3 3" xfId="2785" xr:uid="{00000000-0005-0000-0000-0000FD130000}"/>
    <cellStyle name="Assumption Heading. 2 2 3 3 3 2" xfId="22776" xr:uid="{00000000-0005-0000-0000-0000FE130000}"/>
    <cellStyle name="Assumption Heading. 2 2 3 3 4" xfId="2786" xr:uid="{00000000-0005-0000-0000-0000FF130000}"/>
    <cellStyle name="Assumption Heading. 2 2 3 3 4 2" xfId="22777" xr:uid="{00000000-0005-0000-0000-000000140000}"/>
    <cellStyle name="Assumption Heading. 2 2 3 3 5" xfId="2787" xr:uid="{00000000-0005-0000-0000-000001140000}"/>
    <cellStyle name="Assumption Heading. 2 2 3 3 5 2" xfId="22778" xr:uid="{00000000-0005-0000-0000-000002140000}"/>
    <cellStyle name="Assumption Heading. 2 2 3 3 6" xfId="2788" xr:uid="{00000000-0005-0000-0000-000003140000}"/>
    <cellStyle name="Assumption Heading. 2 2 3 3 6 2" xfId="22779" xr:uid="{00000000-0005-0000-0000-000004140000}"/>
    <cellStyle name="Assumption Heading. 2 2 3 3 7" xfId="2789" xr:uid="{00000000-0005-0000-0000-000005140000}"/>
    <cellStyle name="Assumption Heading. 2 2 3 3 7 2" xfId="22780" xr:uid="{00000000-0005-0000-0000-000006140000}"/>
    <cellStyle name="Assumption Heading. 2 2 3 3 8" xfId="2790" xr:uid="{00000000-0005-0000-0000-000007140000}"/>
    <cellStyle name="Assumption Heading. 2 2 3 3 8 2" xfId="22781" xr:uid="{00000000-0005-0000-0000-000008140000}"/>
    <cellStyle name="Assumption Heading. 2 2 3 3 9" xfId="2791" xr:uid="{00000000-0005-0000-0000-000009140000}"/>
    <cellStyle name="Assumption Heading. 2 2 3 3 9 2" xfId="22782" xr:uid="{00000000-0005-0000-0000-00000A140000}"/>
    <cellStyle name="Assumption Heading. 2 2 3 4" xfId="2792" xr:uid="{00000000-0005-0000-0000-00000B140000}"/>
    <cellStyle name="Assumption Heading. 2 2 3 4 2" xfId="22783" xr:uid="{00000000-0005-0000-0000-00000C140000}"/>
    <cellStyle name="Assumption Heading. 2 2 3 5" xfId="2793" xr:uid="{00000000-0005-0000-0000-00000D140000}"/>
    <cellStyle name="Assumption Heading. 2 2 3 5 2" xfId="22784" xr:uid="{00000000-0005-0000-0000-00000E140000}"/>
    <cellStyle name="Assumption Heading. 2 2 3 6" xfId="2794" xr:uid="{00000000-0005-0000-0000-00000F140000}"/>
    <cellStyle name="Assumption Heading. 2 2 3 6 2" xfId="22785" xr:uid="{00000000-0005-0000-0000-000010140000}"/>
    <cellStyle name="Assumption Heading. 2 2 3 7" xfId="2795" xr:uid="{00000000-0005-0000-0000-000011140000}"/>
    <cellStyle name="Assumption Heading. 2 2 3 7 2" xfId="22786" xr:uid="{00000000-0005-0000-0000-000012140000}"/>
    <cellStyle name="Assumption Heading. 2 2 3 8" xfId="2796" xr:uid="{00000000-0005-0000-0000-000013140000}"/>
    <cellStyle name="Assumption Heading. 2 2 3 8 2" xfId="22787" xr:uid="{00000000-0005-0000-0000-000014140000}"/>
    <cellStyle name="Assumption Heading. 2 2 3 9" xfId="2797" xr:uid="{00000000-0005-0000-0000-000015140000}"/>
    <cellStyle name="Assumption Heading. 2 2 3 9 2" xfId="22788" xr:uid="{00000000-0005-0000-0000-000016140000}"/>
    <cellStyle name="Assumption Heading. 2 2 4" xfId="2798" xr:uid="{00000000-0005-0000-0000-000017140000}"/>
    <cellStyle name="Assumption Heading. 2 2 4 10" xfId="2799" xr:uid="{00000000-0005-0000-0000-000018140000}"/>
    <cellStyle name="Assumption Heading. 2 2 4 10 2" xfId="22790" xr:uid="{00000000-0005-0000-0000-000019140000}"/>
    <cellStyle name="Assumption Heading. 2 2 4 11" xfId="2800" xr:uid="{00000000-0005-0000-0000-00001A140000}"/>
    <cellStyle name="Assumption Heading. 2 2 4 11 2" xfId="22791" xr:uid="{00000000-0005-0000-0000-00001B140000}"/>
    <cellStyle name="Assumption Heading. 2 2 4 12" xfId="2801" xr:uid="{00000000-0005-0000-0000-00001C140000}"/>
    <cellStyle name="Assumption Heading. 2 2 4 12 2" xfId="22792" xr:uid="{00000000-0005-0000-0000-00001D140000}"/>
    <cellStyle name="Assumption Heading. 2 2 4 13" xfId="22789" xr:uid="{00000000-0005-0000-0000-00001E140000}"/>
    <cellStyle name="Assumption Heading. 2 2 4 2" xfId="2802" xr:uid="{00000000-0005-0000-0000-00001F140000}"/>
    <cellStyle name="Assumption Heading. 2 2 4 2 10" xfId="2803" xr:uid="{00000000-0005-0000-0000-000020140000}"/>
    <cellStyle name="Assumption Heading. 2 2 4 2 10 2" xfId="22794" xr:uid="{00000000-0005-0000-0000-000021140000}"/>
    <cellStyle name="Assumption Heading. 2 2 4 2 11" xfId="2804" xr:uid="{00000000-0005-0000-0000-000022140000}"/>
    <cellStyle name="Assumption Heading. 2 2 4 2 11 2" xfId="22795" xr:uid="{00000000-0005-0000-0000-000023140000}"/>
    <cellStyle name="Assumption Heading. 2 2 4 2 12" xfId="22793" xr:uid="{00000000-0005-0000-0000-000024140000}"/>
    <cellStyle name="Assumption Heading. 2 2 4 2 2" xfId="2805" xr:uid="{00000000-0005-0000-0000-000025140000}"/>
    <cellStyle name="Assumption Heading. 2 2 4 2 2 10" xfId="2806" xr:uid="{00000000-0005-0000-0000-000026140000}"/>
    <cellStyle name="Assumption Heading. 2 2 4 2 2 10 2" xfId="22797" xr:uid="{00000000-0005-0000-0000-000027140000}"/>
    <cellStyle name="Assumption Heading. 2 2 4 2 2 11" xfId="2807" xr:uid="{00000000-0005-0000-0000-000028140000}"/>
    <cellStyle name="Assumption Heading. 2 2 4 2 2 11 2" xfId="22798" xr:uid="{00000000-0005-0000-0000-000029140000}"/>
    <cellStyle name="Assumption Heading. 2 2 4 2 2 12" xfId="22796" xr:uid="{00000000-0005-0000-0000-00002A140000}"/>
    <cellStyle name="Assumption Heading. 2 2 4 2 2 2" xfId="2808" xr:uid="{00000000-0005-0000-0000-00002B140000}"/>
    <cellStyle name="Assumption Heading. 2 2 4 2 2 2 2" xfId="22799" xr:uid="{00000000-0005-0000-0000-00002C140000}"/>
    <cellStyle name="Assumption Heading. 2 2 4 2 2 3" xfId="2809" xr:uid="{00000000-0005-0000-0000-00002D140000}"/>
    <cellStyle name="Assumption Heading. 2 2 4 2 2 3 2" xfId="22800" xr:uid="{00000000-0005-0000-0000-00002E140000}"/>
    <cellStyle name="Assumption Heading. 2 2 4 2 2 4" xfId="2810" xr:uid="{00000000-0005-0000-0000-00002F140000}"/>
    <cellStyle name="Assumption Heading. 2 2 4 2 2 4 2" xfId="22801" xr:uid="{00000000-0005-0000-0000-000030140000}"/>
    <cellStyle name="Assumption Heading. 2 2 4 2 2 5" xfId="2811" xr:uid="{00000000-0005-0000-0000-000031140000}"/>
    <cellStyle name="Assumption Heading. 2 2 4 2 2 5 2" xfId="22802" xr:uid="{00000000-0005-0000-0000-000032140000}"/>
    <cellStyle name="Assumption Heading. 2 2 4 2 2 6" xfId="2812" xr:uid="{00000000-0005-0000-0000-000033140000}"/>
    <cellStyle name="Assumption Heading. 2 2 4 2 2 6 2" xfId="22803" xr:uid="{00000000-0005-0000-0000-000034140000}"/>
    <cellStyle name="Assumption Heading. 2 2 4 2 2 7" xfId="2813" xr:uid="{00000000-0005-0000-0000-000035140000}"/>
    <cellStyle name="Assumption Heading. 2 2 4 2 2 7 2" xfId="22804" xr:uid="{00000000-0005-0000-0000-000036140000}"/>
    <cellStyle name="Assumption Heading. 2 2 4 2 2 8" xfId="2814" xr:uid="{00000000-0005-0000-0000-000037140000}"/>
    <cellStyle name="Assumption Heading. 2 2 4 2 2 8 2" xfId="22805" xr:uid="{00000000-0005-0000-0000-000038140000}"/>
    <cellStyle name="Assumption Heading. 2 2 4 2 2 9" xfId="2815" xr:uid="{00000000-0005-0000-0000-000039140000}"/>
    <cellStyle name="Assumption Heading. 2 2 4 2 2 9 2" xfId="22806" xr:uid="{00000000-0005-0000-0000-00003A140000}"/>
    <cellStyle name="Assumption Heading. 2 2 4 2 3" xfId="2816" xr:uid="{00000000-0005-0000-0000-00003B140000}"/>
    <cellStyle name="Assumption Heading. 2 2 4 2 3 2" xfId="22807" xr:uid="{00000000-0005-0000-0000-00003C140000}"/>
    <cellStyle name="Assumption Heading. 2 2 4 2 4" xfId="2817" xr:uid="{00000000-0005-0000-0000-00003D140000}"/>
    <cellStyle name="Assumption Heading. 2 2 4 2 4 2" xfId="22808" xr:uid="{00000000-0005-0000-0000-00003E140000}"/>
    <cellStyle name="Assumption Heading. 2 2 4 2 5" xfId="2818" xr:uid="{00000000-0005-0000-0000-00003F140000}"/>
    <cellStyle name="Assumption Heading. 2 2 4 2 5 2" xfId="22809" xr:uid="{00000000-0005-0000-0000-000040140000}"/>
    <cellStyle name="Assumption Heading. 2 2 4 2 6" xfId="2819" xr:uid="{00000000-0005-0000-0000-000041140000}"/>
    <cellStyle name="Assumption Heading. 2 2 4 2 6 2" xfId="22810" xr:uid="{00000000-0005-0000-0000-000042140000}"/>
    <cellStyle name="Assumption Heading. 2 2 4 2 7" xfId="2820" xr:uid="{00000000-0005-0000-0000-000043140000}"/>
    <cellStyle name="Assumption Heading. 2 2 4 2 7 2" xfId="22811" xr:uid="{00000000-0005-0000-0000-000044140000}"/>
    <cellStyle name="Assumption Heading. 2 2 4 2 8" xfId="2821" xr:uid="{00000000-0005-0000-0000-000045140000}"/>
    <cellStyle name="Assumption Heading. 2 2 4 2 8 2" xfId="22812" xr:uid="{00000000-0005-0000-0000-000046140000}"/>
    <cellStyle name="Assumption Heading. 2 2 4 2 9" xfId="2822" xr:uid="{00000000-0005-0000-0000-000047140000}"/>
    <cellStyle name="Assumption Heading. 2 2 4 2 9 2" xfId="22813" xr:uid="{00000000-0005-0000-0000-000048140000}"/>
    <cellStyle name="Assumption Heading. 2 2 4 3" xfId="2823" xr:uid="{00000000-0005-0000-0000-000049140000}"/>
    <cellStyle name="Assumption Heading. 2 2 4 3 10" xfId="2824" xr:uid="{00000000-0005-0000-0000-00004A140000}"/>
    <cellStyle name="Assumption Heading. 2 2 4 3 10 2" xfId="22815" xr:uid="{00000000-0005-0000-0000-00004B140000}"/>
    <cellStyle name="Assumption Heading. 2 2 4 3 11" xfId="2825" xr:uid="{00000000-0005-0000-0000-00004C140000}"/>
    <cellStyle name="Assumption Heading. 2 2 4 3 11 2" xfId="22816" xr:uid="{00000000-0005-0000-0000-00004D140000}"/>
    <cellStyle name="Assumption Heading. 2 2 4 3 12" xfId="22814" xr:uid="{00000000-0005-0000-0000-00004E140000}"/>
    <cellStyle name="Assumption Heading. 2 2 4 3 2" xfId="2826" xr:uid="{00000000-0005-0000-0000-00004F140000}"/>
    <cellStyle name="Assumption Heading. 2 2 4 3 2 2" xfId="22817" xr:uid="{00000000-0005-0000-0000-000050140000}"/>
    <cellStyle name="Assumption Heading. 2 2 4 3 3" xfId="2827" xr:uid="{00000000-0005-0000-0000-000051140000}"/>
    <cellStyle name="Assumption Heading. 2 2 4 3 3 2" xfId="22818" xr:uid="{00000000-0005-0000-0000-000052140000}"/>
    <cellStyle name="Assumption Heading. 2 2 4 3 4" xfId="2828" xr:uid="{00000000-0005-0000-0000-000053140000}"/>
    <cellStyle name="Assumption Heading. 2 2 4 3 4 2" xfId="22819" xr:uid="{00000000-0005-0000-0000-000054140000}"/>
    <cellStyle name="Assumption Heading. 2 2 4 3 5" xfId="2829" xr:uid="{00000000-0005-0000-0000-000055140000}"/>
    <cellStyle name="Assumption Heading. 2 2 4 3 5 2" xfId="22820" xr:uid="{00000000-0005-0000-0000-000056140000}"/>
    <cellStyle name="Assumption Heading. 2 2 4 3 6" xfId="2830" xr:uid="{00000000-0005-0000-0000-000057140000}"/>
    <cellStyle name="Assumption Heading. 2 2 4 3 6 2" xfId="22821" xr:uid="{00000000-0005-0000-0000-000058140000}"/>
    <cellStyle name="Assumption Heading. 2 2 4 3 7" xfId="2831" xr:uid="{00000000-0005-0000-0000-000059140000}"/>
    <cellStyle name="Assumption Heading. 2 2 4 3 7 2" xfId="22822" xr:uid="{00000000-0005-0000-0000-00005A140000}"/>
    <cellStyle name="Assumption Heading. 2 2 4 3 8" xfId="2832" xr:uid="{00000000-0005-0000-0000-00005B140000}"/>
    <cellStyle name="Assumption Heading. 2 2 4 3 8 2" xfId="22823" xr:uid="{00000000-0005-0000-0000-00005C140000}"/>
    <cellStyle name="Assumption Heading. 2 2 4 3 9" xfId="2833" xr:uid="{00000000-0005-0000-0000-00005D140000}"/>
    <cellStyle name="Assumption Heading. 2 2 4 3 9 2" xfId="22824" xr:uid="{00000000-0005-0000-0000-00005E140000}"/>
    <cellStyle name="Assumption Heading. 2 2 4 4" xfId="2834" xr:uid="{00000000-0005-0000-0000-00005F140000}"/>
    <cellStyle name="Assumption Heading. 2 2 4 4 2" xfId="22825" xr:uid="{00000000-0005-0000-0000-000060140000}"/>
    <cellStyle name="Assumption Heading. 2 2 4 5" xfId="2835" xr:uid="{00000000-0005-0000-0000-000061140000}"/>
    <cellStyle name="Assumption Heading. 2 2 4 5 2" xfId="22826" xr:uid="{00000000-0005-0000-0000-000062140000}"/>
    <cellStyle name="Assumption Heading. 2 2 4 6" xfId="2836" xr:uid="{00000000-0005-0000-0000-000063140000}"/>
    <cellStyle name="Assumption Heading. 2 2 4 6 2" xfId="22827" xr:uid="{00000000-0005-0000-0000-000064140000}"/>
    <cellStyle name="Assumption Heading. 2 2 4 7" xfId="2837" xr:uid="{00000000-0005-0000-0000-000065140000}"/>
    <cellStyle name="Assumption Heading. 2 2 4 7 2" xfId="22828" xr:uid="{00000000-0005-0000-0000-000066140000}"/>
    <cellStyle name="Assumption Heading. 2 2 4 8" xfId="2838" xr:uid="{00000000-0005-0000-0000-000067140000}"/>
    <cellStyle name="Assumption Heading. 2 2 4 8 2" xfId="22829" xr:uid="{00000000-0005-0000-0000-000068140000}"/>
    <cellStyle name="Assumption Heading. 2 2 4 9" xfId="2839" xr:uid="{00000000-0005-0000-0000-000069140000}"/>
    <cellStyle name="Assumption Heading. 2 2 4 9 2" xfId="22830" xr:uid="{00000000-0005-0000-0000-00006A140000}"/>
    <cellStyle name="Assumption Heading. 2 2 5" xfId="2840" xr:uid="{00000000-0005-0000-0000-00006B140000}"/>
    <cellStyle name="Assumption Heading. 2 2 5 10" xfId="2841" xr:uid="{00000000-0005-0000-0000-00006C140000}"/>
    <cellStyle name="Assumption Heading. 2 2 5 10 2" xfId="22832" xr:uid="{00000000-0005-0000-0000-00006D140000}"/>
    <cellStyle name="Assumption Heading. 2 2 5 11" xfId="2842" xr:uid="{00000000-0005-0000-0000-00006E140000}"/>
    <cellStyle name="Assumption Heading. 2 2 5 11 2" xfId="22833" xr:uid="{00000000-0005-0000-0000-00006F140000}"/>
    <cellStyle name="Assumption Heading. 2 2 5 12" xfId="22831" xr:uid="{00000000-0005-0000-0000-000070140000}"/>
    <cellStyle name="Assumption Heading. 2 2 5 2" xfId="2843" xr:uid="{00000000-0005-0000-0000-000071140000}"/>
    <cellStyle name="Assumption Heading. 2 2 5 2 10" xfId="2844" xr:uid="{00000000-0005-0000-0000-000072140000}"/>
    <cellStyle name="Assumption Heading. 2 2 5 2 10 2" xfId="22835" xr:uid="{00000000-0005-0000-0000-000073140000}"/>
    <cellStyle name="Assumption Heading. 2 2 5 2 11" xfId="2845" xr:uid="{00000000-0005-0000-0000-000074140000}"/>
    <cellStyle name="Assumption Heading. 2 2 5 2 11 2" xfId="22836" xr:uid="{00000000-0005-0000-0000-000075140000}"/>
    <cellStyle name="Assumption Heading. 2 2 5 2 12" xfId="22834" xr:uid="{00000000-0005-0000-0000-000076140000}"/>
    <cellStyle name="Assumption Heading. 2 2 5 2 2" xfId="2846" xr:uid="{00000000-0005-0000-0000-000077140000}"/>
    <cellStyle name="Assumption Heading. 2 2 5 2 2 2" xfId="22837" xr:uid="{00000000-0005-0000-0000-000078140000}"/>
    <cellStyle name="Assumption Heading. 2 2 5 2 3" xfId="2847" xr:uid="{00000000-0005-0000-0000-000079140000}"/>
    <cellStyle name="Assumption Heading. 2 2 5 2 3 2" xfId="22838" xr:uid="{00000000-0005-0000-0000-00007A140000}"/>
    <cellStyle name="Assumption Heading. 2 2 5 2 4" xfId="2848" xr:uid="{00000000-0005-0000-0000-00007B140000}"/>
    <cellStyle name="Assumption Heading. 2 2 5 2 4 2" xfId="22839" xr:uid="{00000000-0005-0000-0000-00007C140000}"/>
    <cellStyle name="Assumption Heading. 2 2 5 2 5" xfId="2849" xr:uid="{00000000-0005-0000-0000-00007D140000}"/>
    <cellStyle name="Assumption Heading. 2 2 5 2 5 2" xfId="22840" xr:uid="{00000000-0005-0000-0000-00007E140000}"/>
    <cellStyle name="Assumption Heading. 2 2 5 2 6" xfId="2850" xr:uid="{00000000-0005-0000-0000-00007F140000}"/>
    <cellStyle name="Assumption Heading. 2 2 5 2 6 2" xfId="22841" xr:uid="{00000000-0005-0000-0000-000080140000}"/>
    <cellStyle name="Assumption Heading. 2 2 5 2 7" xfId="2851" xr:uid="{00000000-0005-0000-0000-000081140000}"/>
    <cellStyle name="Assumption Heading. 2 2 5 2 7 2" xfId="22842" xr:uid="{00000000-0005-0000-0000-000082140000}"/>
    <cellStyle name="Assumption Heading. 2 2 5 2 8" xfId="2852" xr:uid="{00000000-0005-0000-0000-000083140000}"/>
    <cellStyle name="Assumption Heading. 2 2 5 2 8 2" xfId="22843" xr:uid="{00000000-0005-0000-0000-000084140000}"/>
    <cellStyle name="Assumption Heading. 2 2 5 2 9" xfId="2853" xr:uid="{00000000-0005-0000-0000-000085140000}"/>
    <cellStyle name="Assumption Heading. 2 2 5 2 9 2" xfId="22844" xr:uid="{00000000-0005-0000-0000-000086140000}"/>
    <cellStyle name="Assumption Heading. 2 2 5 3" xfId="2854" xr:uid="{00000000-0005-0000-0000-000087140000}"/>
    <cellStyle name="Assumption Heading. 2 2 5 3 2" xfId="22845" xr:uid="{00000000-0005-0000-0000-000088140000}"/>
    <cellStyle name="Assumption Heading. 2 2 5 4" xfId="2855" xr:uid="{00000000-0005-0000-0000-000089140000}"/>
    <cellStyle name="Assumption Heading. 2 2 5 4 2" xfId="22846" xr:uid="{00000000-0005-0000-0000-00008A140000}"/>
    <cellStyle name="Assumption Heading. 2 2 5 5" xfId="2856" xr:uid="{00000000-0005-0000-0000-00008B140000}"/>
    <cellStyle name="Assumption Heading. 2 2 5 5 2" xfId="22847" xr:uid="{00000000-0005-0000-0000-00008C140000}"/>
    <cellStyle name="Assumption Heading. 2 2 5 6" xfId="2857" xr:uid="{00000000-0005-0000-0000-00008D140000}"/>
    <cellStyle name="Assumption Heading. 2 2 5 6 2" xfId="22848" xr:uid="{00000000-0005-0000-0000-00008E140000}"/>
    <cellStyle name="Assumption Heading. 2 2 5 7" xfId="2858" xr:uid="{00000000-0005-0000-0000-00008F140000}"/>
    <cellStyle name="Assumption Heading. 2 2 5 7 2" xfId="22849" xr:uid="{00000000-0005-0000-0000-000090140000}"/>
    <cellStyle name="Assumption Heading. 2 2 5 8" xfId="2859" xr:uid="{00000000-0005-0000-0000-000091140000}"/>
    <cellStyle name="Assumption Heading. 2 2 5 8 2" xfId="22850" xr:uid="{00000000-0005-0000-0000-000092140000}"/>
    <cellStyle name="Assumption Heading. 2 2 5 9" xfId="2860" xr:uid="{00000000-0005-0000-0000-000093140000}"/>
    <cellStyle name="Assumption Heading. 2 2 5 9 2" xfId="22851" xr:uid="{00000000-0005-0000-0000-000094140000}"/>
    <cellStyle name="Assumption Heading. 2 2 6" xfId="2861" xr:uid="{00000000-0005-0000-0000-000095140000}"/>
    <cellStyle name="Assumption Heading. 2 2 6 10" xfId="2862" xr:uid="{00000000-0005-0000-0000-000096140000}"/>
    <cellStyle name="Assumption Heading. 2 2 6 10 2" xfId="22853" xr:uid="{00000000-0005-0000-0000-000097140000}"/>
    <cellStyle name="Assumption Heading. 2 2 6 11" xfId="2863" xr:uid="{00000000-0005-0000-0000-000098140000}"/>
    <cellStyle name="Assumption Heading. 2 2 6 11 2" xfId="22854" xr:uid="{00000000-0005-0000-0000-000099140000}"/>
    <cellStyle name="Assumption Heading. 2 2 6 12" xfId="22852" xr:uid="{00000000-0005-0000-0000-00009A140000}"/>
    <cellStyle name="Assumption Heading. 2 2 6 2" xfId="2864" xr:uid="{00000000-0005-0000-0000-00009B140000}"/>
    <cellStyle name="Assumption Heading. 2 2 6 2 10" xfId="2865" xr:uid="{00000000-0005-0000-0000-00009C140000}"/>
    <cellStyle name="Assumption Heading. 2 2 6 2 10 2" xfId="22856" xr:uid="{00000000-0005-0000-0000-00009D140000}"/>
    <cellStyle name="Assumption Heading. 2 2 6 2 11" xfId="2866" xr:uid="{00000000-0005-0000-0000-00009E140000}"/>
    <cellStyle name="Assumption Heading. 2 2 6 2 11 2" xfId="22857" xr:uid="{00000000-0005-0000-0000-00009F140000}"/>
    <cellStyle name="Assumption Heading. 2 2 6 2 12" xfId="22855" xr:uid="{00000000-0005-0000-0000-0000A0140000}"/>
    <cellStyle name="Assumption Heading. 2 2 6 2 2" xfId="2867" xr:uid="{00000000-0005-0000-0000-0000A1140000}"/>
    <cellStyle name="Assumption Heading. 2 2 6 2 2 2" xfId="22858" xr:uid="{00000000-0005-0000-0000-0000A2140000}"/>
    <cellStyle name="Assumption Heading. 2 2 6 2 3" xfId="2868" xr:uid="{00000000-0005-0000-0000-0000A3140000}"/>
    <cellStyle name="Assumption Heading. 2 2 6 2 3 2" xfId="22859" xr:uid="{00000000-0005-0000-0000-0000A4140000}"/>
    <cellStyle name="Assumption Heading. 2 2 6 2 4" xfId="2869" xr:uid="{00000000-0005-0000-0000-0000A5140000}"/>
    <cellStyle name="Assumption Heading. 2 2 6 2 4 2" xfId="22860" xr:uid="{00000000-0005-0000-0000-0000A6140000}"/>
    <cellStyle name="Assumption Heading. 2 2 6 2 5" xfId="2870" xr:uid="{00000000-0005-0000-0000-0000A7140000}"/>
    <cellStyle name="Assumption Heading. 2 2 6 2 5 2" xfId="22861" xr:uid="{00000000-0005-0000-0000-0000A8140000}"/>
    <cellStyle name="Assumption Heading. 2 2 6 2 6" xfId="2871" xr:uid="{00000000-0005-0000-0000-0000A9140000}"/>
    <cellStyle name="Assumption Heading. 2 2 6 2 6 2" xfId="22862" xr:uid="{00000000-0005-0000-0000-0000AA140000}"/>
    <cellStyle name="Assumption Heading. 2 2 6 2 7" xfId="2872" xr:uid="{00000000-0005-0000-0000-0000AB140000}"/>
    <cellStyle name="Assumption Heading. 2 2 6 2 7 2" xfId="22863" xr:uid="{00000000-0005-0000-0000-0000AC140000}"/>
    <cellStyle name="Assumption Heading. 2 2 6 2 8" xfId="2873" xr:uid="{00000000-0005-0000-0000-0000AD140000}"/>
    <cellStyle name="Assumption Heading. 2 2 6 2 8 2" xfId="22864" xr:uid="{00000000-0005-0000-0000-0000AE140000}"/>
    <cellStyle name="Assumption Heading. 2 2 6 2 9" xfId="2874" xr:uid="{00000000-0005-0000-0000-0000AF140000}"/>
    <cellStyle name="Assumption Heading. 2 2 6 2 9 2" xfId="22865" xr:uid="{00000000-0005-0000-0000-0000B0140000}"/>
    <cellStyle name="Assumption Heading. 2 2 6 3" xfId="2875" xr:uid="{00000000-0005-0000-0000-0000B1140000}"/>
    <cellStyle name="Assumption Heading. 2 2 6 3 2" xfId="22866" xr:uid="{00000000-0005-0000-0000-0000B2140000}"/>
    <cellStyle name="Assumption Heading. 2 2 6 4" xfId="2876" xr:uid="{00000000-0005-0000-0000-0000B3140000}"/>
    <cellStyle name="Assumption Heading. 2 2 6 4 2" xfId="22867" xr:uid="{00000000-0005-0000-0000-0000B4140000}"/>
    <cellStyle name="Assumption Heading. 2 2 6 5" xfId="2877" xr:uid="{00000000-0005-0000-0000-0000B5140000}"/>
    <cellStyle name="Assumption Heading. 2 2 6 5 2" xfId="22868" xr:uid="{00000000-0005-0000-0000-0000B6140000}"/>
    <cellStyle name="Assumption Heading. 2 2 6 6" xfId="2878" xr:uid="{00000000-0005-0000-0000-0000B7140000}"/>
    <cellStyle name="Assumption Heading. 2 2 6 6 2" xfId="22869" xr:uid="{00000000-0005-0000-0000-0000B8140000}"/>
    <cellStyle name="Assumption Heading. 2 2 6 7" xfId="2879" xr:uid="{00000000-0005-0000-0000-0000B9140000}"/>
    <cellStyle name="Assumption Heading. 2 2 6 7 2" xfId="22870" xr:uid="{00000000-0005-0000-0000-0000BA140000}"/>
    <cellStyle name="Assumption Heading. 2 2 6 8" xfId="2880" xr:uid="{00000000-0005-0000-0000-0000BB140000}"/>
    <cellStyle name="Assumption Heading. 2 2 6 8 2" xfId="22871" xr:uid="{00000000-0005-0000-0000-0000BC140000}"/>
    <cellStyle name="Assumption Heading. 2 2 6 9" xfId="2881" xr:uid="{00000000-0005-0000-0000-0000BD140000}"/>
    <cellStyle name="Assumption Heading. 2 2 6 9 2" xfId="22872" xr:uid="{00000000-0005-0000-0000-0000BE140000}"/>
    <cellStyle name="Assumption Heading. 2 2 7" xfId="2882" xr:uid="{00000000-0005-0000-0000-0000BF140000}"/>
    <cellStyle name="Assumption Heading. 2 2 7 10" xfId="2883" xr:uid="{00000000-0005-0000-0000-0000C0140000}"/>
    <cellStyle name="Assumption Heading. 2 2 7 10 2" xfId="22874" xr:uid="{00000000-0005-0000-0000-0000C1140000}"/>
    <cellStyle name="Assumption Heading. 2 2 7 11" xfId="2884" xr:uid="{00000000-0005-0000-0000-0000C2140000}"/>
    <cellStyle name="Assumption Heading. 2 2 7 11 2" xfId="22875" xr:uid="{00000000-0005-0000-0000-0000C3140000}"/>
    <cellStyle name="Assumption Heading. 2 2 7 12" xfId="22873" xr:uid="{00000000-0005-0000-0000-0000C4140000}"/>
    <cellStyle name="Assumption Heading. 2 2 7 2" xfId="2885" xr:uid="{00000000-0005-0000-0000-0000C5140000}"/>
    <cellStyle name="Assumption Heading. 2 2 7 2 10" xfId="2886" xr:uid="{00000000-0005-0000-0000-0000C6140000}"/>
    <cellStyle name="Assumption Heading. 2 2 7 2 10 2" xfId="22877" xr:uid="{00000000-0005-0000-0000-0000C7140000}"/>
    <cellStyle name="Assumption Heading. 2 2 7 2 11" xfId="2887" xr:uid="{00000000-0005-0000-0000-0000C8140000}"/>
    <cellStyle name="Assumption Heading. 2 2 7 2 11 2" xfId="22878" xr:uid="{00000000-0005-0000-0000-0000C9140000}"/>
    <cellStyle name="Assumption Heading. 2 2 7 2 12" xfId="22876" xr:uid="{00000000-0005-0000-0000-0000CA140000}"/>
    <cellStyle name="Assumption Heading. 2 2 7 2 2" xfId="2888" xr:uid="{00000000-0005-0000-0000-0000CB140000}"/>
    <cellStyle name="Assumption Heading. 2 2 7 2 2 2" xfId="22879" xr:uid="{00000000-0005-0000-0000-0000CC140000}"/>
    <cellStyle name="Assumption Heading. 2 2 7 2 3" xfId="2889" xr:uid="{00000000-0005-0000-0000-0000CD140000}"/>
    <cellStyle name="Assumption Heading. 2 2 7 2 3 2" xfId="22880" xr:uid="{00000000-0005-0000-0000-0000CE140000}"/>
    <cellStyle name="Assumption Heading. 2 2 7 2 4" xfId="2890" xr:uid="{00000000-0005-0000-0000-0000CF140000}"/>
    <cellStyle name="Assumption Heading. 2 2 7 2 4 2" xfId="22881" xr:uid="{00000000-0005-0000-0000-0000D0140000}"/>
    <cellStyle name="Assumption Heading. 2 2 7 2 5" xfId="2891" xr:uid="{00000000-0005-0000-0000-0000D1140000}"/>
    <cellStyle name="Assumption Heading. 2 2 7 2 5 2" xfId="22882" xr:uid="{00000000-0005-0000-0000-0000D2140000}"/>
    <cellStyle name="Assumption Heading. 2 2 7 2 6" xfId="2892" xr:uid="{00000000-0005-0000-0000-0000D3140000}"/>
    <cellStyle name="Assumption Heading. 2 2 7 2 6 2" xfId="22883" xr:uid="{00000000-0005-0000-0000-0000D4140000}"/>
    <cellStyle name="Assumption Heading. 2 2 7 2 7" xfId="2893" xr:uid="{00000000-0005-0000-0000-0000D5140000}"/>
    <cellStyle name="Assumption Heading. 2 2 7 2 7 2" xfId="22884" xr:uid="{00000000-0005-0000-0000-0000D6140000}"/>
    <cellStyle name="Assumption Heading. 2 2 7 2 8" xfId="2894" xr:uid="{00000000-0005-0000-0000-0000D7140000}"/>
    <cellStyle name="Assumption Heading. 2 2 7 2 8 2" xfId="22885" xr:uid="{00000000-0005-0000-0000-0000D8140000}"/>
    <cellStyle name="Assumption Heading. 2 2 7 2 9" xfId="2895" xr:uid="{00000000-0005-0000-0000-0000D9140000}"/>
    <cellStyle name="Assumption Heading. 2 2 7 2 9 2" xfId="22886" xr:uid="{00000000-0005-0000-0000-0000DA140000}"/>
    <cellStyle name="Assumption Heading. 2 2 7 3" xfId="2896" xr:uid="{00000000-0005-0000-0000-0000DB140000}"/>
    <cellStyle name="Assumption Heading. 2 2 7 3 2" xfId="22887" xr:uid="{00000000-0005-0000-0000-0000DC140000}"/>
    <cellStyle name="Assumption Heading. 2 2 7 4" xfId="2897" xr:uid="{00000000-0005-0000-0000-0000DD140000}"/>
    <cellStyle name="Assumption Heading. 2 2 7 4 2" xfId="22888" xr:uid="{00000000-0005-0000-0000-0000DE140000}"/>
    <cellStyle name="Assumption Heading. 2 2 7 5" xfId="2898" xr:uid="{00000000-0005-0000-0000-0000DF140000}"/>
    <cellStyle name="Assumption Heading. 2 2 7 5 2" xfId="22889" xr:uid="{00000000-0005-0000-0000-0000E0140000}"/>
    <cellStyle name="Assumption Heading. 2 2 7 6" xfId="2899" xr:uid="{00000000-0005-0000-0000-0000E1140000}"/>
    <cellStyle name="Assumption Heading. 2 2 7 6 2" xfId="22890" xr:uid="{00000000-0005-0000-0000-0000E2140000}"/>
    <cellStyle name="Assumption Heading. 2 2 7 7" xfId="2900" xr:uid="{00000000-0005-0000-0000-0000E3140000}"/>
    <cellStyle name="Assumption Heading. 2 2 7 7 2" xfId="22891" xr:uid="{00000000-0005-0000-0000-0000E4140000}"/>
    <cellStyle name="Assumption Heading. 2 2 7 8" xfId="2901" xr:uid="{00000000-0005-0000-0000-0000E5140000}"/>
    <cellStyle name="Assumption Heading. 2 2 7 8 2" xfId="22892" xr:uid="{00000000-0005-0000-0000-0000E6140000}"/>
    <cellStyle name="Assumption Heading. 2 2 7 9" xfId="2902" xr:uid="{00000000-0005-0000-0000-0000E7140000}"/>
    <cellStyle name="Assumption Heading. 2 2 7 9 2" xfId="22893" xr:uid="{00000000-0005-0000-0000-0000E8140000}"/>
    <cellStyle name="Assumption Heading. 2 2 8" xfId="2903" xr:uid="{00000000-0005-0000-0000-0000E9140000}"/>
    <cellStyle name="Assumption Heading. 2 2 8 10" xfId="2904" xr:uid="{00000000-0005-0000-0000-0000EA140000}"/>
    <cellStyle name="Assumption Heading. 2 2 8 10 2" xfId="22895" xr:uid="{00000000-0005-0000-0000-0000EB140000}"/>
    <cellStyle name="Assumption Heading. 2 2 8 11" xfId="2905" xr:uid="{00000000-0005-0000-0000-0000EC140000}"/>
    <cellStyle name="Assumption Heading. 2 2 8 11 2" xfId="22896" xr:uid="{00000000-0005-0000-0000-0000ED140000}"/>
    <cellStyle name="Assumption Heading. 2 2 8 12" xfId="22894" xr:uid="{00000000-0005-0000-0000-0000EE140000}"/>
    <cellStyle name="Assumption Heading. 2 2 8 2" xfId="2906" xr:uid="{00000000-0005-0000-0000-0000EF140000}"/>
    <cellStyle name="Assumption Heading. 2 2 8 2 2" xfId="22897" xr:uid="{00000000-0005-0000-0000-0000F0140000}"/>
    <cellStyle name="Assumption Heading. 2 2 8 3" xfId="2907" xr:uid="{00000000-0005-0000-0000-0000F1140000}"/>
    <cellStyle name="Assumption Heading. 2 2 8 3 2" xfId="22898" xr:uid="{00000000-0005-0000-0000-0000F2140000}"/>
    <cellStyle name="Assumption Heading. 2 2 8 4" xfId="2908" xr:uid="{00000000-0005-0000-0000-0000F3140000}"/>
    <cellStyle name="Assumption Heading. 2 2 8 4 2" xfId="22899" xr:uid="{00000000-0005-0000-0000-0000F4140000}"/>
    <cellStyle name="Assumption Heading. 2 2 8 5" xfId="2909" xr:uid="{00000000-0005-0000-0000-0000F5140000}"/>
    <cellStyle name="Assumption Heading. 2 2 8 5 2" xfId="22900" xr:uid="{00000000-0005-0000-0000-0000F6140000}"/>
    <cellStyle name="Assumption Heading. 2 2 8 6" xfId="2910" xr:uid="{00000000-0005-0000-0000-0000F7140000}"/>
    <cellStyle name="Assumption Heading. 2 2 8 6 2" xfId="22901" xr:uid="{00000000-0005-0000-0000-0000F8140000}"/>
    <cellStyle name="Assumption Heading. 2 2 8 7" xfId="2911" xr:uid="{00000000-0005-0000-0000-0000F9140000}"/>
    <cellStyle name="Assumption Heading. 2 2 8 7 2" xfId="22902" xr:uid="{00000000-0005-0000-0000-0000FA140000}"/>
    <cellStyle name="Assumption Heading. 2 2 8 8" xfId="2912" xr:uid="{00000000-0005-0000-0000-0000FB140000}"/>
    <cellStyle name="Assumption Heading. 2 2 8 8 2" xfId="22903" xr:uid="{00000000-0005-0000-0000-0000FC140000}"/>
    <cellStyle name="Assumption Heading. 2 2 8 9" xfId="2913" xr:uid="{00000000-0005-0000-0000-0000FD140000}"/>
    <cellStyle name="Assumption Heading. 2 2 8 9 2" xfId="22904" xr:uid="{00000000-0005-0000-0000-0000FE140000}"/>
    <cellStyle name="Assumption Heading. 2 2 9" xfId="2914" xr:uid="{00000000-0005-0000-0000-0000FF140000}"/>
    <cellStyle name="Assumption Heading. 2 2 9 2" xfId="22905" xr:uid="{00000000-0005-0000-0000-000000150000}"/>
    <cellStyle name="Assumption Heading. 2 20" xfId="2915" xr:uid="{00000000-0005-0000-0000-000001150000}"/>
    <cellStyle name="Assumption Heading. 2 20 2" xfId="22906" xr:uid="{00000000-0005-0000-0000-000002150000}"/>
    <cellStyle name="Assumption Heading. 2 21" xfId="2916" xr:uid="{00000000-0005-0000-0000-000003150000}"/>
    <cellStyle name="Assumption Heading. 2 21 2" xfId="22907" xr:uid="{00000000-0005-0000-0000-000004150000}"/>
    <cellStyle name="Assumption Heading. 2 22" xfId="2917" xr:uid="{00000000-0005-0000-0000-000005150000}"/>
    <cellStyle name="Assumption Heading. 2 22 2" xfId="22908" xr:uid="{00000000-0005-0000-0000-000006150000}"/>
    <cellStyle name="Assumption Heading. 2 23" xfId="22639" xr:uid="{00000000-0005-0000-0000-000007150000}"/>
    <cellStyle name="Assumption Heading. 2 3" xfId="2918" xr:uid="{00000000-0005-0000-0000-000008150000}"/>
    <cellStyle name="Assumption Heading. 2 3 10" xfId="2919" xr:uid="{00000000-0005-0000-0000-000009150000}"/>
    <cellStyle name="Assumption Heading. 2 3 10 2" xfId="22910" xr:uid="{00000000-0005-0000-0000-00000A150000}"/>
    <cellStyle name="Assumption Heading. 2 3 11" xfId="2920" xr:uid="{00000000-0005-0000-0000-00000B150000}"/>
    <cellStyle name="Assumption Heading. 2 3 11 2" xfId="22911" xr:uid="{00000000-0005-0000-0000-00000C150000}"/>
    <cellStyle name="Assumption Heading. 2 3 12" xfId="2921" xr:uid="{00000000-0005-0000-0000-00000D150000}"/>
    <cellStyle name="Assumption Heading. 2 3 12 2" xfId="22912" xr:uid="{00000000-0005-0000-0000-00000E150000}"/>
    <cellStyle name="Assumption Heading. 2 3 13" xfId="2922" xr:uid="{00000000-0005-0000-0000-00000F150000}"/>
    <cellStyle name="Assumption Heading. 2 3 13 2" xfId="22913" xr:uid="{00000000-0005-0000-0000-000010150000}"/>
    <cellStyle name="Assumption Heading. 2 3 14" xfId="22909" xr:uid="{00000000-0005-0000-0000-000011150000}"/>
    <cellStyle name="Assumption Heading. 2 3 2" xfId="2923" xr:uid="{00000000-0005-0000-0000-000012150000}"/>
    <cellStyle name="Assumption Heading. 2 3 2 10" xfId="2924" xr:uid="{00000000-0005-0000-0000-000013150000}"/>
    <cellStyle name="Assumption Heading. 2 3 2 10 2" xfId="22915" xr:uid="{00000000-0005-0000-0000-000014150000}"/>
    <cellStyle name="Assumption Heading. 2 3 2 11" xfId="2925" xr:uid="{00000000-0005-0000-0000-000015150000}"/>
    <cellStyle name="Assumption Heading. 2 3 2 11 2" xfId="22916" xr:uid="{00000000-0005-0000-0000-000016150000}"/>
    <cellStyle name="Assumption Heading. 2 3 2 12" xfId="2926" xr:uid="{00000000-0005-0000-0000-000017150000}"/>
    <cellStyle name="Assumption Heading. 2 3 2 12 2" xfId="22917" xr:uid="{00000000-0005-0000-0000-000018150000}"/>
    <cellStyle name="Assumption Heading. 2 3 2 13" xfId="22914" xr:uid="{00000000-0005-0000-0000-000019150000}"/>
    <cellStyle name="Assumption Heading. 2 3 2 2" xfId="2927" xr:uid="{00000000-0005-0000-0000-00001A150000}"/>
    <cellStyle name="Assumption Heading. 2 3 2 2 10" xfId="2928" xr:uid="{00000000-0005-0000-0000-00001B150000}"/>
    <cellStyle name="Assumption Heading. 2 3 2 2 10 2" xfId="22919" xr:uid="{00000000-0005-0000-0000-00001C150000}"/>
    <cellStyle name="Assumption Heading. 2 3 2 2 11" xfId="2929" xr:uid="{00000000-0005-0000-0000-00001D150000}"/>
    <cellStyle name="Assumption Heading. 2 3 2 2 11 2" xfId="22920" xr:uid="{00000000-0005-0000-0000-00001E150000}"/>
    <cellStyle name="Assumption Heading. 2 3 2 2 12" xfId="22918" xr:uid="{00000000-0005-0000-0000-00001F150000}"/>
    <cellStyle name="Assumption Heading. 2 3 2 2 2" xfId="2930" xr:uid="{00000000-0005-0000-0000-000020150000}"/>
    <cellStyle name="Assumption Heading. 2 3 2 2 2 10" xfId="2931" xr:uid="{00000000-0005-0000-0000-000021150000}"/>
    <cellStyle name="Assumption Heading. 2 3 2 2 2 10 2" xfId="22922" xr:uid="{00000000-0005-0000-0000-000022150000}"/>
    <cellStyle name="Assumption Heading. 2 3 2 2 2 11" xfId="2932" xr:uid="{00000000-0005-0000-0000-000023150000}"/>
    <cellStyle name="Assumption Heading. 2 3 2 2 2 11 2" xfId="22923" xr:uid="{00000000-0005-0000-0000-000024150000}"/>
    <cellStyle name="Assumption Heading. 2 3 2 2 2 12" xfId="22921" xr:uid="{00000000-0005-0000-0000-000025150000}"/>
    <cellStyle name="Assumption Heading. 2 3 2 2 2 2" xfId="2933" xr:uid="{00000000-0005-0000-0000-000026150000}"/>
    <cellStyle name="Assumption Heading. 2 3 2 2 2 2 2" xfId="22924" xr:uid="{00000000-0005-0000-0000-000027150000}"/>
    <cellStyle name="Assumption Heading. 2 3 2 2 2 3" xfId="2934" xr:uid="{00000000-0005-0000-0000-000028150000}"/>
    <cellStyle name="Assumption Heading. 2 3 2 2 2 3 2" xfId="22925" xr:uid="{00000000-0005-0000-0000-000029150000}"/>
    <cellStyle name="Assumption Heading. 2 3 2 2 2 4" xfId="2935" xr:uid="{00000000-0005-0000-0000-00002A150000}"/>
    <cellStyle name="Assumption Heading. 2 3 2 2 2 4 2" xfId="22926" xr:uid="{00000000-0005-0000-0000-00002B150000}"/>
    <cellStyle name="Assumption Heading. 2 3 2 2 2 5" xfId="2936" xr:uid="{00000000-0005-0000-0000-00002C150000}"/>
    <cellStyle name="Assumption Heading. 2 3 2 2 2 5 2" xfId="22927" xr:uid="{00000000-0005-0000-0000-00002D150000}"/>
    <cellStyle name="Assumption Heading. 2 3 2 2 2 6" xfId="2937" xr:uid="{00000000-0005-0000-0000-00002E150000}"/>
    <cellStyle name="Assumption Heading. 2 3 2 2 2 6 2" xfId="22928" xr:uid="{00000000-0005-0000-0000-00002F150000}"/>
    <cellStyle name="Assumption Heading. 2 3 2 2 2 7" xfId="2938" xr:uid="{00000000-0005-0000-0000-000030150000}"/>
    <cellStyle name="Assumption Heading. 2 3 2 2 2 7 2" xfId="22929" xr:uid="{00000000-0005-0000-0000-000031150000}"/>
    <cellStyle name="Assumption Heading. 2 3 2 2 2 8" xfId="2939" xr:uid="{00000000-0005-0000-0000-000032150000}"/>
    <cellStyle name="Assumption Heading. 2 3 2 2 2 8 2" xfId="22930" xr:uid="{00000000-0005-0000-0000-000033150000}"/>
    <cellStyle name="Assumption Heading. 2 3 2 2 2 9" xfId="2940" xr:uid="{00000000-0005-0000-0000-000034150000}"/>
    <cellStyle name="Assumption Heading. 2 3 2 2 2 9 2" xfId="22931" xr:uid="{00000000-0005-0000-0000-000035150000}"/>
    <cellStyle name="Assumption Heading. 2 3 2 2 3" xfId="2941" xr:uid="{00000000-0005-0000-0000-000036150000}"/>
    <cellStyle name="Assumption Heading. 2 3 2 2 3 2" xfId="22932" xr:uid="{00000000-0005-0000-0000-000037150000}"/>
    <cellStyle name="Assumption Heading. 2 3 2 2 4" xfId="2942" xr:uid="{00000000-0005-0000-0000-000038150000}"/>
    <cellStyle name="Assumption Heading. 2 3 2 2 4 2" xfId="22933" xr:uid="{00000000-0005-0000-0000-000039150000}"/>
    <cellStyle name="Assumption Heading. 2 3 2 2 5" xfId="2943" xr:uid="{00000000-0005-0000-0000-00003A150000}"/>
    <cellStyle name="Assumption Heading. 2 3 2 2 5 2" xfId="22934" xr:uid="{00000000-0005-0000-0000-00003B150000}"/>
    <cellStyle name="Assumption Heading. 2 3 2 2 6" xfId="2944" xr:uid="{00000000-0005-0000-0000-00003C150000}"/>
    <cellStyle name="Assumption Heading. 2 3 2 2 6 2" xfId="22935" xr:uid="{00000000-0005-0000-0000-00003D150000}"/>
    <cellStyle name="Assumption Heading. 2 3 2 2 7" xfId="2945" xr:uid="{00000000-0005-0000-0000-00003E150000}"/>
    <cellStyle name="Assumption Heading. 2 3 2 2 7 2" xfId="22936" xr:uid="{00000000-0005-0000-0000-00003F150000}"/>
    <cellStyle name="Assumption Heading. 2 3 2 2 8" xfId="2946" xr:uid="{00000000-0005-0000-0000-000040150000}"/>
    <cellStyle name="Assumption Heading. 2 3 2 2 8 2" xfId="22937" xr:uid="{00000000-0005-0000-0000-000041150000}"/>
    <cellStyle name="Assumption Heading. 2 3 2 2 9" xfId="2947" xr:uid="{00000000-0005-0000-0000-000042150000}"/>
    <cellStyle name="Assumption Heading. 2 3 2 2 9 2" xfId="22938" xr:uid="{00000000-0005-0000-0000-000043150000}"/>
    <cellStyle name="Assumption Heading. 2 3 2 3" xfId="2948" xr:uid="{00000000-0005-0000-0000-000044150000}"/>
    <cellStyle name="Assumption Heading. 2 3 2 3 10" xfId="2949" xr:uid="{00000000-0005-0000-0000-000045150000}"/>
    <cellStyle name="Assumption Heading. 2 3 2 3 10 2" xfId="22940" xr:uid="{00000000-0005-0000-0000-000046150000}"/>
    <cellStyle name="Assumption Heading. 2 3 2 3 11" xfId="2950" xr:uid="{00000000-0005-0000-0000-000047150000}"/>
    <cellStyle name="Assumption Heading. 2 3 2 3 11 2" xfId="22941" xr:uid="{00000000-0005-0000-0000-000048150000}"/>
    <cellStyle name="Assumption Heading. 2 3 2 3 12" xfId="22939" xr:uid="{00000000-0005-0000-0000-000049150000}"/>
    <cellStyle name="Assumption Heading. 2 3 2 3 2" xfId="2951" xr:uid="{00000000-0005-0000-0000-00004A150000}"/>
    <cellStyle name="Assumption Heading. 2 3 2 3 2 2" xfId="22942" xr:uid="{00000000-0005-0000-0000-00004B150000}"/>
    <cellStyle name="Assumption Heading. 2 3 2 3 3" xfId="2952" xr:uid="{00000000-0005-0000-0000-00004C150000}"/>
    <cellStyle name="Assumption Heading. 2 3 2 3 3 2" xfId="22943" xr:uid="{00000000-0005-0000-0000-00004D150000}"/>
    <cellStyle name="Assumption Heading. 2 3 2 3 4" xfId="2953" xr:uid="{00000000-0005-0000-0000-00004E150000}"/>
    <cellStyle name="Assumption Heading. 2 3 2 3 4 2" xfId="22944" xr:uid="{00000000-0005-0000-0000-00004F150000}"/>
    <cellStyle name="Assumption Heading. 2 3 2 3 5" xfId="2954" xr:uid="{00000000-0005-0000-0000-000050150000}"/>
    <cellStyle name="Assumption Heading. 2 3 2 3 5 2" xfId="22945" xr:uid="{00000000-0005-0000-0000-000051150000}"/>
    <cellStyle name="Assumption Heading. 2 3 2 3 6" xfId="2955" xr:uid="{00000000-0005-0000-0000-000052150000}"/>
    <cellStyle name="Assumption Heading. 2 3 2 3 6 2" xfId="22946" xr:uid="{00000000-0005-0000-0000-000053150000}"/>
    <cellStyle name="Assumption Heading. 2 3 2 3 7" xfId="2956" xr:uid="{00000000-0005-0000-0000-000054150000}"/>
    <cellStyle name="Assumption Heading. 2 3 2 3 7 2" xfId="22947" xr:uid="{00000000-0005-0000-0000-000055150000}"/>
    <cellStyle name="Assumption Heading. 2 3 2 3 8" xfId="2957" xr:uid="{00000000-0005-0000-0000-000056150000}"/>
    <cellStyle name="Assumption Heading. 2 3 2 3 8 2" xfId="22948" xr:uid="{00000000-0005-0000-0000-000057150000}"/>
    <cellStyle name="Assumption Heading. 2 3 2 3 9" xfId="2958" xr:uid="{00000000-0005-0000-0000-000058150000}"/>
    <cellStyle name="Assumption Heading. 2 3 2 3 9 2" xfId="22949" xr:uid="{00000000-0005-0000-0000-000059150000}"/>
    <cellStyle name="Assumption Heading. 2 3 2 4" xfId="2959" xr:uid="{00000000-0005-0000-0000-00005A150000}"/>
    <cellStyle name="Assumption Heading. 2 3 2 4 2" xfId="22950" xr:uid="{00000000-0005-0000-0000-00005B150000}"/>
    <cellStyle name="Assumption Heading. 2 3 2 5" xfId="2960" xr:uid="{00000000-0005-0000-0000-00005C150000}"/>
    <cellStyle name="Assumption Heading. 2 3 2 5 2" xfId="22951" xr:uid="{00000000-0005-0000-0000-00005D150000}"/>
    <cellStyle name="Assumption Heading. 2 3 2 6" xfId="2961" xr:uid="{00000000-0005-0000-0000-00005E150000}"/>
    <cellStyle name="Assumption Heading. 2 3 2 6 2" xfId="22952" xr:uid="{00000000-0005-0000-0000-00005F150000}"/>
    <cellStyle name="Assumption Heading. 2 3 2 7" xfId="2962" xr:uid="{00000000-0005-0000-0000-000060150000}"/>
    <cellStyle name="Assumption Heading. 2 3 2 7 2" xfId="22953" xr:uid="{00000000-0005-0000-0000-000061150000}"/>
    <cellStyle name="Assumption Heading. 2 3 2 8" xfId="2963" xr:uid="{00000000-0005-0000-0000-000062150000}"/>
    <cellStyle name="Assumption Heading. 2 3 2 8 2" xfId="22954" xr:uid="{00000000-0005-0000-0000-000063150000}"/>
    <cellStyle name="Assumption Heading. 2 3 2 9" xfId="2964" xr:uid="{00000000-0005-0000-0000-000064150000}"/>
    <cellStyle name="Assumption Heading. 2 3 2 9 2" xfId="22955" xr:uid="{00000000-0005-0000-0000-000065150000}"/>
    <cellStyle name="Assumption Heading. 2 3 3" xfId="2965" xr:uid="{00000000-0005-0000-0000-000066150000}"/>
    <cellStyle name="Assumption Heading. 2 3 3 10" xfId="2966" xr:uid="{00000000-0005-0000-0000-000067150000}"/>
    <cellStyle name="Assumption Heading. 2 3 3 10 2" xfId="22957" xr:uid="{00000000-0005-0000-0000-000068150000}"/>
    <cellStyle name="Assumption Heading. 2 3 3 11" xfId="2967" xr:uid="{00000000-0005-0000-0000-000069150000}"/>
    <cellStyle name="Assumption Heading. 2 3 3 11 2" xfId="22958" xr:uid="{00000000-0005-0000-0000-00006A150000}"/>
    <cellStyle name="Assumption Heading. 2 3 3 12" xfId="22956" xr:uid="{00000000-0005-0000-0000-00006B150000}"/>
    <cellStyle name="Assumption Heading. 2 3 3 2" xfId="2968" xr:uid="{00000000-0005-0000-0000-00006C150000}"/>
    <cellStyle name="Assumption Heading. 2 3 3 2 10" xfId="2969" xr:uid="{00000000-0005-0000-0000-00006D150000}"/>
    <cellStyle name="Assumption Heading. 2 3 3 2 10 2" xfId="22960" xr:uid="{00000000-0005-0000-0000-00006E150000}"/>
    <cellStyle name="Assumption Heading. 2 3 3 2 11" xfId="2970" xr:uid="{00000000-0005-0000-0000-00006F150000}"/>
    <cellStyle name="Assumption Heading. 2 3 3 2 11 2" xfId="22961" xr:uid="{00000000-0005-0000-0000-000070150000}"/>
    <cellStyle name="Assumption Heading. 2 3 3 2 12" xfId="22959" xr:uid="{00000000-0005-0000-0000-000071150000}"/>
    <cellStyle name="Assumption Heading. 2 3 3 2 2" xfId="2971" xr:uid="{00000000-0005-0000-0000-000072150000}"/>
    <cellStyle name="Assumption Heading. 2 3 3 2 2 2" xfId="22962" xr:uid="{00000000-0005-0000-0000-000073150000}"/>
    <cellStyle name="Assumption Heading. 2 3 3 2 3" xfId="2972" xr:uid="{00000000-0005-0000-0000-000074150000}"/>
    <cellStyle name="Assumption Heading. 2 3 3 2 3 2" xfId="22963" xr:uid="{00000000-0005-0000-0000-000075150000}"/>
    <cellStyle name="Assumption Heading. 2 3 3 2 4" xfId="2973" xr:uid="{00000000-0005-0000-0000-000076150000}"/>
    <cellStyle name="Assumption Heading. 2 3 3 2 4 2" xfId="22964" xr:uid="{00000000-0005-0000-0000-000077150000}"/>
    <cellStyle name="Assumption Heading. 2 3 3 2 5" xfId="2974" xr:uid="{00000000-0005-0000-0000-000078150000}"/>
    <cellStyle name="Assumption Heading. 2 3 3 2 5 2" xfId="22965" xr:uid="{00000000-0005-0000-0000-000079150000}"/>
    <cellStyle name="Assumption Heading. 2 3 3 2 6" xfId="2975" xr:uid="{00000000-0005-0000-0000-00007A150000}"/>
    <cellStyle name="Assumption Heading. 2 3 3 2 6 2" xfId="22966" xr:uid="{00000000-0005-0000-0000-00007B150000}"/>
    <cellStyle name="Assumption Heading. 2 3 3 2 7" xfId="2976" xr:uid="{00000000-0005-0000-0000-00007C150000}"/>
    <cellStyle name="Assumption Heading. 2 3 3 2 7 2" xfId="22967" xr:uid="{00000000-0005-0000-0000-00007D150000}"/>
    <cellStyle name="Assumption Heading. 2 3 3 2 8" xfId="2977" xr:uid="{00000000-0005-0000-0000-00007E150000}"/>
    <cellStyle name="Assumption Heading. 2 3 3 2 8 2" xfId="22968" xr:uid="{00000000-0005-0000-0000-00007F150000}"/>
    <cellStyle name="Assumption Heading. 2 3 3 2 9" xfId="2978" xr:uid="{00000000-0005-0000-0000-000080150000}"/>
    <cellStyle name="Assumption Heading. 2 3 3 2 9 2" xfId="22969" xr:uid="{00000000-0005-0000-0000-000081150000}"/>
    <cellStyle name="Assumption Heading. 2 3 3 3" xfId="2979" xr:uid="{00000000-0005-0000-0000-000082150000}"/>
    <cellStyle name="Assumption Heading. 2 3 3 3 2" xfId="22970" xr:uid="{00000000-0005-0000-0000-000083150000}"/>
    <cellStyle name="Assumption Heading. 2 3 3 4" xfId="2980" xr:uid="{00000000-0005-0000-0000-000084150000}"/>
    <cellStyle name="Assumption Heading. 2 3 3 4 2" xfId="22971" xr:uid="{00000000-0005-0000-0000-000085150000}"/>
    <cellStyle name="Assumption Heading. 2 3 3 5" xfId="2981" xr:uid="{00000000-0005-0000-0000-000086150000}"/>
    <cellStyle name="Assumption Heading. 2 3 3 5 2" xfId="22972" xr:uid="{00000000-0005-0000-0000-000087150000}"/>
    <cellStyle name="Assumption Heading. 2 3 3 6" xfId="2982" xr:uid="{00000000-0005-0000-0000-000088150000}"/>
    <cellStyle name="Assumption Heading. 2 3 3 6 2" xfId="22973" xr:uid="{00000000-0005-0000-0000-000089150000}"/>
    <cellStyle name="Assumption Heading. 2 3 3 7" xfId="2983" xr:uid="{00000000-0005-0000-0000-00008A150000}"/>
    <cellStyle name="Assumption Heading. 2 3 3 7 2" xfId="22974" xr:uid="{00000000-0005-0000-0000-00008B150000}"/>
    <cellStyle name="Assumption Heading. 2 3 3 8" xfId="2984" xr:uid="{00000000-0005-0000-0000-00008C150000}"/>
    <cellStyle name="Assumption Heading. 2 3 3 8 2" xfId="22975" xr:uid="{00000000-0005-0000-0000-00008D150000}"/>
    <cellStyle name="Assumption Heading. 2 3 3 9" xfId="2985" xr:uid="{00000000-0005-0000-0000-00008E150000}"/>
    <cellStyle name="Assumption Heading. 2 3 3 9 2" xfId="22976" xr:uid="{00000000-0005-0000-0000-00008F150000}"/>
    <cellStyle name="Assumption Heading. 2 3 4" xfId="2986" xr:uid="{00000000-0005-0000-0000-000090150000}"/>
    <cellStyle name="Assumption Heading. 2 3 4 10" xfId="2987" xr:uid="{00000000-0005-0000-0000-000091150000}"/>
    <cellStyle name="Assumption Heading. 2 3 4 10 2" xfId="22978" xr:uid="{00000000-0005-0000-0000-000092150000}"/>
    <cellStyle name="Assumption Heading. 2 3 4 11" xfId="2988" xr:uid="{00000000-0005-0000-0000-000093150000}"/>
    <cellStyle name="Assumption Heading. 2 3 4 11 2" xfId="22979" xr:uid="{00000000-0005-0000-0000-000094150000}"/>
    <cellStyle name="Assumption Heading. 2 3 4 12" xfId="22977" xr:uid="{00000000-0005-0000-0000-000095150000}"/>
    <cellStyle name="Assumption Heading. 2 3 4 2" xfId="2989" xr:uid="{00000000-0005-0000-0000-000096150000}"/>
    <cellStyle name="Assumption Heading. 2 3 4 2 2" xfId="22980" xr:uid="{00000000-0005-0000-0000-000097150000}"/>
    <cellStyle name="Assumption Heading. 2 3 4 3" xfId="2990" xr:uid="{00000000-0005-0000-0000-000098150000}"/>
    <cellStyle name="Assumption Heading. 2 3 4 3 2" xfId="22981" xr:uid="{00000000-0005-0000-0000-000099150000}"/>
    <cellStyle name="Assumption Heading. 2 3 4 4" xfId="2991" xr:uid="{00000000-0005-0000-0000-00009A150000}"/>
    <cellStyle name="Assumption Heading. 2 3 4 4 2" xfId="22982" xr:uid="{00000000-0005-0000-0000-00009B150000}"/>
    <cellStyle name="Assumption Heading. 2 3 4 5" xfId="2992" xr:uid="{00000000-0005-0000-0000-00009C150000}"/>
    <cellStyle name="Assumption Heading. 2 3 4 5 2" xfId="22983" xr:uid="{00000000-0005-0000-0000-00009D150000}"/>
    <cellStyle name="Assumption Heading. 2 3 4 6" xfId="2993" xr:uid="{00000000-0005-0000-0000-00009E150000}"/>
    <cellStyle name="Assumption Heading. 2 3 4 6 2" xfId="22984" xr:uid="{00000000-0005-0000-0000-00009F150000}"/>
    <cellStyle name="Assumption Heading. 2 3 4 7" xfId="2994" xr:uid="{00000000-0005-0000-0000-0000A0150000}"/>
    <cellStyle name="Assumption Heading. 2 3 4 7 2" xfId="22985" xr:uid="{00000000-0005-0000-0000-0000A1150000}"/>
    <cellStyle name="Assumption Heading. 2 3 4 8" xfId="2995" xr:uid="{00000000-0005-0000-0000-0000A2150000}"/>
    <cellStyle name="Assumption Heading. 2 3 4 8 2" xfId="22986" xr:uid="{00000000-0005-0000-0000-0000A3150000}"/>
    <cellStyle name="Assumption Heading. 2 3 4 9" xfId="2996" xr:uid="{00000000-0005-0000-0000-0000A4150000}"/>
    <cellStyle name="Assumption Heading. 2 3 4 9 2" xfId="22987" xr:uid="{00000000-0005-0000-0000-0000A5150000}"/>
    <cellStyle name="Assumption Heading. 2 3 5" xfId="2997" xr:uid="{00000000-0005-0000-0000-0000A6150000}"/>
    <cellStyle name="Assumption Heading. 2 3 5 2" xfId="22988" xr:uid="{00000000-0005-0000-0000-0000A7150000}"/>
    <cellStyle name="Assumption Heading. 2 3 6" xfId="2998" xr:uid="{00000000-0005-0000-0000-0000A8150000}"/>
    <cellStyle name="Assumption Heading. 2 3 6 2" xfId="22989" xr:uid="{00000000-0005-0000-0000-0000A9150000}"/>
    <cellStyle name="Assumption Heading. 2 3 7" xfId="2999" xr:uid="{00000000-0005-0000-0000-0000AA150000}"/>
    <cellStyle name="Assumption Heading. 2 3 7 2" xfId="22990" xr:uid="{00000000-0005-0000-0000-0000AB150000}"/>
    <cellStyle name="Assumption Heading. 2 3 8" xfId="3000" xr:uid="{00000000-0005-0000-0000-0000AC150000}"/>
    <cellStyle name="Assumption Heading. 2 3 8 2" xfId="22991" xr:uid="{00000000-0005-0000-0000-0000AD150000}"/>
    <cellStyle name="Assumption Heading. 2 3 9" xfId="3001" xr:uid="{00000000-0005-0000-0000-0000AE150000}"/>
    <cellStyle name="Assumption Heading. 2 3 9 2" xfId="22992" xr:uid="{00000000-0005-0000-0000-0000AF150000}"/>
    <cellStyle name="Assumption Heading. 2 4" xfId="3002" xr:uid="{00000000-0005-0000-0000-0000B0150000}"/>
    <cellStyle name="Assumption Heading. 2 4 10" xfId="3003" xr:uid="{00000000-0005-0000-0000-0000B1150000}"/>
    <cellStyle name="Assumption Heading. 2 4 10 2" xfId="22994" xr:uid="{00000000-0005-0000-0000-0000B2150000}"/>
    <cellStyle name="Assumption Heading. 2 4 11" xfId="3004" xr:uid="{00000000-0005-0000-0000-0000B3150000}"/>
    <cellStyle name="Assumption Heading. 2 4 11 2" xfId="22995" xr:uid="{00000000-0005-0000-0000-0000B4150000}"/>
    <cellStyle name="Assumption Heading. 2 4 12" xfId="3005" xr:uid="{00000000-0005-0000-0000-0000B5150000}"/>
    <cellStyle name="Assumption Heading. 2 4 12 2" xfId="22996" xr:uid="{00000000-0005-0000-0000-0000B6150000}"/>
    <cellStyle name="Assumption Heading. 2 4 13" xfId="22993" xr:uid="{00000000-0005-0000-0000-0000B7150000}"/>
    <cellStyle name="Assumption Heading. 2 4 2" xfId="3006" xr:uid="{00000000-0005-0000-0000-0000B8150000}"/>
    <cellStyle name="Assumption Heading. 2 4 2 10" xfId="3007" xr:uid="{00000000-0005-0000-0000-0000B9150000}"/>
    <cellStyle name="Assumption Heading. 2 4 2 10 2" xfId="22998" xr:uid="{00000000-0005-0000-0000-0000BA150000}"/>
    <cellStyle name="Assumption Heading. 2 4 2 11" xfId="3008" xr:uid="{00000000-0005-0000-0000-0000BB150000}"/>
    <cellStyle name="Assumption Heading. 2 4 2 11 2" xfId="22999" xr:uid="{00000000-0005-0000-0000-0000BC150000}"/>
    <cellStyle name="Assumption Heading. 2 4 2 12" xfId="22997" xr:uid="{00000000-0005-0000-0000-0000BD150000}"/>
    <cellStyle name="Assumption Heading. 2 4 2 2" xfId="3009" xr:uid="{00000000-0005-0000-0000-0000BE150000}"/>
    <cellStyle name="Assumption Heading. 2 4 2 2 10" xfId="3010" xr:uid="{00000000-0005-0000-0000-0000BF150000}"/>
    <cellStyle name="Assumption Heading. 2 4 2 2 10 2" xfId="23001" xr:uid="{00000000-0005-0000-0000-0000C0150000}"/>
    <cellStyle name="Assumption Heading. 2 4 2 2 11" xfId="3011" xr:uid="{00000000-0005-0000-0000-0000C1150000}"/>
    <cellStyle name="Assumption Heading. 2 4 2 2 11 2" xfId="23002" xr:uid="{00000000-0005-0000-0000-0000C2150000}"/>
    <cellStyle name="Assumption Heading. 2 4 2 2 12" xfId="23000" xr:uid="{00000000-0005-0000-0000-0000C3150000}"/>
    <cellStyle name="Assumption Heading. 2 4 2 2 2" xfId="3012" xr:uid="{00000000-0005-0000-0000-0000C4150000}"/>
    <cellStyle name="Assumption Heading. 2 4 2 2 2 2" xfId="23003" xr:uid="{00000000-0005-0000-0000-0000C5150000}"/>
    <cellStyle name="Assumption Heading. 2 4 2 2 3" xfId="3013" xr:uid="{00000000-0005-0000-0000-0000C6150000}"/>
    <cellStyle name="Assumption Heading. 2 4 2 2 3 2" xfId="23004" xr:uid="{00000000-0005-0000-0000-0000C7150000}"/>
    <cellStyle name="Assumption Heading. 2 4 2 2 4" xfId="3014" xr:uid="{00000000-0005-0000-0000-0000C8150000}"/>
    <cellStyle name="Assumption Heading. 2 4 2 2 4 2" xfId="23005" xr:uid="{00000000-0005-0000-0000-0000C9150000}"/>
    <cellStyle name="Assumption Heading. 2 4 2 2 5" xfId="3015" xr:uid="{00000000-0005-0000-0000-0000CA150000}"/>
    <cellStyle name="Assumption Heading. 2 4 2 2 5 2" xfId="23006" xr:uid="{00000000-0005-0000-0000-0000CB150000}"/>
    <cellStyle name="Assumption Heading. 2 4 2 2 6" xfId="3016" xr:uid="{00000000-0005-0000-0000-0000CC150000}"/>
    <cellStyle name="Assumption Heading. 2 4 2 2 6 2" xfId="23007" xr:uid="{00000000-0005-0000-0000-0000CD150000}"/>
    <cellStyle name="Assumption Heading. 2 4 2 2 7" xfId="3017" xr:uid="{00000000-0005-0000-0000-0000CE150000}"/>
    <cellStyle name="Assumption Heading. 2 4 2 2 7 2" xfId="23008" xr:uid="{00000000-0005-0000-0000-0000CF150000}"/>
    <cellStyle name="Assumption Heading. 2 4 2 2 8" xfId="3018" xr:uid="{00000000-0005-0000-0000-0000D0150000}"/>
    <cellStyle name="Assumption Heading. 2 4 2 2 8 2" xfId="23009" xr:uid="{00000000-0005-0000-0000-0000D1150000}"/>
    <cellStyle name="Assumption Heading. 2 4 2 2 9" xfId="3019" xr:uid="{00000000-0005-0000-0000-0000D2150000}"/>
    <cellStyle name="Assumption Heading. 2 4 2 2 9 2" xfId="23010" xr:uid="{00000000-0005-0000-0000-0000D3150000}"/>
    <cellStyle name="Assumption Heading. 2 4 2 3" xfId="3020" xr:uid="{00000000-0005-0000-0000-0000D4150000}"/>
    <cellStyle name="Assumption Heading. 2 4 2 3 2" xfId="23011" xr:uid="{00000000-0005-0000-0000-0000D5150000}"/>
    <cellStyle name="Assumption Heading. 2 4 2 4" xfId="3021" xr:uid="{00000000-0005-0000-0000-0000D6150000}"/>
    <cellStyle name="Assumption Heading. 2 4 2 4 2" xfId="23012" xr:uid="{00000000-0005-0000-0000-0000D7150000}"/>
    <cellStyle name="Assumption Heading. 2 4 2 5" xfId="3022" xr:uid="{00000000-0005-0000-0000-0000D8150000}"/>
    <cellStyle name="Assumption Heading. 2 4 2 5 2" xfId="23013" xr:uid="{00000000-0005-0000-0000-0000D9150000}"/>
    <cellStyle name="Assumption Heading. 2 4 2 6" xfId="3023" xr:uid="{00000000-0005-0000-0000-0000DA150000}"/>
    <cellStyle name="Assumption Heading. 2 4 2 6 2" xfId="23014" xr:uid="{00000000-0005-0000-0000-0000DB150000}"/>
    <cellStyle name="Assumption Heading. 2 4 2 7" xfId="3024" xr:uid="{00000000-0005-0000-0000-0000DC150000}"/>
    <cellStyle name="Assumption Heading. 2 4 2 7 2" xfId="23015" xr:uid="{00000000-0005-0000-0000-0000DD150000}"/>
    <cellStyle name="Assumption Heading. 2 4 2 8" xfId="3025" xr:uid="{00000000-0005-0000-0000-0000DE150000}"/>
    <cellStyle name="Assumption Heading. 2 4 2 8 2" xfId="23016" xr:uid="{00000000-0005-0000-0000-0000DF150000}"/>
    <cellStyle name="Assumption Heading. 2 4 2 9" xfId="3026" xr:uid="{00000000-0005-0000-0000-0000E0150000}"/>
    <cellStyle name="Assumption Heading. 2 4 2 9 2" xfId="23017" xr:uid="{00000000-0005-0000-0000-0000E1150000}"/>
    <cellStyle name="Assumption Heading. 2 4 3" xfId="3027" xr:uid="{00000000-0005-0000-0000-0000E2150000}"/>
    <cellStyle name="Assumption Heading. 2 4 3 10" xfId="3028" xr:uid="{00000000-0005-0000-0000-0000E3150000}"/>
    <cellStyle name="Assumption Heading. 2 4 3 10 2" xfId="23019" xr:uid="{00000000-0005-0000-0000-0000E4150000}"/>
    <cellStyle name="Assumption Heading. 2 4 3 11" xfId="3029" xr:uid="{00000000-0005-0000-0000-0000E5150000}"/>
    <cellStyle name="Assumption Heading. 2 4 3 11 2" xfId="23020" xr:uid="{00000000-0005-0000-0000-0000E6150000}"/>
    <cellStyle name="Assumption Heading. 2 4 3 12" xfId="23018" xr:uid="{00000000-0005-0000-0000-0000E7150000}"/>
    <cellStyle name="Assumption Heading. 2 4 3 2" xfId="3030" xr:uid="{00000000-0005-0000-0000-0000E8150000}"/>
    <cellStyle name="Assumption Heading. 2 4 3 2 2" xfId="23021" xr:uid="{00000000-0005-0000-0000-0000E9150000}"/>
    <cellStyle name="Assumption Heading. 2 4 3 3" xfId="3031" xr:uid="{00000000-0005-0000-0000-0000EA150000}"/>
    <cellStyle name="Assumption Heading. 2 4 3 3 2" xfId="23022" xr:uid="{00000000-0005-0000-0000-0000EB150000}"/>
    <cellStyle name="Assumption Heading. 2 4 3 4" xfId="3032" xr:uid="{00000000-0005-0000-0000-0000EC150000}"/>
    <cellStyle name="Assumption Heading. 2 4 3 4 2" xfId="23023" xr:uid="{00000000-0005-0000-0000-0000ED150000}"/>
    <cellStyle name="Assumption Heading. 2 4 3 5" xfId="3033" xr:uid="{00000000-0005-0000-0000-0000EE150000}"/>
    <cellStyle name="Assumption Heading. 2 4 3 5 2" xfId="23024" xr:uid="{00000000-0005-0000-0000-0000EF150000}"/>
    <cellStyle name="Assumption Heading. 2 4 3 6" xfId="3034" xr:uid="{00000000-0005-0000-0000-0000F0150000}"/>
    <cellStyle name="Assumption Heading. 2 4 3 6 2" xfId="23025" xr:uid="{00000000-0005-0000-0000-0000F1150000}"/>
    <cellStyle name="Assumption Heading. 2 4 3 7" xfId="3035" xr:uid="{00000000-0005-0000-0000-0000F2150000}"/>
    <cellStyle name="Assumption Heading. 2 4 3 7 2" xfId="23026" xr:uid="{00000000-0005-0000-0000-0000F3150000}"/>
    <cellStyle name="Assumption Heading. 2 4 3 8" xfId="3036" xr:uid="{00000000-0005-0000-0000-0000F4150000}"/>
    <cellStyle name="Assumption Heading. 2 4 3 8 2" xfId="23027" xr:uid="{00000000-0005-0000-0000-0000F5150000}"/>
    <cellStyle name="Assumption Heading. 2 4 3 9" xfId="3037" xr:uid="{00000000-0005-0000-0000-0000F6150000}"/>
    <cellStyle name="Assumption Heading. 2 4 3 9 2" xfId="23028" xr:uid="{00000000-0005-0000-0000-0000F7150000}"/>
    <cellStyle name="Assumption Heading. 2 4 4" xfId="3038" xr:uid="{00000000-0005-0000-0000-0000F8150000}"/>
    <cellStyle name="Assumption Heading. 2 4 4 2" xfId="23029" xr:uid="{00000000-0005-0000-0000-0000F9150000}"/>
    <cellStyle name="Assumption Heading. 2 4 5" xfId="3039" xr:uid="{00000000-0005-0000-0000-0000FA150000}"/>
    <cellStyle name="Assumption Heading. 2 4 5 2" xfId="23030" xr:uid="{00000000-0005-0000-0000-0000FB150000}"/>
    <cellStyle name="Assumption Heading. 2 4 6" xfId="3040" xr:uid="{00000000-0005-0000-0000-0000FC150000}"/>
    <cellStyle name="Assumption Heading. 2 4 6 2" xfId="23031" xr:uid="{00000000-0005-0000-0000-0000FD150000}"/>
    <cellStyle name="Assumption Heading. 2 4 7" xfId="3041" xr:uid="{00000000-0005-0000-0000-0000FE150000}"/>
    <cellStyle name="Assumption Heading. 2 4 7 2" xfId="23032" xr:uid="{00000000-0005-0000-0000-0000FF150000}"/>
    <cellStyle name="Assumption Heading. 2 4 8" xfId="3042" xr:uid="{00000000-0005-0000-0000-000000160000}"/>
    <cellStyle name="Assumption Heading. 2 4 8 2" xfId="23033" xr:uid="{00000000-0005-0000-0000-000001160000}"/>
    <cellStyle name="Assumption Heading. 2 4 9" xfId="3043" xr:uid="{00000000-0005-0000-0000-000002160000}"/>
    <cellStyle name="Assumption Heading. 2 4 9 2" xfId="23034" xr:uid="{00000000-0005-0000-0000-000003160000}"/>
    <cellStyle name="Assumption Heading. 2 5" xfId="3044" xr:uid="{00000000-0005-0000-0000-000004160000}"/>
    <cellStyle name="Assumption Heading. 2 5 10" xfId="3045" xr:uid="{00000000-0005-0000-0000-000005160000}"/>
    <cellStyle name="Assumption Heading. 2 5 10 2" xfId="23036" xr:uid="{00000000-0005-0000-0000-000006160000}"/>
    <cellStyle name="Assumption Heading. 2 5 11" xfId="3046" xr:uid="{00000000-0005-0000-0000-000007160000}"/>
    <cellStyle name="Assumption Heading. 2 5 11 2" xfId="23037" xr:uid="{00000000-0005-0000-0000-000008160000}"/>
    <cellStyle name="Assumption Heading. 2 5 12" xfId="3047" xr:uid="{00000000-0005-0000-0000-000009160000}"/>
    <cellStyle name="Assumption Heading. 2 5 12 2" xfId="23038" xr:uid="{00000000-0005-0000-0000-00000A160000}"/>
    <cellStyle name="Assumption Heading. 2 5 13" xfId="23035" xr:uid="{00000000-0005-0000-0000-00000B160000}"/>
    <cellStyle name="Assumption Heading. 2 5 2" xfId="3048" xr:uid="{00000000-0005-0000-0000-00000C160000}"/>
    <cellStyle name="Assumption Heading. 2 5 2 10" xfId="3049" xr:uid="{00000000-0005-0000-0000-00000D160000}"/>
    <cellStyle name="Assumption Heading. 2 5 2 10 2" xfId="23040" xr:uid="{00000000-0005-0000-0000-00000E160000}"/>
    <cellStyle name="Assumption Heading. 2 5 2 11" xfId="3050" xr:uid="{00000000-0005-0000-0000-00000F160000}"/>
    <cellStyle name="Assumption Heading. 2 5 2 11 2" xfId="23041" xr:uid="{00000000-0005-0000-0000-000010160000}"/>
    <cellStyle name="Assumption Heading. 2 5 2 12" xfId="23039" xr:uid="{00000000-0005-0000-0000-000011160000}"/>
    <cellStyle name="Assumption Heading. 2 5 2 2" xfId="3051" xr:uid="{00000000-0005-0000-0000-000012160000}"/>
    <cellStyle name="Assumption Heading. 2 5 2 2 10" xfId="3052" xr:uid="{00000000-0005-0000-0000-000013160000}"/>
    <cellStyle name="Assumption Heading. 2 5 2 2 10 2" xfId="23043" xr:uid="{00000000-0005-0000-0000-000014160000}"/>
    <cellStyle name="Assumption Heading. 2 5 2 2 11" xfId="3053" xr:uid="{00000000-0005-0000-0000-000015160000}"/>
    <cellStyle name="Assumption Heading. 2 5 2 2 11 2" xfId="23044" xr:uid="{00000000-0005-0000-0000-000016160000}"/>
    <cellStyle name="Assumption Heading. 2 5 2 2 12" xfId="23042" xr:uid="{00000000-0005-0000-0000-000017160000}"/>
    <cellStyle name="Assumption Heading. 2 5 2 2 2" xfId="3054" xr:uid="{00000000-0005-0000-0000-000018160000}"/>
    <cellStyle name="Assumption Heading. 2 5 2 2 2 2" xfId="23045" xr:uid="{00000000-0005-0000-0000-000019160000}"/>
    <cellStyle name="Assumption Heading. 2 5 2 2 3" xfId="3055" xr:uid="{00000000-0005-0000-0000-00001A160000}"/>
    <cellStyle name="Assumption Heading. 2 5 2 2 3 2" xfId="23046" xr:uid="{00000000-0005-0000-0000-00001B160000}"/>
    <cellStyle name="Assumption Heading. 2 5 2 2 4" xfId="3056" xr:uid="{00000000-0005-0000-0000-00001C160000}"/>
    <cellStyle name="Assumption Heading. 2 5 2 2 4 2" xfId="23047" xr:uid="{00000000-0005-0000-0000-00001D160000}"/>
    <cellStyle name="Assumption Heading. 2 5 2 2 5" xfId="3057" xr:uid="{00000000-0005-0000-0000-00001E160000}"/>
    <cellStyle name="Assumption Heading. 2 5 2 2 5 2" xfId="23048" xr:uid="{00000000-0005-0000-0000-00001F160000}"/>
    <cellStyle name="Assumption Heading. 2 5 2 2 6" xfId="3058" xr:uid="{00000000-0005-0000-0000-000020160000}"/>
    <cellStyle name="Assumption Heading. 2 5 2 2 6 2" xfId="23049" xr:uid="{00000000-0005-0000-0000-000021160000}"/>
    <cellStyle name="Assumption Heading. 2 5 2 2 7" xfId="3059" xr:uid="{00000000-0005-0000-0000-000022160000}"/>
    <cellStyle name="Assumption Heading. 2 5 2 2 7 2" xfId="23050" xr:uid="{00000000-0005-0000-0000-000023160000}"/>
    <cellStyle name="Assumption Heading. 2 5 2 2 8" xfId="3060" xr:uid="{00000000-0005-0000-0000-000024160000}"/>
    <cellStyle name="Assumption Heading. 2 5 2 2 8 2" xfId="23051" xr:uid="{00000000-0005-0000-0000-000025160000}"/>
    <cellStyle name="Assumption Heading. 2 5 2 2 9" xfId="3061" xr:uid="{00000000-0005-0000-0000-000026160000}"/>
    <cellStyle name="Assumption Heading. 2 5 2 2 9 2" xfId="23052" xr:uid="{00000000-0005-0000-0000-000027160000}"/>
    <cellStyle name="Assumption Heading. 2 5 2 3" xfId="3062" xr:uid="{00000000-0005-0000-0000-000028160000}"/>
    <cellStyle name="Assumption Heading. 2 5 2 3 2" xfId="23053" xr:uid="{00000000-0005-0000-0000-000029160000}"/>
    <cellStyle name="Assumption Heading. 2 5 2 4" xfId="3063" xr:uid="{00000000-0005-0000-0000-00002A160000}"/>
    <cellStyle name="Assumption Heading. 2 5 2 4 2" xfId="23054" xr:uid="{00000000-0005-0000-0000-00002B160000}"/>
    <cellStyle name="Assumption Heading. 2 5 2 5" xfId="3064" xr:uid="{00000000-0005-0000-0000-00002C160000}"/>
    <cellStyle name="Assumption Heading. 2 5 2 5 2" xfId="23055" xr:uid="{00000000-0005-0000-0000-00002D160000}"/>
    <cellStyle name="Assumption Heading. 2 5 2 6" xfId="3065" xr:uid="{00000000-0005-0000-0000-00002E160000}"/>
    <cellStyle name="Assumption Heading. 2 5 2 6 2" xfId="23056" xr:uid="{00000000-0005-0000-0000-00002F160000}"/>
    <cellStyle name="Assumption Heading. 2 5 2 7" xfId="3066" xr:uid="{00000000-0005-0000-0000-000030160000}"/>
    <cellStyle name="Assumption Heading. 2 5 2 7 2" xfId="23057" xr:uid="{00000000-0005-0000-0000-000031160000}"/>
    <cellStyle name="Assumption Heading. 2 5 2 8" xfId="3067" xr:uid="{00000000-0005-0000-0000-000032160000}"/>
    <cellStyle name="Assumption Heading. 2 5 2 8 2" xfId="23058" xr:uid="{00000000-0005-0000-0000-000033160000}"/>
    <cellStyle name="Assumption Heading. 2 5 2 9" xfId="3068" xr:uid="{00000000-0005-0000-0000-000034160000}"/>
    <cellStyle name="Assumption Heading. 2 5 2 9 2" xfId="23059" xr:uid="{00000000-0005-0000-0000-000035160000}"/>
    <cellStyle name="Assumption Heading. 2 5 3" xfId="3069" xr:uid="{00000000-0005-0000-0000-000036160000}"/>
    <cellStyle name="Assumption Heading. 2 5 3 10" xfId="3070" xr:uid="{00000000-0005-0000-0000-000037160000}"/>
    <cellStyle name="Assumption Heading. 2 5 3 10 2" xfId="23061" xr:uid="{00000000-0005-0000-0000-000038160000}"/>
    <cellStyle name="Assumption Heading. 2 5 3 11" xfId="3071" xr:uid="{00000000-0005-0000-0000-000039160000}"/>
    <cellStyle name="Assumption Heading. 2 5 3 11 2" xfId="23062" xr:uid="{00000000-0005-0000-0000-00003A160000}"/>
    <cellStyle name="Assumption Heading. 2 5 3 12" xfId="23060" xr:uid="{00000000-0005-0000-0000-00003B160000}"/>
    <cellStyle name="Assumption Heading. 2 5 3 2" xfId="3072" xr:uid="{00000000-0005-0000-0000-00003C160000}"/>
    <cellStyle name="Assumption Heading. 2 5 3 2 2" xfId="23063" xr:uid="{00000000-0005-0000-0000-00003D160000}"/>
    <cellStyle name="Assumption Heading. 2 5 3 3" xfId="3073" xr:uid="{00000000-0005-0000-0000-00003E160000}"/>
    <cellStyle name="Assumption Heading. 2 5 3 3 2" xfId="23064" xr:uid="{00000000-0005-0000-0000-00003F160000}"/>
    <cellStyle name="Assumption Heading. 2 5 3 4" xfId="3074" xr:uid="{00000000-0005-0000-0000-000040160000}"/>
    <cellStyle name="Assumption Heading. 2 5 3 4 2" xfId="23065" xr:uid="{00000000-0005-0000-0000-000041160000}"/>
    <cellStyle name="Assumption Heading. 2 5 3 5" xfId="3075" xr:uid="{00000000-0005-0000-0000-000042160000}"/>
    <cellStyle name="Assumption Heading. 2 5 3 5 2" xfId="23066" xr:uid="{00000000-0005-0000-0000-000043160000}"/>
    <cellStyle name="Assumption Heading. 2 5 3 6" xfId="3076" xr:uid="{00000000-0005-0000-0000-000044160000}"/>
    <cellStyle name="Assumption Heading. 2 5 3 6 2" xfId="23067" xr:uid="{00000000-0005-0000-0000-000045160000}"/>
    <cellStyle name="Assumption Heading. 2 5 3 7" xfId="3077" xr:uid="{00000000-0005-0000-0000-000046160000}"/>
    <cellStyle name="Assumption Heading. 2 5 3 7 2" xfId="23068" xr:uid="{00000000-0005-0000-0000-000047160000}"/>
    <cellStyle name="Assumption Heading. 2 5 3 8" xfId="3078" xr:uid="{00000000-0005-0000-0000-000048160000}"/>
    <cellStyle name="Assumption Heading. 2 5 3 8 2" xfId="23069" xr:uid="{00000000-0005-0000-0000-000049160000}"/>
    <cellStyle name="Assumption Heading. 2 5 3 9" xfId="3079" xr:uid="{00000000-0005-0000-0000-00004A160000}"/>
    <cellStyle name="Assumption Heading. 2 5 3 9 2" xfId="23070" xr:uid="{00000000-0005-0000-0000-00004B160000}"/>
    <cellStyle name="Assumption Heading. 2 5 4" xfId="3080" xr:uid="{00000000-0005-0000-0000-00004C160000}"/>
    <cellStyle name="Assumption Heading. 2 5 4 2" xfId="23071" xr:uid="{00000000-0005-0000-0000-00004D160000}"/>
    <cellStyle name="Assumption Heading. 2 5 5" xfId="3081" xr:uid="{00000000-0005-0000-0000-00004E160000}"/>
    <cellStyle name="Assumption Heading. 2 5 5 2" xfId="23072" xr:uid="{00000000-0005-0000-0000-00004F160000}"/>
    <cellStyle name="Assumption Heading. 2 5 6" xfId="3082" xr:uid="{00000000-0005-0000-0000-000050160000}"/>
    <cellStyle name="Assumption Heading. 2 5 6 2" xfId="23073" xr:uid="{00000000-0005-0000-0000-000051160000}"/>
    <cellStyle name="Assumption Heading. 2 5 7" xfId="3083" xr:uid="{00000000-0005-0000-0000-000052160000}"/>
    <cellStyle name="Assumption Heading. 2 5 7 2" xfId="23074" xr:uid="{00000000-0005-0000-0000-000053160000}"/>
    <cellStyle name="Assumption Heading. 2 5 8" xfId="3084" xr:uid="{00000000-0005-0000-0000-000054160000}"/>
    <cellStyle name="Assumption Heading. 2 5 8 2" xfId="23075" xr:uid="{00000000-0005-0000-0000-000055160000}"/>
    <cellStyle name="Assumption Heading. 2 5 9" xfId="3085" xr:uid="{00000000-0005-0000-0000-000056160000}"/>
    <cellStyle name="Assumption Heading. 2 5 9 2" xfId="23076" xr:uid="{00000000-0005-0000-0000-000057160000}"/>
    <cellStyle name="Assumption Heading. 2 6" xfId="3086" xr:uid="{00000000-0005-0000-0000-000058160000}"/>
    <cellStyle name="Assumption Heading. 2 6 10" xfId="3087" xr:uid="{00000000-0005-0000-0000-000059160000}"/>
    <cellStyle name="Assumption Heading. 2 6 10 2" xfId="23078" xr:uid="{00000000-0005-0000-0000-00005A160000}"/>
    <cellStyle name="Assumption Heading. 2 6 11" xfId="3088" xr:uid="{00000000-0005-0000-0000-00005B160000}"/>
    <cellStyle name="Assumption Heading. 2 6 11 2" xfId="23079" xr:uid="{00000000-0005-0000-0000-00005C160000}"/>
    <cellStyle name="Assumption Heading. 2 6 12" xfId="23077" xr:uid="{00000000-0005-0000-0000-00005D160000}"/>
    <cellStyle name="Assumption Heading. 2 6 2" xfId="3089" xr:uid="{00000000-0005-0000-0000-00005E160000}"/>
    <cellStyle name="Assumption Heading. 2 6 2 10" xfId="3090" xr:uid="{00000000-0005-0000-0000-00005F160000}"/>
    <cellStyle name="Assumption Heading. 2 6 2 10 2" xfId="23081" xr:uid="{00000000-0005-0000-0000-000060160000}"/>
    <cellStyle name="Assumption Heading. 2 6 2 11" xfId="3091" xr:uid="{00000000-0005-0000-0000-000061160000}"/>
    <cellStyle name="Assumption Heading. 2 6 2 11 2" xfId="23082" xr:uid="{00000000-0005-0000-0000-000062160000}"/>
    <cellStyle name="Assumption Heading. 2 6 2 12" xfId="23080" xr:uid="{00000000-0005-0000-0000-000063160000}"/>
    <cellStyle name="Assumption Heading. 2 6 2 2" xfId="3092" xr:uid="{00000000-0005-0000-0000-000064160000}"/>
    <cellStyle name="Assumption Heading. 2 6 2 2 2" xfId="23083" xr:uid="{00000000-0005-0000-0000-000065160000}"/>
    <cellStyle name="Assumption Heading. 2 6 2 3" xfId="3093" xr:uid="{00000000-0005-0000-0000-000066160000}"/>
    <cellStyle name="Assumption Heading. 2 6 2 3 2" xfId="23084" xr:uid="{00000000-0005-0000-0000-000067160000}"/>
    <cellStyle name="Assumption Heading. 2 6 2 4" xfId="3094" xr:uid="{00000000-0005-0000-0000-000068160000}"/>
    <cellStyle name="Assumption Heading. 2 6 2 4 2" xfId="23085" xr:uid="{00000000-0005-0000-0000-000069160000}"/>
    <cellStyle name="Assumption Heading. 2 6 2 5" xfId="3095" xr:uid="{00000000-0005-0000-0000-00006A160000}"/>
    <cellStyle name="Assumption Heading. 2 6 2 5 2" xfId="23086" xr:uid="{00000000-0005-0000-0000-00006B160000}"/>
    <cellStyle name="Assumption Heading. 2 6 2 6" xfId="3096" xr:uid="{00000000-0005-0000-0000-00006C160000}"/>
    <cellStyle name="Assumption Heading. 2 6 2 6 2" xfId="23087" xr:uid="{00000000-0005-0000-0000-00006D160000}"/>
    <cellStyle name="Assumption Heading. 2 6 2 7" xfId="3097" xr:uid="{00000000-0005-0000-0000-00006E160000}"/>
    <cellStyle name="Assumption Heading. 2 6 2 7 2" xfId="23088" xr:uid="{00000000-0005-0000-0000-00006F160000}"/>
    <cellStyle name="Assumption Heading. 2 6 2 8" xfId="3098" xr:uid="{00000000-0005-0000-0000-000070160000}"/>
    <cellStyle name="Assumption Heading. 2 6 2 8 2" xfId="23089" xr:uid="{00000000-0005-0000-0000-000071160000}"/>
    <cellStyle name="Assumption Heading. 2 6 2 9" xfId="3099" xr:uid="{00000000-0005-0000-0000-000072160000}"/>
    <cellStyle name="Assumption Heading. 2 6 2 9 2" xfId="23090" xr:uid="{00000000-0005-0000-0000-000073160000}"/>
    <cellStyle name="Assumption Heading. 2 6 3" xfId="3100" xr:uid="{00000000-0005-0000-0000-000074160000}"/>
    <cellStyle name="Assumption Heading. 2 6 3 2" xfId="23091" xr:uid="{00000000-0005-0000-0000-000075160000}"/>
    <cellStyle name="Assumption Heading. 2 6 4" xfId="3101" xr:uid="{00000000-0005-0000-0000-000076160000}"/>
    <cellStyle name="Assumption Heading. 2 6 4 2" xfId="23092" xr:uid="{00000000-0005-0000-0000-000077160000}"/>
    <cellStyle name="Assumption Heading. 2 6 5" xfId="3102" xr:uid="{00000000-0005-0000-0000-000078160000}"/>
    <cellStyle name="Assumption Heading. 2 6 5 2" xfId="23093" xr:uid="{00000000-0005-0000-0000-000079160000}"/>
    <cellStyle name="Assumption Heading. 2 6 6" xfId="3103" xr:uid="{00000000-0005-0000-0000-00007A160000}"/>
    <cellStyle name="Assumption Heading. 2 6 6 2" xfId="23094" xr:uid="{00000000-0005-0000-0000-00007B160000}"/>
    <cellStyle name="Assumption Heading. 2 6 7" xfId="3104" xr:uid="{00000000-0005-0000-0000-00007C160000}"/>
    <cellStyle name="Assumption Heading. 2 6 7 2" xfId="23095" xr:uid="{00000000-0005-0000-0000-00007D160000}"/>
    <cellStyle name="Assumption Heading. 2 6 8" xfId="3105" xr:uid="{00000000-0005-0000-0000-00007E160000}"/>
    <cellStyle name="Assumption Heading. 2 6 8 2" xfId="23096" xr:uid="{00000000-0005-0000-0000-00007F160000}"/>
    <cellStyle name="Assumption Heading. 2 6 9" xfId="3106" xr:uid="{00000000-0005-0000-0000-000080160000}"/>
    <cellStyle name="Assumption Heading. 2 6 9 2" xfId="23097" xr:uid="{00000000-0005-0000-0000-000081160000}"/>
    <cellStyle name="Assumption Heading. 2 7" xfId="3107" xr:uid="{00000000-0005-0000-0000-000082160000}"/>
    <cellStyle name="Assumption Heading. 2 7 10" xfId="3108" xr:uid="{00000000-0005-0000-0000-000083160000}"/>
    <cellStyle name="Assumption Heading. 2 7 10 2" xfId="23099" xr:uid="{00000000-0005-0000-0000-000084160000}"/>
    <cellStyle name="Assumption Heading. 2 7 11" xfId="3109" xr:uid="{00000000-0005-0000-0000-000085160000}"/>
    <cellStyle name="Assumption Heading. 2 7 11 2" xfId="23100" xr:uid="{00000000-0005-0000-0000-000086160000}"/>
    <cellStyle name="Assumption Heading. 2 7 12" xfId="23098" xr:uid="{00000000-0005-0000-0000-000087160000}"/>
    <cellStyle name="Assumption Heading. 2 7 2" xfId="3110" xr:uid="{00000000-0005-0000-0000-000088160000}"/>
    <cellStyle name="Assumption Heading. 2 7 2 10" xfId="3111" xr:uid="{00000000-0005-0000-0000-000089160000}"/>
    <cellStyle name="Assumption Heading. 2 7 2 10 2" xfId="23102" xr:uid="{00000000-0005-0000-0000-00008A160000}"/>
    <cellStyle name="Assumption Heading. 2 7 2 11" xfId="3112" xr:uid="{00000000-0005-0000-0000-00008B160000}"/>
    <cellStyle name="Assumption Heading. 2 7 2 11 2" xfId="23103" xr:uid="{00000000-0005-0000-0000-00008C160000}"/>
    <cellStyle name="Assumption Heading. 2 7 2 12" xfId="23101" xr:uid="{00000000-0005-0000-0000-00008D160000}"/>
    <cellStyle name="Assumption Heading. 2 7 2 2" xfId="3113" xr:uid="{00000000-0005-0000-0000-00008E160000}"/>
    <cellStyle name="Assumption Heading. 2 7 2 2 2" xfId="23104" xr:uid="{00000000-0005-0000-0000-00008F160000}"/>
    <cellStyle name="Assumption Heading. 2 7 2 3" xfId="3114" xr:uid="{00000000-0005-0000-0000-000090160000}"/>
    <cellStyle name="Assumption Heading. 2 7 2 3 2" xfId="23105" xr:uid="{00000000-0005-0000-0000-000091160000}"/>
    <cellStyle name="Assumption Heading. 2 7 2 4" xfId="3115" xr:uid="{00000000-0005-0000-0000-000092160000}"/>
    <cellStyle name="Assumption Heading. 2 7 2 4 2" xfId="23106" xr:uid="{00000000-0005-0000-0000-000093160000}"/>
    <cellStyle name="Assumption Heading. 2 7 2 5" xfId="3116" xr:uid="{00000000-0005-0000-0000-000094160000}"/>
    <cellStyle name="Assumption Heading. 2 7 2 5 2" xfId="23107" xr:uid="{00000000-0005-0000-0000-000095160000}"/>
    <cellStyle name="Assumption Heading. 2 7 2 6" xfId="3117" xr:uid="{00000000-0005-0000-0000-000096160000}"/>
    <cellStyle name="Assumption Heading. 2 7 2 6 2" xfId="23108" xr:uid="{00000000-0005-0000-0000-000097160000}"/>
    <cellStyle name="Assumption Heading. 2 7 2 7" xfId="3118" xr:uid="{00000000-0005-0000-0000-000098160000}"/>
    <cellStyle name="Assumption Heading. 2 7 2 7 2" xfId="23109" xr:uid="{00000000-0005-0000-0000-000099160000}"/>
    <cellStyle name="Assumption Heading. 2 7 2 8" xfId="3119" xr:uid="{00000000-0005-0000-0000-00009A160000}"/>
    <cellStyle name="Assumption Heading. 2 7 2 8 2" xfId="23110" xr:uid="{00000000-0005-0000-0000-00009B160000}"/>
    <cellStyle name="Assumption Heading. 2 7 2 9" xfId="3120" xr:uid="{00000000-0005-0000-0000-00009C160000}"/>
    <cellStyle name="Assumption Heading. 2 7 2 9 2" xfId="23111" xr:uid="{00000000-0005-0000-0000-00009D160000}"/>
    <cellStyle name="Assumption Heading. 2 7 3" xfId="3121" xr:uid="{00000000-0005-0000-0000-00009E160000}"/>
    <cellStyle name="Assumption Heading. 2 7 3 2" xfId="23112" xr:uid="{00000000-0005-0000-0000-00009F160000}"/>
    <cellStyle name="Assumption Heading. 2 7 4" xfId="3122" xr:uid="{00000000-0005-0000-0000-0000A0160000}"/>
    <cellStyle name="Assumption Heading. 2 7 4 2" xfId="23113" xr:uid="{00000000-0005-0000-0000-0000A1160000}"/>
    <cellStyle name="Assumption Heading. 2 7 5" xfId="3123" xr:uid="{00000000-0005-0000-0000-0000A2160000}"/>
    <cellStyle name="Assumption Heading. 2 7 5 2" xfId="23114" xr:uid="{00000000-0005-0000-0000-0000A3160000}"/>
    <cellStyle name="Assumption Heading. 2 7 6" xfId="3124" xr:uid="{00000000-0005-0000-0000-0000A4160000}"/>
    <cellStyle name="Assumption Heading. 2 7 6 2" xfId="23115" xr:uid="{00000000-0005-0000-0000-0000A5160000}"/>
    <cellStyle name="Assumption Heading. 2 7 7" xfId="3125" xr:uid="{00000000-0005-0000-0000-0000A6160000}"/>
    <cellStyle name="Assumption Heading. 2 7 7 2" xfId="23116" xr:uid="{00000000-0005-0000-0000-0000A7160000}"/>
    <cellStyle name="Assumption Heading. 2 7 8" xfId="3126" xr:uid="{00000000-0005-0000-0000-0000A8160000}"/>
    <cellStyle name="Assumption Heading. 2 7 8 2" xfId="23117" xr:uid="{00000000-0005-0000-0000-0000A9160000}"/>
    <cellStyle name="Assumption Heading. 2 7 9" xfId="3127" xr:uid="{00000000-0005-0000-0000-0000AA160000}"/>
    <cellStyle name="Assumption Heading. 2 7 9 2" xfId="23118" xr:uid="{00000000-0005-0000-0000-0000AB160000}"/>
    <cellStyle name="Assumption Heading. 2 8" xfId="3128" xr:uid="{00000000-0005-0000-0000-0000AC160000}"/>
    <cellStyle name="Assumption Heading. 2 8 10" xfId="3129" xr:uid="{00000000-0005-0000-0000-0000AD160000}"/>
    <cellStyle name="Assumption Heading. 2 8 10 2" xfId="23120" xr:uid="{00000000-0005-0000-0000-0000AE160000}"/>
    <cellStyle name="Assumption Heading. 2 8 11" xfId="3130" xr:uid="{00000000-0005-0000-0000-0000AF160000}"/>
    <cellStyle name="Assumption Heading. 2 8 11 2" xfId="23121" xr:uid="{00000000-0005-0000-0000-0000B0160000}"/>
    <cellStyle name="Assumption Heading. 2 8 12" xfId="23119" xr:uid="{00000000-0005-0000-0000-0000B1160000}"/>
    <cellStyle name="Assumption Heading. 2 8 2" xfId="3131" xr:uid="{00000000-0005-0000-0000-0000B2160000}"/>
    <cellStyle name="Assumption Heading. 2 8 2 10" xfId="3132" xr:uid="{00000000-0005-0000-0000-0000B3160000}"/>
    <cellStyle name="Assumption Heading. 2 8 2 10 2" xfId="23123" xr:uid="{00000000-0005-0000-0000-0000B4160000}"/>
    <cellStyle name="Assumption Heading. 2 8 2 11" xfId="3133" xr:uid="{00000000-0005-0000-0000-0000B5160000}"/>
    <cellStyle name="Assumption Heading. 2 8 2 11 2" xfId="23124" xr:uid="{00000000-0005-0000-0000-0000B6160000}"/>
    <cellStyle name="Assumption Heading. 2 8 2 12" xfId="23122" xr:uid="{00000000-0005-0000-0000-0000B7160000}"/>
    <cellStyle name="Assumption Heading. 2 8 2 2" xfId="3134" xr:uid="{00000000-0005-0000-0000-0000B8160000}"/>
    <cellStyle name="Assumption Heading. 2 8 2 2 2" xfId="23125" xr:uid="{00000000-0005-0000-0000-0000B9160000}"/>
    <cellStyle name="Assumption Heading. 2 8 2 3" xfId="3135" xr:uid="{00000000-0005-0000-0000-0000BA160000}"/>
    <cellStyle name="Assumption Heading. 2 8 2 3 2" xfId="23126" xr:uid="{00000000-0005-0000-0000-0000BB160000}"/>
    <cellStyle name="Assumption Heading. 2 8 2 4" xfId="3136" xr:uid="{00000000-0005-0000-0000-0000BC160000}"/>
    <cellStyle name="Assumption Heading. 2 8 2 4 2" xfId="23127" xr:uid="{00000000-0005-0000-0000-0000BD160000}"/>
    <cellStyle name="Assumption Heading. 2 8 2 5" xfId="3137" xr:uid="{00000000-0005-0000-0000-0000BE160000}"/>
    <cellStyle name="Assumption Heading. 2 8 2 5 2" xfId="23128" xr:uid="{00000000-0005-0000-0000-0000BF160000}"/>
    <cellStyle name="Assumption Heading. 2 8 2 6" xfId="3138" xr:uid="{00000000-0005-0000-0000-0000C0160000}"/>
    <cellStyle name="Assumption Heading. 2 8 2 6 2" xfId="23129" xr:uid="{00000000-0005-0000-0000-0000C1160000}"/>
    <cellStyle name="Assumption Heading. 2 8 2 7" xfId="3139" xr:uid="{00000000-0005-0000-0000-0000C2160000}"/>
    <cellStyle name="Assumption Heading. 2 8 2 7 2" xfId="23130" xr:uid="{00000000-0005-0000-0000-0000C3160000}"/>
    <cellStyle name="Assumption Heading. 2 8 2 8" xfId="3140" xr:uid="{00000000-0005-0000-0000-0000C4160000}"/>
    <cellStyle name="Assumption Heading. 2 8 2 8 2" xfId="23131" xr:uid="{00000000-0005-0000-0000-0000C5160000}"/>
    <cellStyle name="Assumption Heading. 2 8 2 9" xfId="3141" xr:uid="{00000000-0005-0000-0000-0000C6160000}"/>
    <cellStyle name="Assumption Heading. 2 8 2 9 2" xfId="23132" xr:uid="{00000000-0005-0000-0000-0000C7160000}"/>
    <cellStyle name="Assumption Heading. 2 8 3" xfId="3142" xr:uid="{00000000-0005-0000-0000-0000C8160000}"/>
    <cellStyle name="Assumption Heading. 2 8 3 2" xfId="23133" xr:uid="{00000000-0005-0000-0000-0000C9160000}"/>
    <cellStyle name="Assumption Heading. 2 8 4" xfId="3143" xr:uid="{00000000-0005-0000-0000-0000CA160000}"/>
    <cellStyle name="Assumption Heading. 2 8 4 2" xfId="23134" xr:uid="{00000000-0005-0000-0000-0000CB160000}"/>
    <cellStyle name="Assumption Heading. 2 8 5" xfId="3144" xr:uid="{00000000-0005-0000-0000-0000CC160000}"/>
    <cellStyle name="Assumption Heading. 2 8 5 2" xfId="23135" xr:uid="{00000000-0005-0000-0000-0000CD160000}"/>
    <cellStyle name="Assumption Heading. 2 8 6" xfId="3145" xr:uid="{00000000-0005-0000-0000-0000CE160000}"/>
    <cellStyle name="Assumption Heading. 2 8 6 2" xfId="23136" xr:uid="{00000000-0005-0000-0000-0000CF160000}"/>
    <cellStyle name="Assumption Heading. 2 8 7" xfId="3146" xr:uid="{00000000-0005-0000-0000-0000D0160000}"/>
    <cellStyle name="Assumption Heading. 2 8 7 2" xfId="23137" xr:uid="{00000000-0005-0000-0000-0000D1160000}"/>
    <cellStyle name="Assumption Heading. 2 8 8" xfId="3147" xr:uid="{00000000-0005-0000-0000-0000D2160000}"/>
    <cellStyle name="Assumption Heading. 2 8 8 2" xfId="23138" xr:uid="{00000000-0005-0000-0000-0000D3160000}"/>
    <cellStyle name="Assumption Heading. 2 8 9" xfId="3148" xr:uid="{00000000-0005-0000-0000-0000D4160000}"/>
    <cellStyle name="Assumption Heading. 2 8 9 2" xfId="23139" xr:uid="{00000000-0005-0000-0000-0000D5160000}"/>
    <cellStyle name="Assumption Heading. 2 9" xfId="3149" xr:uid="{00000000-0005-0000-0000-0000D6160000}"/>
    <cellStyle name="Assumption Heading. 2 9 10" xfId="3150" xr:uid="{00000000-0005-0000-0000-0000D7160000}"/>
    <cellStyle name="Assumption Heading. 2 9 10 2" xfId="23141" xr:uid="{00000000-0005-0000-0000-0000D8160000}"/>
    <cellStyle name="Assumption Heading. 2 9 11" xfId="3151" xr:uid="{00000000-0005-0000-0000-0000D9160000}"/>
    <cellStyle name="Assumption Heading. 2 9 11 2" xfId="23142" xr:uid="{00000000-0005-0000-0000-0000DA160000}"/>
    <cellStyle name="Assumption Heading. 2 9 12" xfId="23140" xr:uid="{00000000-0005-0000-0000-0000DB160000}"/>
    <cellStyle name="Assumption Heading. 2 9 2" xfId="3152" xr:uid="{00000000-0005-0000-0000-0000DC160000}"/>
    <cellStyle name="Assumption Heading. 2 9 2 2" xfId="23143" xr:uid="{00000000-0005-0000-0000-0000DD160000}"/>
    <cellStyle name="Assumption Heading. 2 9 3" xfId="3153" xr:uid="{00000000-0005-0000-0000-0000DE160000}"/>
    <cellStyle name="Assumption Heading. 2 9 3 2" xfId="23144" xr:uid="{00000000-0005-0000-0000-0000DF160000}"/>
    <cellStyle name="Assumption Heading. 2 9 4" xfId="3154" xr:uid="{00000000-0005-0000-0000-0000E0160000}"/>
    <cellStyle name="Assumption Heading. 2 9 4 2" xfId="23145" xr:uid="{00000000-0005-0000-0000-0000E1160000}"/>
    <cellStyle name="Assumption Heading. 2 9 5" xfId="3155" xr:uid="{00000000-0005-0000-0000-0000E2160000}"/>
    <cellStyle name="Assumption Heading. 2 9 5 2" xfId="23146" xr:uid="{00000000-0005-0000-0000-0000E3160000}"/>
    <cellStyle name="Assumption Heading. 2 9 6" xfId="3156" xr:uid="{00000000-0005-0000-0000-0000E4160000}"/>
    <cellStyle name="Assumption Heading. 2 9 6 2" xfId="23147" xr:uid="{00000000-0005-0000-0000-0000E5160000}"/>
    <cellStyle name="Assumption Heading. 2 9 7" xfId="3157" xr:uid="{00000000-0005-0000-0000-0000E6160000}"/>
    <cellStyle name="Assumption Heading. 2 9 7 2" xfId="23148" xr:uid="{00000000-0005-0000-0000-0000E7160000}"/>
    <cellStyle name="Assumption Heading. 2 9 8" xfId="3158" xr:uid="{00000000-0005-0000-0000-0000E8160000}"/>
    <cellStyle name="Assumption Heading. 2 9 8 2" xfId="23149" xr:uid="{00000000-0005-0000-0000-0000E9160000}"/>
    <cellStyle name="Assumption Heading. 2 9 9" xfId="3159" xr:uid="{00000000-0005-0000-0000-0000EA160000}"/>
    <cellStyle name="Assumption Heading. 2 9 9 2" xfId="23150" xr:uid="{00000000-0005-0000-0000-0000EB160000}"/>
    <cellStyle name="Assumption Heading. 3" xfId="3160" xr:uid="{00000000-0005-0000-0000-0000EC160000}"/>
    <cellStyle name="Assumption Heading. 3 10" xfId="3161" xr:uid="{00000000-0005-0000-0000-0000ED160000}"/>
    <cellStyle name="Assumption Heading. 3 10 2" xfId="23152" xr:uid="{00000000-0005-0000-0000-0000EE160000}"/>
    <cellStyle name="Assumption Heading. 3 11" xfId="3162" xr:uid="{00000000-0005-0000-0000-0000EF160000}"/>
    <cellStyle name="Assumption Heading. 3 11 2" xfId="23153" xr:uid="{00000000-0005-0000-0000-0000F0160000}"/>
    <cellStyle name="Assumption Heading. 3 12" xfId="3163" xr:uid="{00000000-0005-0000-0000-0000F1160000}"/>
    <cellStyle name="Assumption Heading. 3 12 2" xfId="23154" xr:uid="{00000000-0005-0000-0000-0000F2160000}"/>
    <cellStyle name="Assumption Heading. 3 13" xfId="3164" xr:uid="{00000000-0005-0000-0000-0000F3160000}"/>
    <cellStyle name="Assumption Heading. 3 13 2" xfId="23155" xr:uid="{00000000-0005-0000-0000-0000F4160000}"/>
    <cellStyle name="Assumption Heading. 3 14" xfId="3165" xr:uid="{00000000-0005-0000-0000-0000F5160000}"/>
    <cellStyle name="Assumption Heading. 3 14 2" xfId="23156" xr:uid="{00000000-0005-0000-0000-0000F6160000}"/>
    <cellStyle name="Assumption Heading. 3 15" xfId="3166" xr:uid="{00000000-0005-0000-0000-0000F7160000}"/>
    <cellStyle name="Assumption Heading. 3 15 2" xfId="23157" xr:uid="{00000000-0005-0000-0000-0000F8160000}"/>
    <cellStyle name="Assumption Heading. 3 16" xfId="3167" xr:uid="{00000000-0005-0000-0000-0000F9160000}"/>
    <cellStyle name="Assumption Heading. 3 16 2" xfId="23158" xr:uid="{00000000-0005-0000-0000-0000FA160000}"/>
    <cellStyle name="Assumption Heading. 3 17" xfId="3168" xr:uid="{00000000-0005-0000-0000-0000FB160000}"/>
    <cellStyle name="Assumption Heading. 3 17 2" xfId="23159" xr:uid="{00000000-0005-0000-0000-0000FC160000}"/>
    <cellStyle name="Assumption Heading. 3 18" xfId="3169" xr:uid="{00000000-0005-0000-0000-0000FD160000}"/>
    <cellStyle name="Assumption Heading. 3 18 2" xfId="23160" xr:uid="{00000000-0005-0000-0000-0000FE160000}"/>
    <cellStyle name="Assumption Heading. 3 19" xfId="3170" xr:uid="{00000000-0005-0000-0000-0000FF160000}"/>
    <cellStyle name="Assumption Heading. 3 19 2" xfId="23161" xr:uid="{00000000-0005-0000-0000-000000170000}"/>
    <cellStyle name="Assumption Heading. 3 2" xfId="3171" xr:uid="{00000000-0005-0000-0000-000001170000}"/>
    <cellStyle name="Assumption Heading. 3 2 10" xfId="3172" xr:uid="{00000000-0005-0000-0000-000002170000}"/>
    <cellStyle name="Assumption Heading. 3 2 10 2" xfId="23163" xr:uid="{00000000-0005-0000-0000-000003170000}"/>
    <cellStyle name="Assumption Heading. 3 2 11" xfId="3173" xr:uid="{00000000-0005-0000-0000-000004170000}"/>
    <cellStyle name="Assumption Heading. 3 2 11 2" xfId="23164" xr:uid="{00000000-0005-0000-0000-000005170000}"/>
    <cellStyle name="Assumption Heading. 3 2 12" xfId="3174" xr:uid="{00000000-0005-0000-0000-000006170000}"/>
    <cellStyle name="Assumption Heading. 3 2 12 2" xfId="23165" xr:uid="{00000000-0005-0000-0000-000007170000}"/>
    <cellStyle name="Assumption Heading. 3 2 13" xfId="3175" xr:uid="{00000000-0005-0000-0000-000008170000}"/>
    <cellStyle name="Assumption Heading. 3 2 13 2" xfId="23166" xr:uid="{00000000-0005-0000-0000-000009170000}"/>
    <cellStyle name="Assumption Heading. 3 2 14" xfId="23162" xr:uid="{00000000-0005-0000-0000-00000A170000}"/>
    <cellStyle name="Assumption Heading. 3 2 2" xfId="3176" xr:uid="{00000000-0005-0000-0000-00000B170000}"/>
    <cellStyle name="Assumption Heading. 3 2 2 10" xfId="3177" xr:uid="{00000000-0005-0000-0000-00000C170000}"/>
    <cellStyle name="Assumption Heading. 3 2 2 10 2" xfId="23168" xr:uid="{00000000-0005-0000-0000-00000D170000}"/>
    <cellStyle name="Assumption Heading. 3 2 2 11" xfId="3178" xr:uid="{00000000-0005-0000-0000-00000E170000}"/>
    <cellStyle name="Assumption Heading. 3 2 2 11 2" xfId="23169" xr:uid="{00000000-0005-0000-0000-00000F170000}"/>
    <cellStyle name="Assumption Heading. 3 2 2 12" xfId="3179" xr:uid="{00000000-0005-0000-0000-000010170000}"/>
    <cellStyle name="Assumption Heading. 3 2 2 12 2" xfId="23170" xr:uid="{00000000-0005-0000-0000-000011170000}"/>
    <cellStyle name="Assumption Heading. 3 2 2 13" xfId="23167" xr:uid="{00000000-0005-0000-0000-000012170000}"/>
    <cellStyle name="Assumption Heading. 3 2 2 2" xfId="3180" xr:uid="{00000000-0005-0000-0000-000013170000}"/>
    <cellStyle name="Assumption Heading. 3 2 2 2 10" xfId="3181" xr:uid="{00000000-0005-0000-0000-000014170000}"/>
    <cellStyle name="Assumption Heading. 3 2 2 2 10 2" xfId="23172" xr:uid="{00000000-0005-0000-0000-000015170000}"/>
    <cellStyle name="Assumption Heading. 3 2 2 2 11" xfId="3182" xr:uid="{00000000-0005-0000-0000-000016170000}"/>
    <cellStyle name="Assumption Heading. 3 2 2 2 11 2" xfId="23173" xr:uid="{00000000-0005-0000-0000-000017170000}"/>
    <cellStyle name="Assumption Heading. 3 2 2 2 12" xfId="23171" xr:uid="{00000000-0005-0000-0000-000018170000}"/>
    <cellStyle name="Assumption Heading. 3 2 2 2 2" xfId="3183" xr:uid="{00000000-0005-0000-0000-000019170000}"/>
    <cellStyle name="Assumption Heading. 3 2 2 2 2 10" xfId="3184" xr:uid="{00000000-0005-0000-0000-00001A170000}"/>
    <cellStyle name="Assumption Heading. 3 2 2 2 2 10 2" xfId="23175" xr:uid="{00000000-0005-0000-0000-00001B170000}"/>
    <cellStyle name="Assumption Heading. 3 2 2 2 2 11" xfId="3185" xr:uid="{00000000-0005-0000-0000-00001C170000}"/>
    <cellStyle name="Assumption Heading. 3 2 2 2 2 11 2" xfId="23176" xr:uid="{00000000-0005-0000-0000-00001D170000}"/>
    <cellStyle name="Assumption Heading. 3 2 2 2 2 12" xfId="23174" xr:uid="{00000000-0005-0000-0000-00001E170000}"/>
    <cellStyle name="Assumption Heading. 3 2 2 2 2 2" xfId="3186" xr:uid="{00000000-0005-0000-0000-00001F170000}"/>
    <cellStyle name="Assumption Heading. 3 2 2 2 2 2 2" xfId="23177" xr:uid="{00000000-0005-0000-0000-000020170000}"/>
    <cellStyle name="Assumption Heading. 3 2 2 2 2 3" xfId="3187" xr:uid="{00000000-0005-0000-0000-000021170000}"/>
    <cellStyle name="Assumption Heading. 3 2 2 2 2 3 2" xfId="23178" xr:uid="{00000000-0005-0000-0000-000022170000}"/>
    <cellStyle name="Assumption Heading. 3 2 2 2 2 4" xfId="3188" xr:uid="{00000000-0005-0000-0000-000023170000}"/>
    <cellStyle name="Assumption Heading. 3 2 2 2 2 4 2" xfId="23179" xr:uid="{00000000-0005-0000-0000-000024170000}"/>
    <cellStyle name="Assumption Heading. 3 2 2 2 2 5" xfId="3189" xr:uid="{00000000-0005-0000-0000-000025170000}"/>
    <cellStyle name="Assumption Heading. 3 2 2 2 2 5 2" xfId="23180" xr:uid="{00000000-0005-0000-0000-000026170000}"/>
    <cellStyle name="Assumption Heading. 3 2 2 2 2 6" xfId="3190" xr:uid="{00000000-0005-0000-0000-000027170000}"/>
    <cellStyle name="Assumption Heading. 3 2 2 2 2 6 2" xfId="23181" xr:uid="{00000000-0005-0000-0000-000028170000}"/>
    <cellStyle name="Assumption Heading. 3 2 2 2 2 7" xfId="3191" xr:uid="{00000000-0005-0000-0000-000029170000}"/>
    <cellStyle name="Assumption Heading. 3 2 2 2 2 7 2" xfId="23182" xr:uid="{00000000-0005-0000-0000-00002A170000}"/>
    <cellStyle name="Assumption Heading. 3 2 2 2 2 8" xfId="3192" xr:uid="{00000000-0005-0000-0000-00002B170000}"/>
    <cellStyle name="Assumption Heading. 3 2 2 2 2 8 2" xfId="23183" xr:uid="{00000000-0005-0000-0000-00002C170000}"/>
    <cellStyle name="Assumption Heading. 3 2 2 2 2 9" xfId="3193" xr:uid="{00000000-0005-0000-0000-00002D170000}"/>
    <cellStyle name="Assumption Heading. 3 2 2 2 2 9 2" xfId="23184" xr:uid="{00000000-0005-0000-0000-00002E170000}"/>
    <cellStyle name="Assumption Heading. 3 2 2 2 3" xfId="3194" xr:uid="{00000000-0005-0000-0000-00002F170000}"/>
    <cellStyle name="Assumption Heading. 3 2 2 2 3 2" xfId="23185" xr:uid="{00000000-0005-0000-0000-000030170000}"/>
    <cellStyle name="Assumption Heading. 3 2 2 2 4" xfId="3195" xr:uid="{00000000-0005-0000-0000-000031170000}"/>
    <cellStyle name="Assumption Heading. 3 2 2 2 4 2" xfId="23186" xr:uid="{00000000-0005-0000-0000-000032170000}"/>
    <cellStyle name="Assumption Heading. 3 2 2 2 5" xfId="3196" xr:uid="{00000000-0005-0000-0000-000033170000}"/>
    <cellStyle name="Assumption Heading. 3 2 2 2 5 2" xfId="23187" xr:uid="{00000000-0005-0000-0000-000034170000}"/>
    <cellStyle name="Assumption Heading. 3 2 2 2 6" xfId="3197" xr:uid="{00000000-0005-0000-0000-000035170000}"/>
    <cellStyle name="Assumption Heading. 3 2 2 2 6 2" xfId="23188" xr:uid="{00000000-0005-0000-0000-000036170000}"/>
    <cellStyle name="Assumption Heading. 3 2 2 2 7" xfId="3198" xr:uid="{00000000-0005-0000-0000-000037170000}"/>
    <cellStyle name="Assumption Heading. 3 2 2 2 7 2" xfId="23189" xr:uid="{00000000-0005-0000-0000-000038170000}"/>
    <cellStyle name="Assumption Heading. 3 2 2 2 8" xfId="3199" xr:uid="{00000000-0005-0000-0000-000039170000}"/>
    <cellStyle name="Assumption Heading. 3 2 2 2 8 2" xfId="23190" xr:uid="{00000000-0005-0000-0000-00003A170000}"/>
    <cellStyle name="Assumption Heading. 3 2 2 2 9" xfId="3200" xr:uid="{00000000-0005-0000-0000-00003B170000}"/>
    <cellStyle name="Assumption Heading. 3 2 2 2 9 2" xfId="23191" xr:uid="{00000000-0005-0000-0000-00003C170000}"/>
    <cellStyle name="Assumption Heading. 3 2 2 3" xfId="3201" xr:uid="{00000000-0005-0000-0000-00003D170000}"/>
    <cellStyle name="Assumption Heading. 3 2 2 3 10" xfId="3202" xr:uid="{00000000-0005-0000-0000-00003E170000}"/>
    <cellStyle name="Assumption Heading. 3 2 2 3 10 2" xfId="23193" xr:uid="{00000000-0005-0000-0000-00003F170000}"/>
    <cellStyle name="Assumption Heading. 3 2 2 3 11" xfId="3203" xr:uid="{00000000-0005-0000-0000-000040170000}"/>
    <cellStyle name="Assumption Heading. 3 2 2 3 11 2" xfId="23194" xr:uid="{00000000-0005-0000-0000-000041170000}"/>
    <cellStyle name="Assumption Heading. 3 2 2 3 12" xfId="23192" xr:uid="{00000000-0005-0000-0000-000042170000}"/>
    <cellStyle name="Assumption Heading. 3 2 2 3 2" xfId="3204" xr:uid="{00000000-0005-0000-0000-000043170000}"/>
    <cellStyle name="Assumption Heading. 3 2 2 3 2 2" xfId="23195" xr:uid="{00000000-0005-0000-0000-000044170000}"/>
    <cellStyle name="Assumption Heading. 3 2 2 3 3" xfId="3205" xr:uid="{00000000-0005-0000-0000-000045170000}"/>
    <cellStyle name="Assumption Heading. 3 2 2 3 3 2" xfId="23196" xr:uid="{00000000-0005-0000-0000-000046170000}"/>
    <cellStyle name="Assumption Heading. 3 2 2 3 4" xfId="3206" xr:uid="{00000000-0005-0000-0000-000047170000}"/>
    <cellStyle name="Assumption Heading. 3 2 2 3 4 2" xfId="23197" xr:uid="{00000000-0005-0000-0000-000048170000}"/>
    <cellStyle name="Assumption Heading. 3 2 2 3 5" xfId="3207" xr:uid="{00000000-0005-0000-0000-000049170000}"/>
    <cellStyle name="Assumption Heading. 3 2 2 3 5 2" xfId="23198" xr:uid="{00000000-0005-0000-0000-00004A170000}"/>
    <cellStyle name="Assumption Heading. 3 2 2 3 6" xfId="3208" xr:uid="{00000000-0005-0000-0000-00004B170000}"/>
    <cellStyle name="Assumption Heading. 3 2 2 3 6 2" xfId="23199" xr:uid="{00000000-0005-0000-0000-00004C170000}"/>
    <cellStyle name="Assumption Heading. 3 2 2 3 7" xfId="3209" xr:uid="{00000000-0005-0000-0000-00004D170000}"/>
    <cellStyle name="Assumption Heading. 3 2 2 3 7 2" xfId="23200" xr:uid="{00000000-0005-0000-0000-00004E170000}"/>
    <cellStyle name="Assumption Heading. 3 2 2 3 8" xfId="3210" xr:uid="{00000000-0005-0000-0000-00004F170000}"/>
    <cellStyle name="Assumption Heading. 3 2 2 3 8 2" xfId="23201" xr:uid="{00000000-0005-0000-0000-000050170000}"/>
    <cellStyle name="Assumption Heading. 3 2 2 3 9" xfId="3211" xr:uid="{00000000-0005-0000-0000-000051170000}"/>
    <cellStyle name="Assumption Heading. 3 2 2 3 9 2" xfId="23202" xr:uid="{00000000-0005-0000-0000-000052170000}"/>
    <cellStyle name="Assumption Heading. 3 2 2 4" xfId="3212" xr:uid="{00000000-0005-0000-0000-000053170000}"/>
    <cellStyle name="Assumption Heading. 3 2 2 4 2" xfId="23203" xr:uid="{00000000-0005-0000-0000-000054170000}"/>
    <cellStyle name="Assumption Heading. 3 2 2 5" xfId="3213" xr:uid="{00000000-0005-0000-0000-000055170000}"/>
    <cellStyle name="Assumption Heading. 3 2 2 5 2" xfId="23204" xr:uid="{00000000-0005-0000-0000-000056170000}"/>
    <cellStyle name="Assumption Heading. 3 2 2 6" xfId="3214" xr:uid="{00000000-0005-0000-0000-000057170000}"/>
    <cellStyle name="Assumption Heading. 3 2 2 6 2" xfId="23205" xr:uid="{00000000-0005-0000-0000-000058170000}"/>
    <cellStyle name="Assumption Heading. 3 2 2 7" xfId="3215" xr:uid="{00000000-0005-0000-0000-000059170000}"/>
    <cellStyle name="Assumption Heading. 3 2 2 7 2" xfId="23206" xr:uid="{00000000-0005-0000-0000-00005A170000}"/>
    <cellStyle name="Assumption Heading. 3 2 2 8" xfId="3216" xr:uid="{00000000-0005-0000-0000-00005B170000}"/>
    <cellStyle name="Assumption Heading. 3 2 2 8 2" xfId="23207" xr:uid="{00000000-0005-0000-0000-00005C170000}"/>
    <cellStyle name="Assumption Heading. 3 2 2 9" xfId="3217" xr:uid="{00000000-0005-0000-0000-00005D170000}"/>
    <cellStyle name="Assumption Heading. 3 2 2 9 2" xfId="23208" xr:uid="{00000000-0005-0000-0000-00005E170000}"/>
    <cellStyle name="Assumption Heading. 3 2 3" xfId="3218" xr:uid="{00000000-0005-0000-0000-00005F170000}"/>
    <cellStyle name="Assumption Heading. 3 2 3 10" xfId="3219" xr:uid="{00000000-0005-0000-0000-000060170000}"/>
    <cellStyle name="Assumption Heading. 3 2 3 10 2" xfId="23210" xr:uid="{00000000-0005-0000-0000-000061170000}"/>
    <cellStyle name="Assumption Heading. 3 2 3 11" xfId="3220" xr:uid="{00000000-0005-0000-0000-000062170000}"/>
    <cellStyle name="Assumption Heading. 3 2 3 11 2" xfId="23211" xr:uid="{00000000-0005-0000-0000-000063170000}"/>
    <cellStyle name="Assumption Heading. 3 2 3 12" xfId="23209" xr:uid="{00000000-0005-0000-0000-000064170000}"/>
    <cellStyle name="Assumption Heading. 3 2 3 2" xfId="3221" xr:uid="{00000000-0005-0000-0000-000065170000}"/>
    <cellStyle name="Assumption Heading. 3 2 3 2 10" xfId="3222" xr:uid="{00000000-0005-0000-0000-000066170000}"/>
    <cellStyle name="Assumption Heading. 3 2 3 2 10 2" xfId="23213" xr:uid="{00000000-0005-0000-0000-000067170000}"/>
    <cellStyle name="Assumption Heading. 3 2 3 2 11" xfId="3223" xr:uid="{00000000-0005-0000-0000-000068170000}"/>
    <cellStyle name="Assumption Heading. 3 2 3 2 11 2" xfId="23214" xr:uid="{00000000-0005-0000-0000-000069170000}"/>
    <cellStyle name="Assumption Heading. 3 2 3 2 12" xfId="23212" xr:uid="{00000000-0005-0000-0000-00006A170000}"/>
    <cellStyle name="Assumption Heading. 3 2 3 2 2" xfId="3224" xr:uid="{00000000-0005-0000-0000-00006B170000}"/>
    <cellStyle name="Assumption Heading. 3 2 3 2 2 2" xfId="23215" xr:uid="{00000000-0005-0000-0000-00006C170000}"/>
    <cellStyle name="Assumption Heading. 3 2 3 2 3" xfId="3225" xr:uid="{00000000-0005-0000-0000-00006D170000}"/>
    <cellStyle name="Assumption Heading. 3 2 3 2 3 2" xfId="23216" xr:uid="{00000000-0005-0000-0000-00006E170000}"/>
    <cellStyle name="Assumption Heading. 3 2 3 2 4" xfId="3226" xr:uid="{00000000-0005-0000-0000-00006F170000}"/>
    <cellStyle name="Assumption Heading. 3 2 3 2 4 2" xfId="23217" xr:uid="{00000000-0005-0000-0000-000070170000}"/>
    <cellStyle name="Assumption Heading. 3 2 3 2 5" xfId="3227" xr:uid="{00000000-0005-0000-0000-000071170000}"/>
    <cellStyle name="Assumption Heading. 3 2 3 2 5 2" xfId="23218" xr:uid="{00000000-0005-0000-0000-000072170000}"/>
    <cellStyle name="Assumption Heading. 3 2 3 2 6" xfId="3228" xr:uid="{00000000-0005-0000-0000-000073170000}"/>
    <cellStyle name="Assumption Heading. 3 2 3 2 6 2" xfId="23219" xr:uid="{00000000-0005-0000-0000-000074170000}"/>
    <cellStyle name="Assumption Heading. 3 2 3 2 7" xfId="3229" xr:uid="{00000000-0005-0000-0000-000075170000}"/>
    <cellStyle name="Assumption Heading. 3 2 3 2 7 2" xfId="23220" xr:uid="{00000000-0005-0000-0000-000076170000}"/>
    <cellStyle name="Assumption Heading. 3 2 3 2 8" xfId="3230" xr:uid="{00000000-0005-0000-0000-000077170000}"/>
    <cellStyle name="Assumption Heading. 3 2 3 2 8 2" xfId="23221" xr:uid="{00000000-0005-0000-0000-000078170000}"/>
    <cellStyle name="Assumption Heading. 3 2 3 2 9" xfId="3231" xr:uid="{00000000-0005-0000-0000-000079170000}"/>
    <cellStyle name="Assumption Heading. 3 2 3 2 9 2" xfId="23222" xr:uid="{00000000-0005-0000-0000-00007A170000}"/>
    <cellStyle name="Assumption Heading. 3 2 3 3" xfId="3232" xr:uid="{00000000-0005-0000-0000-00007B170000}"/>
    <cellStyle name="Assumption Heading. 3 2 3 3 2" xfId="23223" xr:uid="{00000000-0005-0000-0000-00007C170000}"/>
    <cellStyle name="Assumption Heading. 3 2 3 4" xfId="3233" xr:uid="{00000000-0005-0000-0000-00007D170000}"/>
    <cellStyle name="Assumption Heading. 3 2 3 4 2" xfId="23224" xr:uid="{00000000-0005-0000-0000-00007E170000}"/>
    <cellStyle name="Assumption Heading. 3 2 3 5" xfId="3234" xr:uid="{00000000-0005-0000-0000-00007F170000}"/>
    <cellStyle name="Assumption Heading. 3 2 3 5 2" xfId="23225" xr:uid="{00000000-0005-0000-0000-000080170000}"/>
    <cellStyle name="Assumption Heading. 3 2 3 6" xfId="3235" xr:uid="{00000000-0005-0000-0000-000081170000}"/>
    <cellStyle name="Assumption Heading. 3 2 3 6 2" xfId="23226" xr:uid="{00000000-0005-0000-0000-000082170000}"/>
    <cellStyle name="Assumption Heading. 3 2 3 7" xfId="3236" xr:uid="{00000000-0005-0000-0000-000083170000}"/>
    <cellStyle name="Assumption Heading. 3 2 3 7 2" xfId="23227" xr:uid="{00000000-0005-0000-0000-000084170000}"/>
    <cellStyle name="Assumption Heading. 3 2 3 8" xfId="3237" xr:uid="{00000000-0005-0000-0000-000085170000}"/>
    <cellStyle name="Assumption Heading. 3 2 3 8 2" xfId="23228" xr:uid="{00000000-0005-0000-0000-000086170000}"/>
    <cellStyle name="Assumption Heading. 3 2 3 9" xfId="3238" xr:uid="{00000000-0005-0000-0000-000087170000}"/>
    <cellStyle name="Assumption Heading. 3 2 3 9 2" xfId="23229" xr:uid="{00000000-0005-0000-0000-000088170000}"/>
    <cellStyle name="Assumption Heading. 3 2 4" xfId="3239" xr:uid="{00000000-0005-0000-0000-000089170000}"/>
    <cellStyle name="Assumption Heading. 3 2 4 10" xfId="3240" xr:uid="{00000000-0005-0000-0000-00008A170000}"/>
    <cellStyle name="Assumption Heading. 3 2 4 10 2" xfId="23231" xr:uid="{00000000-0005-0000-0000-00008B170000}"/>
    <cellStyle name="Assumption Heading. 3 2 4 11" xfId="3241" xr:uid="{00000000-0005-0000-0000-00008C170000}"/>
    <cellStyle name="Assumption Heading. 3 2 4 11 2" xfId="23232" xr:uid="{00000000-0005-0000-0000-00008D170000}"/>
    <cellStyle name="Assumption Heading. 3 2 4 12" xfId="23230" xr:uid="{00000000-0005-0000-0000-00008E170000}"/>
    <cellStyle name="Assumption Heading. 3 2 4 2" xfId="3242" xr:uid="{00000000-0005-0000-0000-00008F170000}"/>
    <cellStyle name="Assumption Heading. 3 2 4 2 2" xfId="23233" xr:uid="{00000000-0005-0000-0000-000090170000}"/>
    <cellStyle name="Assumption Heading. 3 2 4 3" xfId="3243" xr:uid="{00000000-0005-0000-0000-000091170000}"/>
    <cellStyle name="Assumption Heading. 3 2 4 3 2" xfId="23234" xr:uid="{00000000-0005-0000-0000-000092170000}"/>
    <cellStyle name="Assumption Heading. 3 2 4 4" xfId="3244" xr:uid="{00000000-0005-0000-0000-000093170000}"/>
    <cellStyle name="Assumption Heading. 3 2 4 4 2" xfId="23235" xr:uid="{00000000-0005-0000-0000-000094170000}"/>
    <cellStyle name="Assumption Heading. 3 2 4 5" xfId="3245" xr:uid="{00000000-0005-0000-0000-000095170000}"/>
    <cellStyle name="Assumption Heading. 3 2 4 5 2" xfId="23236" xr:uid="{00000000-0005-0000-0000-000096170000}"/>
    <cellStyle name="Assumption Heading. 3 2 4 6" xfId="3246" xr:uid="{00000000-0005-0000-0000-000097170000}"/>
    <cellStyle name="Assumption Heading. 3 2 4 6 2" xfId="23237" xr:uid="{00000000-0005-0000-0000-000098170000}"/>
    <cellStyle name="Assumption Heading. 3 2 4 7" xfId="3247" xr:uid="{00000000-0005-0000-0000-000099170000}"/>
    <cellStyle name="Assumption Heading. 3 2 4 7 2" xfId="23238" xr:uid="{00000000-0005-0000-0000-00009A170000}"/>
    <cellStyle name="Assumption Heading. 3 2 4 8" xfId="3248" xr:uid="{00000000-0005-0000-0000-00009B170000}"/>
    <cellStyle name="Assumption Heading. 3 2 4 8 2" xfId="23239" xr:uid="{00000000-0005-0000-0000-00009C170000}"/>
    <cellStyle name="Assumption Heading. 3 2 4 9" xfId="3249" xr:uid="{00000000-0005-0000-0000-00009D170000}"/>
    <cellStyle name="Assumption Heading. 3 2 4 9 2" xfId="23240" xr:uid="{00000000-0005-0000-0000-00009E170000}"/>
    <cellStyle name="Assumption Heading. 3 2 5" xfId="3250" xr:uid="{00000000-0005-0000-0000-00009F170000}"/>
    <cellStyle name="Assumption Heading. 3 2 5 2" xfId="23241" xr:uid="{00000000-0005-0000-0000-0000A0170000}"/>
    <cellStyle name="Assumption Heading. 3 2 6" xfId="3251" xr:uid="{00000000-0005-0000-0000-0000A1170000}"/>
    <cellStyle name="Assumption Heading. 3 2 6 2" xfId="23242" xr:uid="{00000000-0005-0000-0000-0000A2170000}"/>
    <cellStyle name="Assumption Heading. 3 2 7" xfId="3252" xr:uid="{00000000-0005-0000-0000-0000A3170000}"/>
    <cellStyle name="Assumption Heading. 3 2 7 2" xfId="23243" xr:uid="{00000000-0005-0000-0000-0000A4170000}"/>
    <cellStyle name="Assumption Heading. 3 2 8" xfId="3253" xr:uid="{00000000-0005-0000-0000-0000A5170000}"/>
    <cellStyle name="Assumption Heading. 3 2 8 2" xfId="23244" xr:uid="{00000000-0005-0000-0000-0000A6170000}"/>
    <cellStyle name="Assumption Heading. 3 2 9" xfId="3254" xr:uid="{00000000-0005-0000-0000-0000A7170000}"/>
    <cellStyle name="Assumption Heading. 3 2 9 2" xfId="23245" xr:uid="{00000000-0005-0000-0000-0000A8170000}"/>
    <cellStyle name="Assumption Heading. 3 20" xfId="23151" xr:uid="{00000000-0005-0000-0000-0000A9170000}"/>
    <cellStyle name="Assumption Heading. 3 3" xfId="3255" xr:uid="{00000000-0005-0000-0000-0000AA170000}"/>
    <cellStyle name="Assumption Heading. 3 3 10" xfId="3256" xr:uid="{00000000-0005-0000-0000-0000AB170000}"/>
    <cellStyle name="Assumption Heading. 3 3 10 2" xfId="23247" xr:uid="{00000000-0005-0000-0000-0000AC170000}"/>
    <cellStyle name="Assumption Heading. 3 3 11" xfId="3257" xr:uid="{00000000-0005-0000-0000-0000AD170000}"/>
    <cellStyle name="Assumption Heading. 3 3 11 2" xfId="23248" xr:uid="{00000000-0005-0000-0000-0000AE170000}"/>
    <cellStyle name="Assumption Heading. 3 3 12" xfId="3258" xr:uid="{00000000-0005-0000-0000-0000AF170000}"/>
    <cellStyle name="Assumption Heading. 3 3 12 2" xfId="23249" xr:uid="{00000000-0005-0000-0000-0000B0170000}"/>
    <cellStyle name="Assumption Heading. 3 3 13" xfId="23246" xr:uid="{00000000-0005-0000-0000-0000B1170000}"/>
    <cellStyle name="Assumption Heading. 3 3 2" xfId="3259" xr:uid="{00000000-0005-0000-0000-0000B2170000}"/>
    <cellStyle name="Assumption Heading. 3 3 2 10" xfId="3260" xr:uid="{00000000-0005-0000-0000-0000B3170000}"/>
    <cellStyle name="Assumption Heading. 3 3 2 10 2" xfId="23251" xr:uid="{00000000-0005-0000-0000-0000B4170000}"/>
    <cellStyle name="Assumption Heading. 3 3 2 11" xfId="3261" xr:uid="{00000000-0005-0000-0000-0000B5170000}"/>
    <cellStyle name="Assumption Heading. 3 3 2 11 2" xfId="23252" xr:uid="{00000000-0005-0000-0000-0000B6170000}"/>
    <cellStyle name="Assumption Heading. 3 3 2 12" xfId="23250" xr:uid="{00000000-0005-0000-0000-0000B7170000}"/>
    <cellStyle name="Assumption Heading. 3 3 2 2" xfId="3262" xr:uid="{00000000-0005-0000-0000-0000B8170000}"/>
    <cellStyle name="Assumption Heading. 3 3 2 2 10" xfId="3263" xr:uid="{00000000-0005-0000-0000-0000B9170000}"/>
    <cellStyle name="Assumption Heading. 3 3 2 2 10 2" xfId="23254" xr:uid="{00000000-0005-0000-0000-0000BA170000}"/>
    <cellStyle name="Assumption Heading. 3 3 2 2 11" xfId="3264" xr:uid="{00000000-0005-0000-0000-0000BB170000}"/>
    <cellStyle name="Assumption Heading. 3 3 2 2 11 2" xfId="23255" xr:uid="{00000000-0005-0000-0000-0000BC170000}"/>
    <cellStyle name="Assumption Heading. 3 3 2 2 12" xfId="23253" xr:uid="{00000000-0005-0000-0000-0000BD170000}"/>
    <cellStyle name="Assumption Heading. 3 3 2 2 2" xfId="3265" xr:uid="{00000000-0005-0000-0000-0000BE170000}"/>
    <cellStyle name="Assumption Heading. 3 3 2 2 2 2" xfId="23256" xr:uid="{00000000-0005-0000-0000-0000BF170000}"/>
    <cellStyle name="Assumption Heading. 3 3 2 2 3" xfId="3266" xr:uid="{00000000-0005-0000-0000-0000C0170000}"/>
    <cellStyle name="Assumption Heading. 3 3 2 2 3 2" xfId="23257" xr:uid="{00000000-0005-0000-0000-0000C1170000}"/>
    <cellStyle name="Assumption Heading. 3 3 2 2 4" xfId="3267" xr:uid="{00000000-0005-0000-0000-0000C2170000}"/>
    <cellStyle name="Assumption Heading. 3 3 2 2 4 2" xfId="23258" xr:uid="{00000000-0005-0000-0000-0000C3170000}"/>
    <cellStyle name="Assumption Heading. 3 3 2 2 5" xfId="3268" xr:uid="{00000000-0005-0000-0000-0000C4170000}"/>
    <cellStyle name="Assumption Heading. 3 3 2 2 5 2" xfId="23259" xr:uid="{00000000-0005-0000-0000-0000C5170000}"/>
    <cellStyle name="Assumption Heading. 3 3 2 2 6" xfId="3269" xr:uid="{00000000-0005-0000-0000-0000C6170000}"/>
    <cellStyle name="Assumption Heading. 3 3 2 2 6 2" xfId="23260" xr:uid="{00000000-0005-0000-0000-0000C7170000}"/>
    <cellStyle name="Assumption Heading. 3 3 2 2 7" xfId="3270" xr:uid="{00000000-0005-0000-0000-0000C8170000}"/>
    <cellStyle name="Assumption Heading. 3 3 2 2 7 2" xfId="23261" xr:uid="{00000000-0005-0000-0000-0000C9170000}"/>
    <cellStyle name="Assumption Heading. 3 3 2 2 8" xfId="3271" xr:uid="{00000000-0005-0000-0000-0000CA170000}"/>
    <cellStyle name="Assumption Heading. 3 3 2 2 8 2" xfId="23262" xr:uid="{00000000-0005-0000-0000-0000CB170000}"/>
    <cellStyle name="Assumption Heading. 3 3 2 2 9" xfId="3272" xr:uid="{00000000-0005-0000-0000-0000CC170000}"/>
    <cellStyle name="Assumption Heading. 3 3 2 2 9 2" xfId="23263" xr:uid="{00000000-0005-0000-0000-0000CD170000}"/>
    <cellStyle name="Assumption Heading. 3 3 2 3" xfId="3273" xr:uid="{00000000-0005-0000-0000-0000CE170000}"/>
    <cellStyle name="Assumption Heading. 3 3 2 3 2" xfId="23264" xr:uid="{00000000-0005-0000-0000-0000CF170000}"/>
    <cellStyle name="Assumption Heading. 3 3 2 4" xfId="3274" xr:uid="{00000000-0005-0000-0000-0000D0170000}"/>
    <cellStyle name="Assumption Heading. 3 3 2 4 2" xfId="23265" xr:uid="{00000000-0005-0000-0000-0000D1170000}"/>
    <cellStyle name="Assumption Heading. 3 3 2 5" xfId="3275" xr:uid="{00000000-0005-0000-0000-0000D2170000}"/>
    <cellStyle name="Assumption Heading. 3 3 2 5 2" xfId="23266" xr:uid="{00000000-0005-0000-0000-0000D3170000}"/>
    <cellStyle name="Assumption Heading. 3 3 2 6" xfId="3276" xr:uid="{00000000-0005-0000-0000-0000D4170000}"/>
    <cellStyle name="Assumption Heading. 3 3 2 6 2" xfId="23267" xr:uid="{00000000-0005-0000-0000-0000D5170000}"/>
    <cellStyle name="Assumption Heading. 3 3 2 7" xfId="3277" xr:uid="{00000000-0005-0000-0000-0000D6170000}"/>
    <cellStyle name="Assumption Heading. 3 3 2 7 2" xfId="23268" xr:uid="{00000000-0005-0000-0000-0000D7170000}"/>
    <cellStyle name="Assumption Heading. 3 3 2 8" xfId="3278" xr:uid="{00000000-0005-0000-0000-0000D8170000}"/>
    <cellStyle name="Assumption Heading. 3 3 2 8 2" xfId="23269" xr:uid="{00000000-0005-0000-0000-0000D9170000}"/>
    <cellStyle name="Assumption Heading. 3 3 2 9" xfId="3279" xr:uid="{00000000-0005-0000-0000-0000DA170000}"/>
    <cellStyle name="Assumption Heading. 3 3 2 9 2" xfId="23270" xr:uid="{00000000-0005-0000-0000-0000DB170000}"/>
    <cellStyle name="Assumption Heading. 3 3 3" xfId="3280" xr:uid="{00000000-0005-0000-0000-0000DC170000}"/>
    <cellStyle name="Assumption Heading. 3 3 3 10" xfId="3281" xr:uid="{00000000-0005-0000-0000-0000DD170000}"/>
    <cellStyle name="Assumption Heading. 3 3 3 10 2" xfId="23272" xr:uid="{00000000-0005-0000-0000-0000DE170000}"/>
    <cellStyle name="Assumption Heading. 3 3 3 11" xfId="3282" xr:uid="{00000000-0005-0000-0000-0000DF170000}"/>
    <cellStyle name="Assumption Heading. 3 3 3 11 2" xfId="23273" xr:uid="{00000000-0005-0000-0000-0000E0170000}"/>
    <cellStyle name="Assumption Heading. 3 3 3 12" xfId="23271" xr:uid="{00000000-0005-0000-0000-0000E1170000}"/>
    <cellStyle name="Assumption Heading. 3 3 3 2" xfId="3283" xr:uid="{00000000-0005-0000-0000-0000E2170000}"/>
    <cellStyle name="Assumption Heading. 3 3 3 2 2" xfId="23274" xr:uid="{00000000-0005-0000-0000-0000E3170000}"/>
    <cellStyle name="Assumption Heading. 3 3 3 3" xfId="3284" xr:uid="{00000000-0005-0000-0000-0000E4170000}"/>
    <cellStyle name="Assumption Heading. 3 3 3 3 2" xfId="23275" xr:uid="{00000000-0005-0000-0000-0000E5170000}"/>
    <cellStyle name="Assumption Heading. 3 3 3 4" xfId="3285" xr:uid="{00000000-0005-0000-0000-0000E6170000}"/>
    <cellStyle name="Assumption Heading. 3 3 3 4 2" xfId="23276" xr:uid="{00000000-0005-0000-0000-0000E7170000}"/>
    <cellStyle name="Assumption Heading. 3 3 3 5" xfId="3286" xr:uid="{00000000-0005-0000-0000-0000E8170000}"/>
    <cellStyle name="Assumption Heading. 3 3 3 5 2" xfId="23277" xr:uid="{00000000-0005-0000-0000-0000E9170000}"/>
    <cellStyle name="Assumption Heading. 3 3 3 6" xfId="3287" xr:uid="{00000000-0005-0000-0000-0000EA170000}"/>
    <cellStyle name="Assumption Heading. 3 3 3 6 2" xfId="23278" xr:uid="{00000000-0005-0000-0000-0000EB170000}"/>
    <cellStyle name="Assumption Heading. 3 3 3 7" xfId="3288" xr:uid="{00000000-0005-0000-0000-0000EC170000}"/>
    <cellStyle name="Assumption Heading. 3 3 3 7 2" xfId="23279" xr:uid="{00000000-0005-0000-0000-0000ED170000}"/>
    <cellStyle name="Assumption Heading. 3 3 3 8" xfId="3289" xr:uid="{00000000-0005-0000-0000-0000EE170000}"/>
    <cellStyle name="Assumption Heading. 3 3 3 8 2" xfId="23280" xr:uid="{00000000-0005-0000-0000-0000EF170000}"/>
    <cellStyle name="Assumption Heading. 3 3 3 9" xfId="3290" xr:uid="{00000000-0005-0000-0000-0000F0170000}"/>
    <cellStyle name="Assumption Heading. 3 3 3 9 2" xfId="23281" xr:uid="{00000000-0005-0000-0000-0000F1170000}"/>
    <cellStyle name="Assumption Heading. 3 3 4" xfId="3291" xr:uid="{00000000-0005-0000-0000-0000F2170000}"/>
    <cellStyle name="Assumption Heading. 3 3 4 2" xfId="23282" xr:uid="{00000000-0005-0000-0000-0000F3170000}"/>
    <cellStyle name="Assumption Heading. 3 3 5" xfId="3292" xr:uid="{00000000-0005-0000-0000-0000F4170000}"/>
    <cellStyle name="Assumption Heading. 3 3 5 2" xfId="23283" xr:uid="{00000000-0005-0000-0000-0000F5170000}"/>
    <cellStyle name="Assumption Heading. 3 3 6" xfId="3293" xr:uid="{00000000-0005-0000-0000-0000F6170000}"/>
    <cellStyle name="Assumption Heading. 3 3 6 2" xfId="23284" xr:uid="{00000000-0005-0000-0000-0000F7170000}"/>
    <cellStyle name="Assumption Heading. 3 3 7" xfId="3294" xr:uid="{00000000-0005-0000-0000-0000F8170000}"/>
    <cellStyle name="Assumption Heading. 3 3 7 2" xfId="23285" xr:uid="{00000000-0005-0000-0000-0000F9170000}"/>
    <cellStyle name="Assumption Heading. 3 3 8" xfId="3295" xr:uid="{00000000-0005-0000-0000-0000FA170000}"/>
    <cellStyle name="Assumption Heading. 3 3 8 2" xfId="23286" xr:uid="{00000000-0005-0000-0000-0000FB170000}"/>
    <cellStyle name="Assumption Heading. 3 3 9" xfId="3296" xr:uid="{00000000-0005-0000-0000-0000FC170000}"/>
    <cellStyle name="Assumption Heading. 3 3 9 2" xfId="23287" xr:uid="{00000000-0005-0000-0000-0000FD170000}"/>
    <cellStyle name="Assumption Heading. 3 4" xfId="3297" xr:uid="{00000000-0005-0000-0000-0000FE170000}"/>
    <cellStyle name="Assumption Heading. 3 4 10" xfId="3298" xr:uid="{00000000-0005-0000-0000-0000FF170000}"/>
    <cellStyle name="Assumption Heading. 3 4 10 2" xfId="23289" xr:uid="{00000000-0005-0000-0000-000000180000}"/>
    <cellStyle name="Assumption Heading. 3 4 11" xfId="3299" xr:uid="{00000000-0005-0000-0000-000001180000}"/>
    <cellStyle name="Assumption Heading. 3 4 11 2" xfId="23290" xr:uid="{00000000-0005-0000-0000-000002180000}"/>
    <cellStyle name="Assumption Heading. 3 4 12" xfId="23288" xr:uid="{00000000-0005-0000-0000-000003180000}"/>
    <cellStyle name="Assumption Heading. 3 4 2" xfId="3300" xr:uid="{00000000-0005-0000-0000-000004180000}"/>
    <cellStyle name="Assumption Heading. 3 4 2 10" xfId="3301" xr:uid="{00000000-0005-0000-0000-000005180000}"/>
    <cellStyle name="Assumption Heading. 3 4 2 10 2" xfId="23292" xr:uid="{00000000-0005-0000-0000-000006180000}"/>
    <cellStyle name="Assumption Heading. 3 4 2 11" xfId="3302" xr:uid="{00000000-0005-0000-0000-000007180000}"/>
    <cellStyle name="Assumption Heading. 3 4 2 11 2" xfId="23293" xr:uid="{00000000-0005-0000-0000-000008180000}"/>
    <cellStyle name="Assumption Heading. 3 4 2 12" xfId="23291" xr:uid="{00000000-0005-0000-0000-000009180000}"/>
    <cellStyle name="Assumption Heading. 3 4 2 2" xfId="3303" xr:uid="{00000000-0005-0000-0000-00000A180000}"/>
    <cellStyle name="Assumption Heading. 3 4 2 2 2" xfId="23294" xr:uid="{00000000-0005-0000-0000-00000B180000}"/>
    <cellStyle name="Assumption Heading. 3 4 2 3" xfId="3304" xr:uid="{00000000-0005-0000-0000-00000C180000}"/>
    <cellStyle name="Assumption Heading. 3 4 2 3 2" xfId="23295" xr:uid="{00000000-0005-0000-0000-00000D180000}"/>
    <cellStyle name="Assumption Heading. 3 4 2 4" xfId="3305" xr:uid="{00000000-0005-0000-0000-00000E180000}"/>
    <cellStyle name="Assumption Heading. 3 4 2 4 2" xfId="23296" xr:uid="{00000000-0005-0000-0000-00000F180000}"/>
    <cellStyle name="Assumption Heading. 3 4 2 5" xfId="3306" xr:uid="{00000000-0005-0000-0000-000010180000}"/>
    <cellStyle name="Assumption Heading. 3 4 2 5 2" xfId="23297" xr:uid="{00000000-0005-0000-0000-000011180000}"/>
    <cellStyle name="Assumption Heading. 3 4 2 6" xfId="3307" xr:uid="{00000000-0005-0000-0000-000012180000}"/>
    <cellStyle name="Assumption Heading. 3 4 2 6 2" xfId="23298" xr:uid="{00000000-0005-0000-0000-000013180000}"/>
    <cellStyle name="Assumption Heading. 3 4 2 7" xfId="3308" xr:uid="{00000000-0005-0000-0000-000014180000}"/>
    <cellStyle name="Assumption Heading. 3 4 2 7 2" xfId="23299" xr:uid="{00000000-0005-0000-0000-000015180000}"/>
    <cellStyle name="Assumption Heading. 3 4 2 8" xfId="3309" xr:uid="{00000000-0005-0000-0000-000016180000}"/>
    <cellStyle name="Assumption Heading. 3 4 2 8 2" xfId="23300" xr:uid="{00000000-0005-0000-0000-000017180000}"/>
    <cellStyle name="Assumption Heading. 3 4 2 9" xfId="3310" xr:uid="{00000000-0005-0000-0000-000018180000}"/>
    <cellStyle name="Assumption Heading. 3 4 2 9 2" xfId="23301" xr:uid="{00000000-0005-0000-0000-000019180000}"/>
    <cellStyle name="Assumption Heading. 3 4 3" xfId="3311" xr:uid="{00000000-0005-0000-0000-00001A180000}"/>
    <cellStyle name="Assumption Heading. 3 4 3 2" xfId="23302" xr:uid="{00000000-0005-0000-0000-00001B180000}"/>
    <cellStyle name="Assumption Heading. 3 4 4" xfId="3312" xr:uid="{00000000-0005-0000-0000-00001C180000}"/>
    <cellStyle name="Assumption Heading. 3 4 4 2" xfId="23303" xr:uid="{00000000-0005-0000-0000-00001D180000}"/>
    <cellStyle name="Assumption Heading. 3 4 5" xfId="3313" xr:uid="{00000000-0005-0000-0000-00001E180000}"/>
    <cellStyle name="Assumption Heading. 3 4 5 2" xfId="23304" xr:uid="{00000000-0005-0000-0000-00001F180000}"/>
    <cellStyle name="Assumption Heading. 3 4 6" xfId="3314" xr:uid="{00000000-0005-0000-0000-000020180000}"/>
    <cellStyle name="Assumption Heading. 3 4 6 2" xfId="23305" xr:uid="{00000000-0005-0000-0000-000021180000}"/>
    <cellStyle name="Assumption Heading. 3 4 7" xfId="3315" xr:uid="{00000000-0005-0000-0000-000022180000}"/>
    <cellStyle name="Assumption Heading. 3 4 7 2" xfId="23306" xr:uid="{00000000-0005-0000-0000-000023180000}"/>
    <cellStyle name="Assumption Heading. 3 4 8" xfId="3316" xr:uid="{00000000-0005-0000-0000-000024180000}"/>
    <cellStyle name="Assumption Heading. 3 4 8 2" xfId="23307" xr:uid="{00000000-0005-0000-0000-000025180000}"/>
    <cellStyle name="Assumption Heading. 3 4 9" xfId="3317" xr:uid="{00000000-0005-0000-0000-000026180000}"/>
    <cellStyle name="Assumption Heading. 3 4 9 2" xfId="23308" xr:uid="{00000000-0005-0000-0000-000027180000}"/>
    <cellStyle name="Assumption Heading. 3 5" xfId="3318" xr:uid="{00000000-0005-0000-0000-000028180000}"/>
    <cellStyle name="Assumption Heading. 3 5 10" xfId="3319" xr:uid="{00000000-0005-0000-0000-000029180000}"/>
    <cellStyle name="Assumption Heading. 3 5 10 2" xfId="23310" xr:uid="{00000000-0005-0000-0000-00002A180000}"/>
    <cellStyle name="Assumption Heading. 3 5 11" xfId="3320" xr:uid="{00000000-0005-0000-0000-00002B180000}"/>
    <cellStyle name="Assumption Heading. 3 5 11 2" xfId="23311" xr:uid="{00000000-0005-0000-0000-00002C180000}"/>
    <cellStyle name="Assumption Heading. 3 5 12" xfId="23309" xr:uid="{00000000-0005-0000-0000-00002D180000}"/>
    <cellStyle name="Assumption Heading. 3 5 2" xfId="3321" xr:uid="{00000000-0005-0000-0000-00002E180000}"/>
    <cellStyle name="Assumption Heading. 3 5 2 10" xfId="3322" xr:uid="{00000000-0005-0000-0000-00002F180000}"/>
    <cellStyle name="Assumption Heading. 3 5 2 10 2" xfId="23313" xr:uid="{00000000-0005-0000-0000-000030180000}"/>
    <cellStyle name="Assumption Heading. 3 5 2 11" xfId="3323" xr:uid="{00000000-0005-0000-0000-000031180000}"/>
    <cellStyle name="Assumption Heading. 3 5 2 11 2" xfId="23314" xr:uid="{00000000-0005-0000-0000-000032180000}"/>
    <cellStyle name="Assumption Heading. 3 5 2 12" xfId="23312" xr:uid="{00000000-0005-0000-0000-000033180000}"/>
    <cellStyle name="Assumption Heading. 3 5 2 2" xfId="3324" xr:uid="{00000000-0005-0000-0000-000034180000}"/>
    <cellStyle name="Assumption Heading. 3 5 2 2 2" xfId="23315" xr:uid="{00000000-0005-0000-0000-000035180000}"/>
    <cellStyle name="Assumption Heading. 3 5 2 3" xfId="3325" xr:uid="{00000000-0005-0000-0000-000036180000}"/>
    <cellStyle name="Assumption Heading. 3 5 2 3 2" xfId="23316" xr:uid="{00000000-0005-0000-0000-000037180000}"/>
    <cellStyle name="Assumption Heading. 3 5 2 4" xfId="3326" xr:uid="{00000000-0005-0000-0000-000038180000}"/>
    <cellStyle name="Assumption Heading. 3 5 2 4 2" xfId="23317" xr:uid="{00000000-0005-0000-0000-000039180000}"/>
    <cellStyle name="Assumption Heading. 3 5 2 5" xfId="3327" xr:uid="{00000000-0005-0000-0000-00003A180000}"/>
    <cellStyle name="Assumption Heading. 3 5 2 5 2" xfId="23318" xr:uid="{00000000-0005-0000-0000-00003B180000}"/>
    <cellStyle name="Assumption Heading. 3 5 2 6" xfId="3328" xr:uid="{00000000-0005-0000-0000-00003C180000}"/>
    <cellStyle name="Assumption Heading. 3 5 2 6 2" xfId="23319" xr:uid="{00000000-0005-0000-0000-00003D180000}"/>
    <cellStyle name="Assumption Heading. 3 5 2 7" xfId="3329" xr:uid="{00000000-0005-0000-0000-00003E180000}"/>
    <cellStyle name="Assumption Heading. 3 5 2 7 2" xfId="23320" xr:uid="{00000000-0005-0000-0000-00003F180000}"/>
    <cellStyle name="Assumption Heading. 3 5 2 8" xfId="3330" xr:uid="{00000000-0005-0000-0000-000040180000}"/>
    <cellStyle name="Assumption Heading. 3 5 2 8 2" xfId="23321" xr:uid="{00000000-0005-0000-0000-000041180000}"/>
    <cellStyle name="Assumption Heading. 3 5 2 9" xfId="3331" xr:uid="{00000000-0005-0000-0000-000042180000}"/>
    <cellStyle name="Assumption Heading. 3 5 2 9 2" xfId="23322" xr:uid="{00000000-0005-0000-0000-000043180000}"/>
    <cellStyle name="Assumption Heading. 3 5 3" xfId="3332" xr:uid="{00000000-0005-0000-0000-000044180000}"/>
    <cellStyle name="Assumption Heading. 3 5 3 2" xfId="23323" xr:uid="{00000000-0005-0000-0000-000045180000}"/>
    <cellStyle name="Assumption Heading. 3 5 4" xfId="3333" xr:uid="{00000000-0005-0000-0000-000046180000}"/>
    <cellStyle name="Assumption Heading. 3 5 4 2" xfId="23324" xr:uid="{00000000-0005-0000-0000-000047180000}"/>
    <cellStyle name="Assumption Heading. 3 5 5" xfId="3334" xr:uid="{00000000-0005-0000-0000-000048180000}"/>
    <cellStyle name="Assumption Heading. 3 5 5 2" xfId="23325" xr:uid="{00000000-0005-0000-0000-000049180000}"/>
    <cellStyle name="Assumption Heading. 3 5 6" xfId="3335" xr:uid="{00000000-0005-0000-0000-00004A180000}"/>
    <cellStyle name="Assumption Heading. 3 5 6 2" xfId="23326" xr:uid="{00000000-0005-0000-0000-00004B180000}"/>
    <cellStyle name="Assumption Heading. 3 5 7" xfId="3336" xr:uid="{00000000-0005-0000-0000-00004C180000}"/>
    <cellStyle name="Assumption Heading. 3 5 7 2" xfId="23327" xr:uid="{00000000-0005-0000-0000-00004D180000}"/>
    <cellStyle name="Assumption Heading. 3 5 8" xfId="3337" xr:uid="{00000000-0005-0000-0000-00004E180000}"/>
    <cellStyle name="Assumption Heading. 3 5 8 2" xfId="23328" xr:uid="{00000000-0005-0000-0000-00004F180000}"/>
    <cellStyle name="Assumption Heading. 3 5 9" xfId="3338" xr:uid="{00000000-0005-0000-0000-000050180000}"/>
    <cellStyle name="Assumption Heading. 3 5 9 2" xfId="23329" xr:uid="{00000000-0005-0000-0000-000051180000}"/>
    <cellStyle name="Assumption Heading. 3 6" xfId="3339" xr:uid="{00000000-0005-0000-0000-000052180000}"/>
    <cellStyle name="Assumption Heading. 3 6 10" xfId="3340" xr:uid="{00000000-0005-0000-0000-000053180000}"/>
    <cellStyle name="Assumption Heading. 3 6 10 2" xfId="23331" xr:uid="{00000000-0005-0000-0000-000054180000}"/>
    <cellStyle name="Assumption Heading. 3 6 11" xfId="3341" xr:uid="{00000000-0005-0000-0000-000055180000}"/>
    <cellStyle name="Assumption Heading. 3 6 11 2" xfId="23332" xr:uid="{00000000-0005-0000-0000-000056180000}"/>
    <cellStyle name="Assumption Heading. 3 6 12" xfId="23330" xr:uid="{00000000-0005-0000-0000-000057180000}"/>
    <cellStyle name="Assumption Heading. 3 6 2" xfId="3342" xr:uid="{00000000-0005-0000-0000-000058180000}"/>
    <cellStyle name="Assumption Heading. 3 6 2 2" xfId="23333" xr:uid="{00000000-0005-0000-0000-000059180000}"/>
    <cellStyle name="Assumption Heading. 3 6 3" xfId="3343" xr:uid="{00000000-0005-0000-0000-00005A180000}"/>
    <cellStyle name="Assumption Heading. 3 6 3 2" xfId="23334" xr:uid="{00000000-0005-0000-0000-00005B180000}"/>
    <cellStyle name="Assumption Heading. 3 6 4" xfId="3344" xr:uid="{00000000-0005-0000-0000-00005C180000}"/>
    <cellStyle name="Assumption Heading. 3 6 4 2" xfId="23335" xr:uid="{00000000-0005-0000-0000-00005D180000}"/>
    <cellStyle name="Assumption Heading. 3 6 5" xfId="3345" xr:uid="{00000000-0005-0000-0000-00005E180000}"/>
    <cellStyle name="Assumption Heading. 3 6 5 2" xfId="23336" xr:uid="{00000000-0005-0000-0000-00005F180000}"/>
    <cellStyle name="Assumption Heading. 3 6 6" xfId="3346" xr:uid="{00000000-0005-0000-0000-000060180000}"/>
    <cellStyle name="Assumption Heading. 3 6 6 2" xfId="23337" xr:uid="{00000000-0005-0000-0000-000061180000}"/>
    <cellStyle name="Assumption Heading. 3 6 7" xfId="3347" xr:uid="{00000000-0005-0000-0000-000062180000}"/>
    <cellStyle name="Assumption Heading. 3 6 7 2" xfId="23338" xr:uid="{00000000-0005-0000-0000-000063180000}"/>
    <cellStyle name="Assumption Heading. 3 6 8" xfId="3348" xr:uid="{00000000-0005-0000-0000-000064180000}"/>
    <cellStyle name="Assumption Heading. 3 6 8 2" xfId="23339" xr:uid="{00000000-0005-0000-0000-000065180000}"/>
    <cellStyle name="Assumption Heading. 3 6 9" xfId="3349" xr:uid="{00000000-0005-0000-0000-000066180000}"/>
    <cellStyle name="Assumption Heading. 3 6 9 2" xfId="23340" xr:uid="{00000000-0005-0000-0000-000067180000}"/>
    <cellStyle name="Assumption Heading. 3 7" xfId="3350" xr:uid="{00000000-0005-0000-0000-000068180000}"/>
    <cellStyle name="Assumption Heading. 3 7 2" xfId="23341" xr:uid="{00000000-0005-0000-0000-000069180000}"/>
    <cellStyle name="Assumption Heading. 3 8" xfId="3351" xr:uid="{00000000-0005-0000-0000-00006A180000}"/>
    <cellStyle name="Assumption Heading. 3 8 2" xfId="23342" xr:uid="{00000000-0005-0000-0000-00006B180000}"/>
    <cellStyle name="Assumption Heading. 3 9" xfId="3352" xr:uid="{00000000-0005-0000-0000-00006C180000}"/>
    <cellStyle name="Assumption Heading. 3 9 2" xfId="23343" xr:uid="{00000000-0005-0000-0000-00006D180000}"/>
    <cellStyle name="Assumption Heading. 4" xfId="3353" xr:uid="{00000000-0005-0000-0000-00006E180000}"/>
    <cellStyle name="Assumption Heading. 4 10" xfId="3354" xr:uid="{00000000-0005-0000-0000-00006F180000}"/>
    <cellStyle name="Assumption Heading. 4 10 2" xfId="23345" xr:uid="{00000000-0005-0000-0000-000070180000}"/>
    <cellStyle name="Assumption Heading. 4 11" xfId="3355" xr:uid="{00000000-0005-0000-0000-000071180000}"/>
    <cellStyle name="Assumption Heading. 4 11 2" xfId="23346" xr:uid="{00000000-0005-0000-0000-000072180000}"/>
    <cellStyle name="Assumption Heading. 4 12" xfId="3356" xr:uid="{00000000-0005-0000-0000-000073180000}"/>
    <cellStyle name="Assumption Heading. 4 12 2" xfId="23347" xr:uid="{00000000-0005-0000-0000-000074180000}"/>
    <cellStyle name="Assumption Heading. 4 13" xfId="23344" xr:uid="{00000000-0005-0000-0000-000075180000}"/>
    <cellStyle name="Assumption Heading. 4 2" xfId="3357" xr:uid="{00000000-0005-0000-0000-000076180000}"/>
    <cellStyle name="Assumption Heading. 4 2 10" xfId="3358" xr:uid="{00000000-0005-0000-0000-000077180000}"/>
    <cellStyle name="Assumption Heading. 4 2 10 2" xfId="23349" xr:uid="{00000000-0005-0000-0000-000078180000}"/>
    <cellStyle name="Assumption Heading. 4 2 11" xfId="3359" xr:uid="{00000000-0005-0000-0000-000079180000}"/>
    <cellStyle name="Assumption Heading. 4 2 11 2" xfId="23350" xr:uid="{00000000-0005-0000-0000-00007A180000}"/>
    <cellStyle name="Assumption Heading. 4 2 12" xfId="23348" xr:uid="{00000000-0005-0000-0000-00007B180000}"/>
    <cellStyle name="Assumption Heading. 4 2 2" xfId="3360" xr:uid="{00000000-0005-0000-0000-00007C180000}"/>
    <cellStyle name="Assumption Heading. 4 2 2 10" xfId="3361" xr:uid="{00000000-0005-0000-0000-00007D180000}"/>
    <cellStyle name="Assumption Heading. 4 2 2 10 2" xfId="23352" xr:uid="{00000000-0005-0000-0000-00007E180000}"/>
    <cellStyle name="Assumption Heading. 4 2 2 11" xfId="3362" xr:uid="{00000000-0005-0000-0000-00007F180000}"/>
    <cellStyle name="Assumption Heading. 4 2 2 11 2" xfId="23353" xr:uid="{00000000-0005-0000-0000-000080180000}"/>
    <cellStyle name="Assumption Heading. 4 2 2 12" xfId="23351" xr:uid="{00000000-0005-0000-0000-000081180000}"/>
    <cellStyle name="Assumption Heading. 4 2 2 2" xfId="3363" xr:uid="{00000000-0005-0000-0000-000082180000}"/>
    <cellStyle name="Assumption Heading. 4 2 2 2 2" xfId="23354" xr:uid="{00000000-0005-0000-0000-000083180000}"/>
    <cellStyle name="Assumption Heading. 4 2 2 3" xfId="3364" xr:uid="{00000000-0005-0000-0000-000084180000}"/>
    <cellStyle name="Assumption Heading. 4 2 2 3 2" xfId="23355" xr:uid="{00000000-0005-0000-0000-000085180000}"/>
    <cellStyle name="Assumption Heading. 4 2 2 4" xfId="3365" xr:uid="{00000000-0005-0000-0000-000086180000}"/>
    <cellStyle name="Assumption Heading. 4 2 2 4 2" xfId="23356" xr:uid="{00000000-0005-0000-0000-000087180000}"/>
    <cellStyle name="Assumption Heading. 4 2 2 5" xfId="3366" xr:uid="{00000000-0005-0000-0000-000088180000}"/>
    <cellStyle name="Assumption Heading. 4 2 2 5 2" xfId="23357" xr:uid="{00000000-0005-0000-0000-000089180000}"/>
    <cellStyle name="Assumption Heading. 4 2 2 6" xfId="3367" xr:uid="{00000000-0005-0000-0000-00008A180000}"/>
    <cellStyle name="Assumption Heading. 4 2 2 6 2" xfId="23358" xr:uid="{00000000-0005-0000-0000-00008B180000}"/>
    <cellStyle name="Assumption Heading. 4 2 2 7" xfId="3368" xr:uid="{00000000-0005-0000-0000-00008C180000}"/>
    <cellStyle name="Assumption Heading. 4 2 2 7 2" xfId="23359" xr:uid="{00000000-0005-0000-0000-00008D180000}"/>
    <cellStyle name="Assumption Heading. 4 2 2 8" xfId="3369" xr:uid="{00000000-0005-0000-0000-00008E180000}"/>
    <cellStyle name="Assumption Heading. 4 2 2 8 2" xfId="23360" xr:uid="{00000000-0005-0000-0000-00008F180000}"/>
    <cellStyle name="Assumption Heading. 4 2 2 9" xfId="3370" xr:uid="{00000000-0005-0000-0000-000090180000}"/>
    <cellStyle name="Assumption Heading. 4 2 2 9 2" xfId="23361" xr:uid="{00000000-0005-0000-0000-000091180000}"/>
    <cellStyle name="Assumption Heading. 4 2 3" xfId="3371" xr:uid="{00000000-0005-0000-0000-000092180000}"/>
    <cellStyle name="Assumption Heading. 4 2 3 2" xfId="23362" xr:uid="{00000000-0005-0000-0000-000093180000}"/>
    <cellStyle name="Assumption Heading. 4 2 4" xfId="3372" xr:uid="{00000000-0005-0000-0000-000094180000}"/>
    <cellStyle name="Assumption Heading. 4 2 4 2" xfId="23363" xr:uid="{00000000-0005-0000-0000-000095180000}"/>
    <cellStyle name="Assumption Heading. 4 2 5" xfId="3373" xr:uid="{00000000-0005-0000-0000-000096180000}"/>
    <cellStyle name="Assumption Heading. 4 2 5 2" xfId="23364" xr:uid="{00000000-0005-0000-0000-000097180000}"/>
    <cellStyle name="Assumption Heading. 4 2 6" xfId="3374" xr:uid="{00000000-0005-0000-0000-000098180000}"/>
    <cellStyle name="Assumption Heading. 4 2 6 2" xfId="23365" xr:uid="{00000000-0005-0000-0000-000099180000}"/>
    <cellStyle name="Assumption Heading. 4 2 7" xfId="3375" xr:uid="{00000000-0005-0000-0000-00009A180000}"/>
    <cellStyle name="Assumption Heading. 4 2 7 2" xfId="23366" xr:uid="{00000000-0005-0000-0000-00009B180000}"/>
    <cellStyle name="Assumption Heading. 4 2 8" xfId="3376" xr:uid="{00000000-0005-0000-0000-00009C180000}"/>
    <cellStyle name="Assumption Heading. 4 2 8 2" xfId="23367" xr:uid="{00000000-0005-0000-0000-00009D180000}"/>
    <cellStyle name="Assumption Heading. 4 2 9" xfId="3377" xr:uid="{00000000-0005-0000-0000-00009E180000}"/>
    <cellStyle name="Assumption Heading. 4 2 9 2" xfId="23368" xr:uid="{00000000-0005-0000-0000-00009F180000}"/>
    <cellStyle name="Assumption Heading. 4 3" xfId="3378" xr:uid="{00000000-0005-0000-0000-0000A0180000}"/>
    <cellStyle name="Assumption Heading. 4 3 10" xfId="3379" xr:uid="{00000000-0005-0000-0000-0000A1180000}"/>
    <cellStyle name="Assumption Heading. 4 3 10 2" xfId="23370" xr:uid="{00000000-0005-0000-0000-0000A2180000}"/>
    <cellStyle name="Assumption Heading. 4 3 11" xfId="3380" xr:uid="{00000000-0005-0000-0000-0000A3180000}"/>
    <cellStyle name="Assumption Heading. 4 3 11 2" xfId="23371" xr:uid="{00000000-0005-0000-0000-0000A4180000}"/>
    <cellStyle name="Assumption Heading. 4 3 12" xfId="23369" xr:uid="{00000000-0005-0000-0000-0000A5180000}"/>
    <cellStyle name="Assumption Heading. 4 3 2" xfId="3381" xr:uid="{00000000-0005-0000-0000-0000A6180000}"/>
    <cellStyle name="Assumption Heading. 4 3 2 2" xfId="23372" xr:uid="{00000000-0005-0000-0000-0000A7180000}"/>
    <cellStyle name="Assumption Heading. 4 3 3" xfId="3382" xr:uid="{00000000-0005-0000-0000-0000A8180000}"/>
    <cellStyle name="Assumption Heading. 4 3 3 2" xfId="23373" xr:uid="{00000000-0005-0000-0000-0000A9180000}"/>
    <cellStyle name="Assumption Heading. 4 3 4" xfId="3383" xr:uid="{00000000-0005-0000-0000-0000AA180000}"/>
    <cellStyle name="Assumption Heading. 4 3 4 2" xfId="23374" xr:uid="{00000000-0005-0000-0000-0000AB180000}"/>
    <cellStyle name="Assumption Heading. 4 3 5" xfId="3384" xr:uid="{00000000-0005-0000-0000-0000AC180000}"/>
    <cellStyle name="Assumption Heading. 4 3 5 2" xfId="23375" xr:uid="{00000000-0005-0000-0000-0000AD180000}"/>
    <cellStyle name="Assumption Heading. 4 3 6" xfId="3385" xr:uid="{00000000-0005-0000-0000-0000AE180000}"/>
    <cellStyle name="Assumption Heading. 4 3 6 2" xfId="23376" xr:uid="{00000000-0005-0000-0000-0000AF180000}"/>
    <cellStyle name="Assumption Heading. 4 3 7" xfId="3386" xr:uid="{00000000-0005-0000-0000-0000B0180000}"/>
    <cellStyle name="Assumption Heading. 4 3 7 2" xfId="23377" xr:uid="{00000000-0005-0000-0000-0000B1180000}"/>
    <cellStyle name="Assumption Heading. 4 3 8" xfId="3387" xr:uid="{00000000-0005-0000-0000-0000B2180000}"/>
    <cellStyle name="Assumption Heading. 4 3 8 2" xfId="23378" xr:uid="{00000000-0005-0000-0000-0000B3180000}"/>
    <cellStyle name="Assumption Heading. 4 3 9" xfId="3388" xr:uid="{00000000-0005-0000-0000-0000B4180000}"/>
    <cellStyle name="Assumption Heading. 4 3 9 2" xfId="23379" xr:uid="{00000000-0005-0000-0000-0000B5180000}"/>
    <cellStyle name="Assumption Heading. 4 4" xfId="3389" xr:uid="{00000000-0005-0000-0000-0000B6180000}"/>
    <cellStyle name="Assumption Heading. 4 4 2" xfId="23380" xr:uid="{00000000-0005-0000-0000-0000B7180000}"/>
    <cellStyle name="Assumption Heading. 4 5" xfId="3390" xr:uid="{00000000-0005-0000-0000-0000B8180000}"/>
    <cellStyle name="Assumption Heading. 4 5 2" xfId="23381" xr:uid="{00000000-0005-0000-0000-0000B9180000}"/>
    <cellStyle name="Assumption Heading. 4 6" xfId="3391" xr:uid="{00000000-0005-0000-0000-0000BA180000}"/>
    <cellStyle name="Assumption Heading. 4 6 2" xfId="23382" xr:uid="{00000000-0005-0000-0000-0000BB180000}"/>
    <cellStyle name="Assumption Heading. 4 7" xfId="3392" xr:uid="{00000000-0005-0000-0000-0000BC180000}"/>
    <cellStyle name="Assumption Heading. 4 7 2" xfId="23383" xr:uid="{00000000-0005-0000-0000-0000BD180000}"/>
    <cellStyle name="Assumption Heading. 4 8" xfId="3393" xr:uid="{00000000-0005-0000-0000-0000BE180000}"/>
    <cellStyle name="Assumption Heading. 4 8 2" xfId="23384" xr:uid="{00000000-0005-0000-0000-0000BF180000}"/>
    <cellStyle name="Assumption Heading. 4 9" xfId="3394" xr:uid="{00000000-0005-0000-0000-0000C0180000}"/>
    <cellStyle name="Assumption Heading. 4 9 2" xfId="23385" xr:uid="{00000000-0005-0000-0000-0000C1180000}"/>
    <cellStyle name="Assumption Heading. 5" xfId="3395" xr:uid="{00000000-0005-0000-0000-0000C2180000}"/>
    <cellStyle name="Assumption Heading. 5 10" xfId="3396" xr:uid="{00000000-0005-0000-0000-0000C3180000}"/>
    <cellStyle name="Assumption Heading. 5 10 2" xfId="23387" xr:uid="{00000000-0005-0000-0000-0000C4180000}"/>
    <cellStyle name="Assumption Heading. 5 11" xfId="3397" xr:uid="{00000000-0005-0000-0000-0000C5180000}"/>
    <cellStyle name="Assumption Heading. 5 11 2" xfId="23388" xr:uid="{00000000-0005-0000-0000-0000C6180000}"/>
    <cellStyle name="Assumption Heading. 5 12" xfId="3398" xr:uid="{00000000-0005-0000-0000-0000C7180000}"/>
    <cellStyle name="Assumption Heading. 5 12 2" xfId="23389" xr:uid="{00000000-0005-0000-0000-0000C8180000}"/>
    <cellStyle name="Assumption Heading. 5 13" xfId="23386" xr:uid="{00000000-0005-0000-0000-0000C9180000}"/>
    <cellStyle name="Assumption Heading. 5 2" xfId="3399" xr:uid="{00000000-0005-0000-0000-0000CA180000}"/>
    <cellStyle name="Assumption Heading. 5 2 10" xfId="3400" xr:uid="{00000000-0005-0000-0000-0000CB180000}"/>
    <cellStyle name="Assumption Heading. 5 2 10 2" xfId="23391" xr:uid="{00000000-0005-0000-0000-0000CC180000}"/>
    <cellStyle name="Assumption Heading. 5 2 11" xfId="3401" xr:uid="{00000000-0005-0000-0000-0000CD180000}"/>
    <cellStyle name="Assumption Heading. 5 2 11 2" xfId="23392" xr:uid="{00000000-0005-0000-0000-0000CE180000}"/>
    <cellStyle name="Assumption Heading. 5 2 12" xfId="23390" xr:uid="{00000000-0005-0000-0000-0000CF180000}"/>
    <cellStyle name="Assumption Heading. 5 2 2" xfId="3402" xr:uid="{00000000-0005-0000-0000-0000D0180000}"/>
    <cellStyle name="Assumption Heading. 5 2 2 10" xfId="3403" xr:uid="{00000000-0005-0000-0000-0000D1180000}"/>
    <cellStyle name="Assumption Heading. 5 2 2 10 2" xfId="23394" xr:uid="{00000000-0005-0000-0000-0000D2180000}"/>
    <cellStyle name="Assumption Heading. 5 2 2 11" xfId="3404" xr:uid="{00000000-0005-0000-0000-0000D3180000}"/>
    <cellStyle name="Assumption Heading. 5 2 2 11 2" xfId="23395" xr:uid="{00000000-0005-0000-0000-0000D4180000}"/>
    <cellStyle name="Assumption Heading. 5 2 2 12" xfId="23393" xr:uid="{00000000-0005-0000-0000-0000D5180000}"/>
    <cellStyle name="Assumption Heading. 5 2 2 2" xfId="3405" xr:uid="{00000000-0005-0000-0000-0000D6180000}"/>
    <cellStyle name="Assumption Heading. 5 2 2 2 2" xfId="23396" xr:uid="{00000000-0005-0000-0000-0000D7180000}"/>
    <cellStyle name="Assumption Heading. 5 2 2 3" xfId="3406" xr:uid="{00000000-0005-0000-0000-0000D8180000}"/>
    <cellStyle name="Assumption Heading. 5 2 2 3 2" xfId="23397" xr:uid="{00000000-0005-0000-0000-0000D9180000}"/>
    <cellStyle name="Assumption Heading. 5 2 2 4" xfId="3407" xr:uid="{00000000-0005-0000-0000-0000DA180000}"/>
    <cellStyle name="Assumption Heading. 5 2 2 4 2" xfId="23398" xr:uid="{00000000-0005-0000-0000-0000DB180000}"/>
    <cellStyle name="Assumption Heading. 5 2 2 5" xfId="3408" xr:uid="{00000000-0005-0000-0000-0000DC180000}"/>
    <cellStyle name="Assumption Heading. 5 2 2 5 2" xfId="23399" xr:uid="{00000000-0005-0000-0000-0000DD180000}"/>
    <cellStyle name="Assumption Heading. 5 2 2 6" xfId="3409" xr:uid="{00000000-0005-0000-0000-0000DE180000}"/>
    <cellStyle name="Assumption Heading. 5 2 2 6 2" xfId="23400" xr:uid="{00000000-0005-0000-0000-0000DF180000}"/>
    <cellStyle name="Assumption Heading. 5 2 2 7" xfId="3410" xr:uid="{00000000-0005-0000-0000-0000E0180000}"/>
    <cellStyle name="Assumption Heading. 5 2 2 7 2" xfId="23401" xr:uid="{00000000-0005-0000-0000-0000E1180000}"/>
    <cellStyle name="Assumption Heading. 5 2 2 8" xfId="3411" xr:uid="{00000000-0005-0000-0000-0000E2180000}"/>
    <cellStyle name="Assumption Heading. 5 2 2 8 2" xfId="23402" xr:uid="{00000000-0005-0000-0000-0000E3180000}"/>
    <cellStyle name="Assumption Heading. 5 2 2 9" xfId="3412" xr:uid="{00000000-0005-0000-0000-0000E4180000}"/>
    <cellStyle name="Assumption Heading. 5 2 2 9 2" xfId="23403" xr:uid="{00000000-0005-0000-0000-0000E5180000}"/>
    <cellStyle name="Assumption Heading. 5 2 3" xfId="3413" xr:uid="{00000000-0005-0000-0000-0000E6180000}"/>
    <cellStyle name="Assumption Heading. 5 2 3 2" xfId="23404" xr:uid="{00000000-0005-0000-0000-0000E7180000}"/>
    <cellStyle name="Assumption Heading. 5 2 4" xfId="3414" xr:uid="{00000000-0005-0000-0000-0000E8180000}"/>
    <cellStyle name="Assumption Heading. 5 2 4 2" xfId="23405" xr:uid="{00000000-0005-0000-0000-0000E9180000}"/>
    <cellStyle name="Assumption Heading. 5 2 5" xfId="3415" xr:uid="{00000000-0005-0000-0000-0000EA180000}"/>
    <cellStyle name="Assumption Heading. 5 2 5 2" xfId="23406" xr:uid="{00000000-0005-0000-0000-0000EB180000}"/>
    <cellStyle name="Assumption Heading. 5 2 6" xfId="3416" xr:uid="{00000000-0005-0000-0000-0000EC180000}"/>
    <cellStyle name="Assumption Heading. 5 2 6 2" xfId="23407" xr:uid="{00000000-0005-0000-0000-0000ED180000}"/>
    <cellStyle name="Assumption Heading. 5 2 7" xfId="3417" xr:uid="{00000000-0005-0000-0000-0000EE180000}"/>
    <cellStyle name="Assumption Heading. 5 2 7 2" xfId="23408" xr:uid="{00000000-0005-0000-0000-0000EF180000}"/>
    <cellStyle name="Assumption Heading. 5 2 8" xfId="3418" xr:uid="{00000000-0005-0000-0000-0000F0180000}"/>
    <cellStyle name="Assumption Heading. 5 2 8 2" xfId="23409" xr:uid="{00000000-0005-0000-0000-0000F1180000}"/>
    <cellStyle name="Assumption Heading. 5 2 9" xfId="3419" xr:uid="{00000000-0005-0000-0000-0000F2180000}"/>
    <cellStyle name="Assumption Heading. 5 2 9 2" xfId="23410" xr:uid="{00000000-0005-0000-0000-0000F3180000}"/>
    <cellStyle name="Assumption Heading. 5 3" xfId="3420" xr:uid="{00000000-0005-0000-0000-0000F4180000}"/>
    <cellStyle name="Assumption Heading. 5 3 10" xfId="3421" xr:uid="{00000000-0005-0000-0000-0000F5180000}"/>
    <cellStyle name="Assumption Heading. 5 3 10 2" xfId="23412" xr:uid="{00000000-0005-0000-0000-0000F6180000}"/>
    <cellStyle name="Assumption Heading. 5 3 11" xfId="3422" xr:uid="{00000000-0005-0000-0000-0000F7180000}"/>
    <cellStyle name="Assumption Heading. 5 3 11 2" xfId="23413" xr:uid="{00000000-0005-0000-0000-0000F8180000}"/>
    <cellStyle name="Assumption Heading. 5 3 12" xfId="23411" xr:uid="{00000000-0005-0000-0000-0000F9180000}"/>
    <cellStyle name="Assumption Heading. 5 3 2" xfId="3423" xr:uid="{00000000-0005-0000-0000-0000FA180000}"/>
    <cellStyle name="Assumption Heading. 5 3 2 2" xfId="23414" xr:uid="{00000000-0005-0000-0000-0000FB180000}"/>
    <cellStyle name="Assumption Heading. 5 3 3" xfId="3424" xr:uid="{00000000-0005-0000-0000-0000FC180000}"/>
    <cellStyle name="Assumption Heading. 5 3 3 2" xfId="23415" xr:uid="{00000000-0005-0000-0000-0000FD180000}"/>
    <cellStyle name="Assumption Heading. 5 3 4" xfId="3425" xr:uid="{00000000-0005-0000-0000-0000FE180000}"/>
    <cellStyle name="Assumption Heading. 5 3 4 2" xfId="23416" xr:uid="{00000000-0005-0000-0000-0000FF180000}"/>
    <cellStyle name="Assumption Heading. 5 3 5" xfId="3426" xr:uid="{00000000-0005-0000-0000-000000190000}"/>
    <cellStyle name="Assumption Heading. 5 3 5 2" xfId="23417" xr:uid="{00000000-0005-0000-0000-000001190000}"/>
    <cellStyle name="Assumption Heading. 5 3 6" xfId="3427" xr:uid="{00000000-0005-0000-0000-000002190000}"/>
    <cellStyle name="Assumption Heading. 5 3 6 2" xfId="23418" xr:uid="{00000000-0005-0000-0000-000003190000}"/>
    <cellStyle name="Assumption Heading. 5 3 7" xfId="3428" xr:uid="{00000000-0005-0000-0000-000004190000}"/>
    <cellStyle name="Assumption Heading. 5 3 7 2" xfId="23419" xr:uid="{00000000-0005-0000-0000-000005190000}"/>
    <cellStyle name="Assumption Heading. 5 3 8" xfId="3429" xr:uid="{00000000-0005-0000-0000-000006190000}"/>
    <cellStyle name="Assumption Heading. 5 3 8 2" xfId="23420" xr:uid="{00000000-0005-0000-0000-000007190000}"/>
    <cellStyle name="Assumption Heading. 5 3 9" xfId="3430" xr:uid="{00000000-0005-0000-0000-000008190000}"/>
    <cellStyle name="Assumption Heading. 5 3 9 2" xfId="23421" xr:uid="{00000000-0005-0000-0000-000009190000}"/>
    <cellStyle name="Assumption Heading. 5 4" xfId="3431" xr:uid="{00000000-0005-0000-0000-00000A190000}"/>
    <cellStyle name="Assumption Heading. 5 4 2" xfId="23422" xr:uid="{00000000-0005-0000-0000-00000B190000}"/>
    <cellStyle name="Assumption Heading. 5 5" xfId="3432" xr:uid="{00000000-0005-0000-0000-00000C190000}"/>
    <cellStyle name="Assumption Heading. 5 5 2" xfId="23423" xr:uid="{00000000-0005-0000-0000-00000D190000}"/>
    <cellStyle name="Assumption Heading. 5 6" xfId="3433" xr:uid="{00000000-0005-0000-0000-00000E190000}"/>
    <cellStyle name="Assumption Heading. 5 6 2" xfId="23424" xr:uid="{00000000-0005-0000-0000-00000F190000}"/>
    <cellStyle name="Assumption Heading. 5 7" xfId="3434" xr:uid="{00000000-0005-0000-0000-000010190000}"/>
    <cellStyle name="Assumption Heading. 5 7 2" xfId="23425" xr:uid="{00000000-0005-0000-0000-000011190000}"/>
    <cellStyle name="Assumption Heading. 5 8" xfId="3435" xr:uid="{00000000-0005-0000-0000-000012190000}"/>
    <cellStyle name="Assumption Heading. 5 8 2" xfId="23426" xr:uid="{00000000-0005-0000-0000-000013190000}"/>
    <cellStyle name="Assumption Heading. 5 9" xfId="3436" xr:uid="{00000000-0005-0000-0000-000014190000}"/>
    <cellStyle name="Assumption Heading. 5 9 2" xfId="23427" xr:uid="{00000000-0005-0000-0000-000015190000}"/>
    <cellStyle name="Assumption Heading. 6" xfId="3437" xr:uid="{00000000-0005-0000-0000-000016190000}"/>
    <cellStyle name="Assumption Heading. 6 10" xfId="3438" xr:uid="{00000000-0005-0000-0000-000017190000}"/>
    <cellStyle name="Assumption Heading. 6 10 2" xfId="23429" xr:uid="{00000000-0005-0000-0000-000018190000}"/>
    <cellStyle name="Assumption Heading. 6 11" xfId="3439" xr:uid="{00000000-0005-0000-0000-000019190000}"/>
    <cellStyle name="Assumption Heading. 6 11 2" xfId="23430" xr:uid="{00000000-0005-0000-0000-00001A190000}"/>
    <cellStyle name="Assumption Heading. 6 12" xfId="3440" xr:uid="{00000000-0005-0000-0000-00001B190000}"/>
    <cellStyle name="Assumption Heading. 6 12 2" xfId="23431" xr:uid="{00000000-0005-0000-0000-00001C190000}"/>
    <cellStyle name="Assumption Heading. 6 13" xfId="23428" xr:uid="{00000000-0005-0000-0000-00001D190000}"/>
    <cellStyle name="Assumption Heading. 6 2" xfId="3441" xr:uid="{00000000-0005-0000-0000-00001E190000}"/>
    <cellStyle name="Assumption Heading. 6 2 10" xfId="3442" xr:uid="{00000000-0005-0000-0000-00001F190000}"/>
    <cellStyle name="Assumption Heading. 6 2 10 2" xfId="23433" xr:uid="{00000000-0005-0000-0000-000020190000}"/>
    <cellStyle name="Assumption Heading. 6 2 11" xfId="3443" xr:uid="{00000000-0005-0000-0000-000021190000}"/>
    <cellStyle name="Assumption Heading. 6 2 11 2" xfId="23434" xr:uid="{00000000-0005-0000-0000-000022190000}"/>
    <cellStyle name="Assumption Heading. 6 2 12" xfId="23432" xr:uid="{00000000-0005-0000-0000-000023190000}"/>
    <cellStyle name="Assumption Heading. 6 2 2" xfId="3444" xr:uid="{00000000-0005-0000-0000-000024190000}"/>
    <cellStyle name="Assumption Heading. 6 2 2 10" xfId="3445" xr:uid="{00000000-0005-0000-0000-000025190000}"/>
    <cellStyle name="Assumption Heading. 6 2 2 10 2" xfId="23436" xr:uid="{00000000-0005-0000-0000-000026190000}"/>
    <cellStyle name="Assumption Heading. 6 2 2 11" xfId="3446" xr:uid="{00000000-0005-0000-0000-000027190000}"/>
    <cellStyle name="Assumption Heading. 6 2 2 11 2" xfId="23437" xr:uid="{00000000-0005-0000-0000-000028190000}"/>
    <cellStyle name="Assumption Heading. 6 2 2 12" xfId="23435" xr:uid="{00000000-0005-0000-0000-000029190000}"/>
    <cellStyle name="Assumption Heading. 6 2 2 2" xfId="3447" xr:uid="{00000000-0005-0000-0000-00002A190000}"/>
    <cellStyle name="Assumption Heading. 6 2 2 2 2" xfId="23438" xr:uid="{00000000-0005-0000-0000-00002B190000}"/>
    <cellStyle name="Assumption Heading. 6 2 2 3" xfId="3448" xr:uid="{00000000-0005-0000-0000-00002C190000}"/>
    <cellStyle name="Assumption Heading. 6 2 2 3 2" xfId="23439" xr:uid="{00000000-0005-0000-0000-00002D190000}"/>
    <cellStyle name="Assumption Heading. 6 2 2 4" xfId="3449" xr:uid="{00000000-0005-0000-0000-00002E190000}"/>
    <cellStyle name="Assumption Heading. 6 2 2 4 2" xfId="23440" xr:uid="{00000000-0005-0000-0000-00002F190000}"/>
    <cellStyle name="Assumption Heading. 6 2 2 5" xfId="3450" xr:uid="{00000000-0005-0000-0000-000030190000}"/>
    <cellStyle name="Assumption Heading. 6 2 2 5 2" xfId="23441" xr:uid="{00000000-0005-0000-0000-000031190000}"/>
    <cellStyle name="Assumption Heading. 6 2 2 6" xfId="3451" xr:uid="{00000000-0005-0000-0000-000032190000}"/>
    <cellStyle name="Assumption Heading. 6 2 2 6 2" xfId="23442" xr:uid="{00000000-0005-0000-0000-000033190000}"/>
    <cellStyle name="Assumption Heading. 6 2 2 7" xfId="3452" xr:uid="{00000000-0005-0000-0000-000034190000}"/>
    <cellStyle name="Assumption Heading. 6 2 2 7 2" xfId="23443" xr:uid="{00000000-0005-0000-0000-000035190000}"/>
    <cellStyle name="Assumption Heading. 6 2 2 8" xfId="3453" xr:uid="{00000000-0005-0000-0000-000036190000}"/>
    <cellStyle name="Assumption Heading. 6 2 2 8 2" xfId="23444" xr:uid="{00000000-0005-0000-0000-000037190000}"/>
    <cellStyle name="Assumption Heading. 6 2 2 9" xfId="3454" xr:uid="{00000000-0005-0000-0000-000038190000}"/>
    <cellStyle name="Assumption Heading. 6 2 2 9 2" xfId="23445" xr:uid="{00000000-0005-0000-0000-000039190000}"/>
    <cellStyle name="Assumption Heading. 6 2 3" xfId="3455" xr:uid="{00000000-0005-0000-0000-00003A190000}"/>
    <cellStyle name="Assumption Heading. 6 2 3 2" xfId="23446" xr:uid="{00000000-0005-0000-0000-00003B190000}"/>
    <cellStyle name="Assumption Heading. 6 2 4" xfId="3456" xr:uid="{00000000-0005-0000-0000-00003C190000}"/>
    <cellStyle name="Assumption Heading. 6 2 4 2" xfId="23447" xr:uid="{00000000-0005-0000-0000-00003D190000}"/>
    <cellStyle name="Assumption Heading. 6 2 5" xfId="3457" xr:uid="{00000000-0005-0000-0000-00003E190000}"/>
    <cellStyle name="Assumption Heading. 6 2 5 2" xfId="23448" xr:uid="{00000000-0005-0000-0000-00003F190000}"/>
    <cellStyle name="Assumption Heading. 6 2 6" xfId="3458" xr:uid="{00000000-0005-0000-0000-000040190000}"/>
    <cellStyle name="Assumption Heading. 6 2 6 2" xfId="23449" xr:uid="{00000000-0005-0000-0000-000041190000}"/>
    <cellStyle name="Assumption Heading. 6 2 7" xfId="3459" xr:uid="{00000000-0005-0000-0000-000042190000}"/>
    <cellStyle name="Assumption Heading. 6 2 7 2" xfId="23450" xr:uid="{00000000-0005-0000-0000-000043190000}"/>
    <cellStyle name="Assumption Heading. 6 2 8" xfId="3460" xr:uid="{00000000-0005-0000-0000-000044190000}"/>
    <cellStyle name="Assumption Heading. 6 2 8 2" xfId="23451" xr:uid="{00000000-0005-0000-0000-000045190000}"/>
    <cellStyle name="Assumption Heading. 6 2 9" xfId="3461" xr:uid="{00000000-0005-0000-0000-000046190000}"/>
    <cellStyle name="Assumption Heading. 6 2 9 2" xfId="23452" xr:uid="{00000000-0005-0000-0000-000047190000}"/>
    <cellStyle name="Assumption Heading. 6 3" xfId="3462" xr:uid="{00000000-0005-0000-0000-000048190000}"/>
    <cellStyle name="Assumption Heading. 6 3 10" xfId="3463" xr:uid="{00000000-0005-0000-0000-000049190000}"/>
    <cellStyle name="Assumption Heading. 6 3 10 2" xfId="23454" xr:uid="{00000000-0005-0000-0000-00004A190000}"/>
    <cellStyle name="Assumption Heading. 6 3 11" xfId="3464" xr:uid="{00000000-0005-0000-0000-00004B190000}"/>
    <cellStyle name="Assumption Heading. 6 3 11 2" xfId="23455" xr:uid="{00000000-0005-0000-0000-00004C190000}"/>
    <cellStyle name="Assumption Heading. 6 3 12" xfId="23453" xr:uid="{00000000-0005-0000-0000-00004D190000}"/>
    <cellStyle name="Assumption Heading. 6 3 2" xfId="3465" xr:uid="{00000000-0005-0000-0000-00004E190000}"/>
    <cellStyle name="Assumption Heading. 6 3 2 2" xfId="23456" xr:uid="{00000000-0005-0000-0000-00004F190000}"/>
    <cellStyle name="Assumption Heading. 6 3 3" xfId="3466" xr:uid="{00000000-0005-0000-0000-000050190000}"/>
    <cellStyle name="Assumption Heading. 6 3 3 2" xfId="23457" xr:uid="{00000000-0005-0000-0000-000051190000}"/>
    <cellStyle name="Assumption Heading. 6 3 4" xfId="3467" xr:uid="{00000000-0005-0000-0000-000052190000}"/>
    <cellStyle name="Assumption Heading. 6 3 4 2" xfId="23458" xr:uid="{00000000-0005-0000-0000-000053190000}"/>
    <cellStyle name="Assumption Heading. 6 3 5" xfId="3468" xr:uid="{00000000-0005-0000-0000-000054190000}"/>
    <cellStyle name="Assumption Heading. 6 3 5 2" xfId="23459" xr:uid="{00000000-0005-0000-0000-000055190000}"/>
    <cellStyle name="Assumption Heading. 6 3 6" xfId="3469" xr:uid="{00000000-0005-0000-0000-000056190000}"/>
    <cellStyle name="Assumption Heading. 6 3 6 2" xfId="23460" xr:uid="{00000000-0005-0000-0000-000057190000}"/>
    <cellStyle name="Assumption Heading. 6 3 7" xfId="3470" xr:uid="{00000000-0005-0000-0000-000058190000}"/>
    <cellStyle name="Assumption Heading. 6 3 7 2" xfId="23461" xr:uid="{00000000-0005-0000-0000-000059190000}"/>
    <cellStyle name="Assumption Heading. 6 3 8" xfId="3471" xr:uid="{00000000-0005-0000-0000-00005A190000}"/>
    <cellStyle name="Assumption Heading. 6 3 8 2" xfId="23462" xr:uid="{00000000-0005-0000-0000-00005B190000}"/>
    <cellStyle name="Assumption Heading. 6 3 9" xfId="3472" xr:uid="{00000000-0005-0000-0000-00005C190000}"/>
    <cellStyle name="Assumption Heading. 6 3 9 2" xfId="23463" xr:uid="{00000000-0005-0000-0000-00005D190000}"/>
    <cellStyle name="Assumption Heading. 6 4" xfId="3473" xr:uid="{00000000-0005-0000-0000-00005E190000}"/>
    <cellStyle name="Assumption Heading. 6 4 2" xfId="23464" xr:uid="{00000000-0005-0000-0000-00005F190000}"/>
    <cellStyle name="Assumption Heading. 6 5" xfId="3474" xr:uid="{00000000-0005-0000-0000-000060190000}"/>
    <cellStyle name="Assumption Heading. 6 5 2" xfId="23465" xr:uid="{00000000-0005-0000-0000-000061190000}"/>
    <cellStyle name="Assumption Heading. 6 6" xfId="3475" xr:uid="{00000000-0005-0000-0000-000062190000}"/>
    <cellStyle name="Assumption Heading. 6 6 2" xfId="23466" xr:uid="{00000000-0005-0000-0000-000063190000}"/>
    <cellStyle name="Assumption Heading. 6 7" xfId="3476" xr:uid="{00000000-0005-0000-0000-000064190000}"/>
    <cellStyle name="Assumption Heading. 6 7 2" xfId="23467" xr:uid="{00000000-0005-0000-0000-000065190000}"/>
    <cellStyle name="Assumption Heading. 6 8" xfId="3477" xr:uid="{00000000-0005-0000-0000-000066190000}"/>
    <cellStyle name="Assumption Heading. 6 8 2" xfId="23468" xr:uid="{00000000-0005-0000-0000-000067190000}"/>
    <cellStyle name="Assumption Heading. 6 9" xfId="3478" xr:uid="{00000000-0005-0000-0000-000068190000}"/>
    <cellStyle name="Assumption Heading. 6 9 2" xfId="23469" xr:uid="{00000000-0005-0000-0000-000069190000}"/>
    <cellStyle name="Assumption Heading. 7" xfId="3479" xr:uid="{00000000-0005-0000-0000-00006A190000}"/>
    <cellStyle name="Assumption Heading. 7 10" xfId="3480" xr:uid="{00000000-0005-0000-0000-00006B190000}"/>
    <cellStyle name="Assumption Heading. 7 10 2" xfId="23471" xr:uid="{00000000-0005-0000-0000-00006C190000}"/>
    <cellStyle name="Assumption Heading. 7 11" xfId="3481" xr:uid="{00000000-0005-0000-0000-00006D190000}"/>
    <cellStyle name="Assumption Heading. 7 11 2" xfId="23472" xr:uid="{00000000-0005-0000-0000-00006E190000}"/>
    <cellStyle name="Assumption Heading. 7 12" xfId="3482" xr:uid="{00000000-0005-0000-0000-00006F190000}"/>
    <cellStyle name="Assumption Heading. 7 12 2" xfId="23473" xr:uid="{00000000-0005-0000-0000-000070190000}"/>
    <cellStyle name="Assumption Heading. 7 13" xfId="23470" xr:uid="{00000000-0005-0000-0000-000071190000}"/>
    <cellStyle name="Assumption Heading. 7 2" xfId="3483" xr:uid="{00000000-0005-0000-0000-000072190000}"/>
    <cellStyle name="Assumption Heading. 7 2 10" xfId="3484" xr:uid="{00000000-0005-0000-0000-000073190000}"/>
    <cellStyle name="Assumption Heading. 7 2 10 2" xfId="23475" xr:uid="{00000000-0005-0000-0000-000074190000}"/>
    <cellStyle name="Assumption Heading. 7 2 11" xfId="3485" xr:uid="{00000000-0005-0000-0000-000075190000}"/>
    <cellStyle name="Assumption Heading. 7 2 11 2" xfId="23476" xr:uid="{00000000-0005-0000-0000-000076190000}"/>
    <cellStyle name="Assumption Heading. 7 2 12" xfId="23474" xr:uid="{00000000-0005-0000-0000-000077190000}"/>
    <cellStyle name="Assumption Heading. 7 2 2" xfId="3486" xr:uid="{00000000-0005-0000-0000-000078190000}"/>
    <cellStyle name="Assumption Heading. 7 2 2 10" xfId="3487" xr:uid="{00000000-0005-0000-0000-000079190000}"/>
    <cellStyle name="Assumption Heading. 7 2 2 10 2" xfId="23478" xr:uid="{00000000-0005-0000-0000-00007A190000}"/>
    <cellStyle name="Assumption Heading. 7 2 2 11" xfId="3488" xr:uid="{00000000-0005-0000-0000-00007B190000}"/>
    <cellStyle name="Assumption Heading. 7 2 2 11 2" xfId="23479" xr:uid="{00000000-0005-0000-0000-00007C190000}"/>
    <cellStyle name="Assumption Heading. 7 2 2 12" xfId="23477" xr:uid="{00000000-0005-0000-0000-00007D190000}"/>
    <cellStyle name="Assumption Heading. 7 2 2 2" xfId="3489" xr:uid="{00000000-0005-0000-0000-00007E190000}"/>
    <cellStyle name="Assumption Heading. 7 2 2 2 2" xfId="23480" xr:uid="{00000000-0005-0000-0000-00007F190000}"/>
    <cellStyle name="Assumption Heading. 7 2 2 3" xfId="3490" xr:uid="{00000000-0005-0000-0000-000080190000}"/>
    <cellStyle name="Assumption Heading. 7 2 2 3 2" xfId="23481" xr:uid="{00000000-0005-0000-0000-000081190000}"/>
    <cellStyle name="Assumption Heading. 7 2 2 4" xfId="3491" xr:uid="{00000000-0005-0000-0000-000082190000}"/>
    <cellStyle name="Assumption Heading. 7 2 2 4 2" xfId="23482" xr:uid="{00000000-0005-0000-0000-000083190000}"/>
    <cellStyle name="Assumption Heading. 7 2 2 5" xfId="3492" xr:uid="{00000000-0005-0000-0000-000084190000}"/>
    <cellStyle name="Assumption Heading. 7 2 2 5 2" xfId="23483" xr:uid="{00000000-0005-0000-0000-000085190000}"/>
    <cellStyle name="Assumption Heading. 7 2 2 6" xfId="3493" xr:uid="{00000000-0005-0000-0000-000086190000}"/>
    <cellStyle name="Assumption Heading. 7 2 2 6 2" xfId="23484" xr:uid="{00000000-0005-0000-0000-000087190000}"/>
    <cellStyle name="Assumption Heading. 7 2 2 7" xfId="3494" xr:uid="{00000000-0005-0000-0000-000088190000}"/>
    <cellStyle name="Assumption Heading. 7 2 2 7 2" xfId="23485" xr:uid="{00000000-0005-0000-0000-000089190000}"/>
    <cellStyle name="Assumption Heading. 7 2 2 8" xfId="3495" xr:uid="{00000000-0005-0000-0000-00008A190000}"/>
    <cellStyle name="Assumption Heading. 7 2 2 8 2" xfId="23486" xr:uid="{00000000-0005-0000-0000-00008B190000}"/>
    <cellStyle name="Assumption Heading. 7 2 2 9" xfId="3496" xr:uid="{00000000-0005-0000-0000-00008C190000}"/>
    <cellStyle name="Assumption Heading. 7 2 2 9 2" xfId="23487" xr:uid="{00000000-0005-0000-0000-00008D190000}"/>
    <cellStyle name="Assumption Heading. 7 2 3" xfId="3497" xr:uid="{00000000-0005-0000-0000-00008E190000}"/>
    <cellStyle name="Assumption Heading. 7 2 3 2" xfId="23488" xr:uid="{00000000-0005-0000-0000-00008F190000}"/>
    <cellStyle name="Assumption Heading. 7 2 4" xfId="3498" xr:uid="{00000000-0005-0000-0000-000090190000}"/>
    <cellStyle name="Assumption Heading. 7 2 4 2" xfId="23489" xr:uid="{00000000-0005-0000-0000-000091190000}"/>
    <cellStyle name="Assumption Heading. 7 2 5" xfId="3499" xr:uid="{00000000-0005-0000-0000-000092190000}"/>
    <cellStyle name="Assumption Heading. 7 2 5 2" xfId="23490" xr:uid="{00000000-0005-0000-0000-000093190000}"/>
    <cellStyle name="Assumption Heading. 7 2 6" xfId="3500" xr:uid="{00000000-0005-0000-0000-000094190000}"/>
    <cellStyle name="Assumption Heading. 7 2 6 2" xfId="23491" xr:uid="{00000000-0005-0000-0000-000095190000}"/>
    <cellStyle name="Assumption Heading. 7 2 7" xfId="3501" xr:uid="{00000000-0005-0000-0000-000096190000}"/>
    <cellStyle name="Assumption Heading. 7 2 7 2" xfId="23492" xr:uid="{00000000-0005-0000-0000-000097190000}"/>
    <cellStyle name="Assumption Heading. 7 2 8" xfId="3502" xr:uid="{00000000-0005-0000-0000-000098190000}"/>
    <cellStyle name="Assumption Heading. 7 2 8 2" xfId="23493" xr:uid="{00000000-0005-0000-0000-000099190000}"/>
    <cellStyle name="Assumption Heading. 7 2 9" xfId="3503" xr:uid="{00000000-0005-0000-0000-00009A190000}"/>
    <cellStyle name="Assumption Heading. 7 2 9 2" xfId="23494" xr:uid="{00000000-0005-0000-0000-00009B190000}"/>
    <cellStyle name="Assumption Heading. 7 3" xfId="3504" xr:uid="{00000000-0005-0000-0000-00009C190000}"/>
    <cellStyle name="Assumption Heading. 7 3 10" xfId="3505" xr:uid="{00000000-0005-0000-0000-00009D190000}"/>
    <cellStyle name="Assumption Heading. 7 3 10 2" xfId="23496" xr:uid="{00000000-0005-0000-0000-00009E190000}"/>
    <cellStyle name="Assumption Heading. 7 3 11" xfId="3506" xr:uid="{00000000-0005-0000-0000-00009F190000}"/>
    <cellStyle name="Assumption Heading. 7 3 11 2" xfId="23497" xr:uid="{00000000-0005-0000-0000-0000A0190000}"/>
    <cellStyle name="Assumption Heading. 7 3 12" xfId="23495" xr:uid="{00000000-0005-0000-0000-0000A1190000}"/>
    <cellStyle name="Assumption Heading. 7 3 2" xfId="3507" xr:uid="{00000000-0005-0000-0000-0000A2190000}"/>
    <cellStyle name="Assumption Heading. 7 3 2 2" xfId="23498" xr:uid="{00000000-0005-0000-0000-0000A3190000}"/>
    <cellStyle name="Assumption Heading. 7 3 3" xfId="3508" xr:uid="{00000000-0005-0000-0000-0000A4190000}"/>
    <cellStyle name="Assumption Heading. 7 3 3 2" xfId="23499" xr:uid="{00000000-0005-0000-0000-0000A5190000}"/>
    <cellStyle name="Assumption Heading. 7 3 4" xfId="3509" xr:uid="{00000000-0005-0000-0000-0000A6190000}"/>
    <cellStyle name="Assumption Heading. 7 3 4 2" xfId="23500" xr:uid="{00000000-0005-0000-0000-0000A7190000}"/>
    <cellStyle name="Assumption Heading. 7 3 5" xfId="3510" xr:uid="{00000000-0005-0000-0000-0000A8190000}"/>
    <cellStyle name="Assumption Heading. 7 3 5 2" xfId="23501" xr:uid="{00000000-0005-0000-0000-0000A9190000}"/>
    <cellStyle name="Assumption Heading. 7 3 6" xfId="3511" xr:uid="{00000000-0005-0000-0000-0000AA190000}"/>
    <cellStyle name="Assumption Heading. 7 3 6 2" xfId="23502" xr:uid="{00000000-0005-0000-0000-0000AB190000}"/>
    <cellStyle name="Assumption Heading. 7 3 7" xfId="3512" xr:uid="{00000000-0005-0000-0000-0000AC190000}"/>
    <cellStyle name="Assumption Heading. 7 3 7 2" xfId="23503" xr:uid="{00000000-0005-0000-0000-0000AD190000}"/>
    <cellStyle name="Assumption Heading. 7 3 8" xfId="3513" xr:uid="{00000000-0005-0000-0000-0000AE190000}"/>
    <cellStyle name="Assumption Heading. 7 3 8 2" xfId="23504" xr:uid="{00000000-0005-0000-0000-0000AF190000}"/>
    <cellStyle name="Assumption Heading. 7 3 9" xfId="3514" xr:uid="{00000000-0005-0000-0000-0000B0190000}"/>
    <cellStyle name="Assumption Heading. 7 3 9 2" xfId="23505" xr:uid="{00000000-0005-0000-0000-0000B1190000}"/>
    <cellStyle name="Assumption Heading. 7 4" xfId="3515" xr:uid="{00000000-0005-0000-0000-0000B2190000}"/>
    <cellStyle name="Assumption Heading. 7 4 2" xfId="23506" xr:uid="{00000000-0005-0000-0000-0000B3190000}"/>
    <cellStyle name="Assumption Heading. 7 5" xfId="3516" xr:uid="{00000000-0005-0000-0000-0000B4190000}"/>
    <cellStyle name="Assumption Heading. 7 5 2" xfId="23507" xr:uid="{00000000-0005-0000-0000-0000B5190000}"/>
    <cellStyle name="Assumption Heading. 7 6" xfId="3517" xr:uid="{00000000-0005-0000-0000-0000B6190000}"/>
    <cellStyle name="Assumption Heading. 7 6 2" xfId="23508" xr:uid="{00000000-0005-0000-0000-0000B7190000}"/>
    <cellStyle name="Assumption Heading. 7 7" xfId="3518" xr:uid="{00000000-0005-0000-0000-0000B8190000}"/>
    <cellStyle name="Assumption Heading. 7 7 2" xfId="23509" xr:uid="{00000000-0005-0000-0000-0000B9190000}"/>
    <cellStyle name="Assumption Heading. 7 8" xfId="3519" xr:uid="{00000000-0005-0000-0000-0000BA190000}"/>
    <cellStyle name="Assumption Heading. 7 8 2" xfId="23510" xr:uid="{00000000-0005-0000-0000-0000BB190000}"/>
    <cellStyle name="Assumption Heading. 7 9" xfId="3520" xr:uid="{00000000-0005-0000-0000-0000BC190000}"/>
    <cellStyle name="Assumption Heading. 7 9 2" xfId="23511" xr:uid="{00000000-0005-0000-0000-0000BD190000}"/>
    <cellStyle name="Assumption Heading. 8" xfId="3521" xr:uid="{00000000-0005-0000-0000-0000BE190000}"/>
    <cellStyle name="Assumption Heading. 8 10" xfId="3522" xr:uid="{00000000-0005-0000-0000-0000BF190000}"/>
    <cellStyle name="Assumption Heading. 8 10 2" xfId="23513" xr:uid="{00000000-0005-0000-0000-0000C0190000}"/>
    <cellStyle name="Assumption Heading. 8 11" xfId="3523" xr:uid="{00000000-0005-0000-0000-0000C1190000}"/>
    <cellStyle name="Assumption Heading. 8 11 2" xfId="23514" xr:uid="{00000000-0005-0000-0000-0000C2190000}"/>
    <cellStyle name="Assumption Heading. 8 12" xfId="3524" xr:uid="{00000000-0005-0000-0000-0000C3190000}"/>
    <cellStyle name="Assumption Heading. 8 12 2" xfId="23515" xr:uid="{00000000-0005-0000-0000-0000C4190000}"/>
    <cellStyle name="Assumption Heading. 8 13" xfId="23512" xr:uid="{00000000-0005-0000-0000-0000C5190000}"/>
    <cellStyle name="Assumption Heading. 8 2" xfId="3525" xr:uid="{00000000-0005-0000-0000-0000C6190000}"/>
    <cellStyle name="Assumption Heading. 8 2 10" xfId="3526" xr:uid="{00000000-0005-0000-0000-0000C7190000}"/>
    <cellStyle name="Assumption Heading. 8 2 10 2" xfId="23517" xr:uid="{00000000-0005-0000-0000-0000C8190000}"/>
    <cellStyle name="Assumption Heading. 8 2 11" xfId="3527" xr:uid="{00000000-0005-0000-0000-0000C9190000}"/>
    <cellStyle name="Assumption Heading. 8 2 11 2" xfId="23518" xr:uid="{00000000-0005-0000-0000-0000CA190000}"/>
    <cellStyle name="Assumption Heading. 8 2 12" xfId="23516" xr:uid="{00000000-0005-0000-0000-0000CB190000}"/>
    <cellStyle name="Assumption Heading. 8 2 2" xfId="3528" xr:uid="{00000000-0005-0000-0000-0000CC190000}"/>
    <cellStyle name="Assumption Heading. 8 2 2 10" xfId="3529" xr:uid="{00000000-0005-0000-0000-0000CD190000}"/>
    <cellStyle name="Assumption Heading. 8 2 2 10 2" xfId="23520" xr:uid="{00000000-0005-0000-0000-0000CE190000}"/>
    <cellStyle name="Assumption Heading. 8 2 2 11" xfId="3530" xr:uid="{00000000-0005-0000-0000-0000CF190000}"/>
    <cellStyle name="Assumption Heading. 8 2 2 11 2" xfId="23521" xr:uid="{00000000-0005-0000-0000-0000D0190000}"/>
    <cellStyle name="Assumption Heading. 8 2 2 12" xfId="23519" xr:uid="{00000000-0005-0000-0000-0000D1190000}"/>
    <cellStyle name="Assumption Heading. 8 2 2 2" xfId="3531" xr:uid="{00000000-0005-0000-0000-0000D2190000}"/>
    <cellStyle name="Assumption Heading. 8 2 2 2 2" xfId="23522" xr:uid="{00000000-0005-0000-0000-0000D3190000}"/>
    <cellStyle name="Assumption Heading. 8 2 2 3" xfId="3532" xr:uid="{00000000-0005-0000-0000-0000D4190000}"/>
    <cellStyle name="Assumption Heading. 8 2 2 3 2" xfId="23523" xr:uid="{00000000-0005-0000-0000-0000D5190000}"/>
    <cellStyle name="Assumption Heading. 8 2 2 4" xfId="3533" xr:uid="{00000000-0005-0000-0000-0000D6190000}"/>
    <cellStyle name="Assumption Heading. 8 2 2 4 2" xfId="23524" xr:uid="{00000000-0005-0000-0000-0000D7190000}"/>
    <cellStyle name="Assumption Heading. 8 2 2 5" xfId="3534" xr:uid="{00000000-0005-0000-0000-0000D8190000}"/>
    <cellStyle name="Assumption Heading. 8 2 2 5 2" xfId="23525" xr:uid="{00000000-0005-0000-0000-0000D9190000}"/>
    <cellStyle name="Assumption Heading. 8 2 2 6" xfId="3535" xr:uid="{00000000-0005-0000-0000-0000DA190000}"/>
    <cellStyle name="Assumption Heading. 8 2 2 6 2" xfId="23526" xr:uid="{00000000-0005-0000-0000-0000DB190000}"/>
    <cellStyle name="Assumption Heading. 8 2 2 7" xfId="3536" xr:uid="{00000000-0005-0000-0000-0000DC190000}"/>
    <cellStyle name="Assumption Heading. 8 2 2 7 2" xfId="23527" xr:uid="{00000000-0005-0000-0000-0000DD190000}"/>
    <cellStyle name="Assumption Heading. 8 2 2 8" xfId="3537" xr:uid="{00000000-0005-0000-0000-0000DE190000}"/>
    <cellStyle name="Assumption Heading. 8 2 2 8 2" xfId="23528" xr:uid="{00000000-0005-0000-0000-0000DF190000}"/>
    <cellStyle name="Assumption Heading. 8 2 2 9" xfId="3538" xr:uid="{00000000-0005-0000-0000-0000E0190000}"/>
    <cellStyle name="Assumption Heading. 8 2 2 9 2" xfId="23529" xr:uid="{00000000-0005-0000-0000-0000E1190000}"/>
    <cellStyle name="Assumption Heading. 8 2 3" xfId="3539" xr:uid="{00000000-0005-0000-0000-0000E2190000}"/>
    <cellStyle name="Assumption Heading. 8 2 3 2" xfId="23530" xr:uid="{00000000-0005-0000-0000-0000E3190000}"/>
    <cellStyle name="Assumption Heading. 8 2 4" xfId="3540" xr:uid="{00000000-0005-0000-0000-0000E4190000}"/>
    <cellStyle name="Assumption Heading. 8 2 4 2" xfId="23531" xr:uid="{00000000-0005-0000-0000-0000E5190000}"/>
    <cellStyle name="Assumption Heading. 8 2 5" xfId="3541" xr:uid="{00000000-0005-0000-0000-0000E6190000}"/>
    <cellStyle name="Assumption Heading. 8 2 5 2" xfId="23532" xr:uid="{00000000-0005-0000-0000-0000E7190000}"/>
    <cellStyle name="Assumption Heading. 8 2 6" xfId="3542" xr:uid="{00000000-0005-0000-0000-0000E8190000}"/>
    <cellStyle name="Assumption Heading. 8 2 6 2" xfId="23533" xr:uid="{00000000-0005-0000-0000-0000E9190000}"/>
    <cellStyle name="Assumption Heading. 8 2 7" xfId="3543" xr:uid="{00000000-0005-0000-0000-0000EA190000}"/>
    <cellStyle name="Assumption Heading. 8 2 7 2" xfId="23534" xr:uid="{00000000-0005-0000-0000-0000EB190000}"/>
    <cellStyle name="Assumption Heading. 8 2 8" xfId="3544" xr:uid="{00000000-0005-0000-0000-0000EC190000}"/>
    <cellStyle name="Assumption Heading. 8 2 8 2" xfId="23535" xr:uid="{00000000-0005-0000-0000-0000ED190000}"/>
    <cellStyle name="Assumption Heading. 8 2 9" xfId="3545" xr:uid="{00000000-0005-0000-0000-0000EE190000}"/>
    <cellStyle name="Assumption Heading. 8 2 9 2" xfId="23536" xr:uid="{00000000-0005-0000-0000-0000EF190000}"/>
    <cellStyle name="Assumption Heading. 8 3" xfId="3546" xr:uid="{00000000-0005-0000-0000-0000F0190000}"/>
    <cellStyle name="Assumption Heading. 8 3 10" xfId="3547" xr:uid="{00000000-0005-0000-0000-0000F1190000}"/>
    <cellStyle name="Assumption Heading. 8 3 10 2" xfId="23538" xr:uid="{00000000-0005-0000-0000-0000F2190000}"/>
    <cellStyle name="Assumption Heading. 8 3 11" xfId="3548" xr:uid="{00000000-0005-0000-0000-0000F3190000}"/>
    <cellStyle name="Assumption Heading. 8 3 11 2" xfId="23539" xr:uid="{00000000-0005-0000-0000-0000F4190000}"/>
    <cellStyle name="Assumption Heading. 8 3 12" xfId="23537" xr:uid="{00000000-0005-0000-0000-0000F5190000}"/>
    <cellStyle name="Assumption Heading. 8 3 2" xfId="3549" xr:uid="{00000000-0005-0000-0000-0000F6190000}"/>
    <cellStyle name="Assumption Heading. 8 3 2 2" xfId="23540" xr:uid="{00000000-0005-0000-0000-0000F7190000}"/>
    <cellStyle name="Assumption Heading. 8 3 3" xfId="3550" xr:uid="{00000000-0005-0000-0000-0000F8190000}"/>
    <cellStyle name="Assumption Heading. 8 3 3 2" xfId="23541" xr:uid="{00000000-0005-0000-0000-0000F9190000}"/>
    <cellStyle name="Assumption Heading. 8 3 4" xfId="3551" xr:uid="{00000000-0005-0000-0000-0000FA190000}"/>
    <cellStyle name="Assumption Heading. 8 3 4 2" xfId="23542" xr:uid="{00000000-0005-0000-0000-0000FB190000}"/>
    <cellStyle name="Assumption Heading. 8 3 5" xfId="3552" xr:uid="{00000000-0005-0000-0000-0000FC190000}"/>
    <cellStyle name="Assumption Heading. 8 3 5 2" xfId="23543" xr:uid="{00000000-0005-0000-0000-0000FD190000}"/>
    <cellStyle name="Assumption Heading. 8 3 6" xfId="3553" xr:uid="{00000000-0005-0000-0000-0000FE190000}"/>
    <cellStyle name="Assumption Heading. 8 3 6 2" xfId="23544" xr:uid="{00000000-0005-0000-0000-0000FF190000}"/>
    <cellStyle name="Assumption Heading. 8 3 7" xfId="3554" xr:uid="{00000000-0005-0000-0000-0000001A0000}"/>
    <cellStyle name="Assumption Heading. 8 3 7 2" xfId="23545" xr:uid="{00000000-0005-0000-0000-0000011A0000}"/>
    <cellStyle name="Assumption Heading. 8 3 8" xfId="3555" xr:uid="{00000000-0005-0000-0000-0000021A0000}"/>
    <cellStyle name="Assumption Heading. 8 3 8 2" xfId="23546" xr:uid="{00000000-0005-0000-0000-0000031A0000}"/>
    <cellStyle name="Assumption Heading. 8 3 9" xfId="3556" xr:uid="{00000000-0005-0000-0000-0000041A0000}"/>
    <cellStyle name="Assumption Heading. 8 3 9 2" xfId="23547" xr:uid="{00000000-0005-0000-0000-0000051A0000}"/>
    <cellStyle name="Assumption Heading. 8 4" xfId="3557" xr:uid="{00000000-0005-0000-0000-0000061A0000}"/>
    <cellStyle name="Assumption Heading. 8 4 2" xfId="23548" xr:uid="{00000000-0005-0000-0000-0000071A0000}"/>
    <cellStyle name="Assumption Heading. 8 5" xfId="3558" xr:uid="{00000000-0005-0000-0000-0000081A0000}"/>
    <cellStyle name="Assumption Heading. 8 5 2" xfId="23549" xr:uid="{00000000-0005-0000-0000-0000091A0000}"/>
    <cellStyle name="Assumption Heading. 8 6" xfId="3559" xr:uid="{00000000-0005-0000-0000-00000A1A0000}"/>
    <cellStyle name="Assumption Heading. 8 6 2" xfId="23550" xr:uid="{00000000-0005-0000-0000-00000B1A0000}"/>
    <cellStyle name="Assumption Heading. 8 7" xfId="3560" xr:uid="{00000000-0005-0000-0000-00000C1A0000}"/>
    <cellStyle name="Assumption Heading. 8 7 2" xfId="23551" xr:uid="{00000000-0005-0000-0000-00000D1A0000}"/>
    <cellStyle name="Assumption Heading. 8 8" xfId="3561" xr:uid="{00000000-0005-0000-0000-00000E1A0000}"/>
    <cellStyle name="Assumption Heading. 8 8 2" xfId="23552" xr:uid="{00000000-0005-0000-0000-00000F1A0000}"/>
    <cellStyle name="Assumption Heading. 8 9" xfId="3562" xr:uid="{00000000-0005-0000-0000-0000101A0000}"/>
    <cellStyle name="Assumption Heading. 8 9 2" xfId="23553" xr:uid="{00000000-0005-0000-0000-0000111A0000}"/>
    <cellStyle name="Assumption Heading. 9" xfId="3563" xr:uid="{00000000-0005-0000-0000-0000121A0000}"/>
    <cellStyle name="Assumption Heading. 9 10" xfId="3564" xr:uid="{00000000-0005-0000-0000-0000131A0000}"/>
    <cellStyle name="Assumption Heading. 9 10 2" xfId="23555" xr:uid="{00000000-0005-0000-0000-0000141A0000}"/>
    <cellStyle name="Assumption Heading. 9 11" xfId="3565" xr:uid="{00000000-0005-0000-0000-0000151A0000}"/>
    <cellStyle name="Assumption Heading. 9 11 2" xfId="23556" xr:uid="{00000000-0005-0000-0000-0000161A0000}"/>
    <cellStyle name="Assumption Heading. 9 12" xfId="3566" xr:uid="{00000000-0005-0000-0000-0000171A0000}"/>
    <cellStyle name="Assumption Heading. 9 12 2" xfId="23557" xr:uid="{00000000-0005-0000-0000-0000181A0000}"/>
    <cellStyle name="Assumption Heading. 9 13" xfId="23554" xr:uid="{00000000-0005-0000-0000-0000191A0000}"/>
    <cellStyle name="Assumption Heading. 9 2" xfId="3567" xr:uid="{00000000-0005-0000-0000-00001A1A0000}"/>
    <cellStyle name="Assumption Heading. 9 2 10" xfId="3568" xr:uid="{00000000-0005-0000-0000-00001B1A0000}"/>
    <cellStyle name="Assumption Heading. 9 2 10 2" xfId="23559" xr:uid="{00000000-0005-0000-0000-00001C1A0000}"/>
    <cellStyle name="Assumption Heading. 9 2 11" xfId="3569" xr:uid="{00000000-0005-0000-0000-00001D1A0000}"/>
    <cellStyle name="Assumption Heading. 9 2 11 2" xfId="23560" xr:uid="{00000000-0005-0000-0000-00001E1A0000}"/>
    <cellStyle name="Assumption Heading. 9 2 12" xfId="23558" xr:uid="{00000000-0005-0000-0000-00001F1A0000}"/>
    <cellStyle name="Assumption Heading. 9 2 2" xfId="3570" xr:uid="{00000000-0005-0000-0000-0000201A0000}"/>
    <cellStyle name="Assumption Heading. 9 2 2 10" xfId="3571" xr:uid="{00000000-0005-0000-0000-0000211A0000}"/>
    <cellStyle name="Assumption Heading. 9 2 2 10 2" xfId="23562" xr:uid="{00000000-0005-0000-0000-0000221A0000}"/>
    <cellStyle name="Assumption Heading. 9 2 2 11" xfId="3572" xr:uid="{00000000-0005-0000-0000-0000231A0000}"/>
    <cellStyle name="Assumption Heading. 9 2 2 11 2" xfId="23563" xr:uid="{00000000-0005-0000-0000-0000241A0000}"/>
    <cellStyle name="Assumption Heading. 9 2 2 12" xfId="23561" xr:uid="{00000000-0005-0000-0000-0000251A0000}"/>
    <cellStyle name="Assumption Heading. 9 2 2 2" xfId="3573" xr:uid="{00000000-0005-0000-0000-0000261A0000}"/>
    <cellStyle name="Assumption Heading. 9 2 2 2 2" xfId="23564" xr:uid="{00000000-0005-0000-0000-0000271A0000}"/>
    <cellStyle name="Assumption Heading. 9 2 2 3" xfId="3574" xr:uid="{00000000-0005-0000-0000-0000281A0000}"/>
    <cellStyle name="Assumption Heading. 9 2 2 3 2" xfId="23565" xr:uid="{00000000-0005-0000-0000-0000291A0000}"/>
    <cellStyle name="Assumption Heading. 9 2 2 4" xfId="3575" xr:uid="{00000000-0005-0000-0000-00002A1A0000}"/>
    <cellStyle name="Assumption Heading. 9 2 2 4 2" xfId="23566" xr:uid="{00000000-0005-0000-0000-00002B1A0000}"/>
    <cellStyle name="Assumption Heading. 9 2 2 5" xfId="3576" xr:uid="{00000000-0005-0000-0000-00002C1A0000}"/>
    <cellStyle name="Assumption Heading. 9 2 2 5 2" xfId="23567" xr:uid="{00000000-0005-0000-0000-00002D1A0000}"/>
    <cellStyle name="Assumption Heading. 9 2 2 6" xfId="3577" xr:uid="{00000000-0005-0000-0000-00002E1A0000}"/>
    <cellStyle name="Assumption Heading. 9 2 2 6 2" xfId="23568" xr:uid="{00000000-0005-0000-0000-00002F1A0000}"/>
    <cellStyle name="Assumption Heading. 9 2 2 7" xfId="3578" xr:uid="{00000000-0005-0000-0000-0000301A0000}"/>
    <cellStyle name="Assumption Heading. 9 2 2 7 2" xfId="23569" xr:uid="{00000000-0005-0000-0000-0000311A0000}"/>
    <cellStyle name="Assumption Heading. 9 2 2 8" xfId="3579" xr:uid="{00000000-0005-0000-0000-0000321A0000}"/>
    <cellStyle name="Assumption Heading. 9 2 2 8 2" xfId="23570" xr:uid="{00000000-0005-0000-0000-0000331A0000}"/>
    <cellStyle name="Assumption Heading. 9 2 2 9" xfId="3580" xr:uid="{00000000-0005-0000-0000-0000341A0000}"/>
    <cellStyle name="Assumption Heading. 9 2 2 9 2" xfId="23571" xr:uid="{00000000-0005-0000-0000-0000351A0000}"/>
    <cellStyle name="Assumption Heading. 9 2 3" xfId="3581" xr:uid="{00000000-0005-0000-0000-0000361A0000}"/>
    <cellStyle name="Assumption Heading. 9 2 3 2" xfId="23572" xr:uid="{00000000-0005-0000-0000-0000371A0000}"/>
    <cellStyle name="Assumption Heading. 9 2 4" xfId="3582" xr:uid="{00000000-0005-0000-0000-0000381A0000}"/>
    <cellStyle name="Assumption Heading. 9 2 4 2" xfId="23573" xr:uid="{00000000-0005-0000-0000-0000391A0000}"/>
    <cellStyle name="Assumption Heading. 9 2 5" xfId="3583" xr:uid="{00000000-0005-0000-0000-00003A1A0000}"/>
    <cellStyle name="Assumption Heading. 9 2 5 2" xfId="23574" xr:uid="{00000000-0005-0000-0000-00003B1A0000}"/>
    <cellStyle name="Assumption Heading. 9 2 6" xfId="3584" xr:uid="{00000000-0005-0000-0000-00003C1A0000}"/>
    <cellStyle name="Assumption Heading. 9 2 6 2" xfId="23575" xr:uid="{00000000-0005-0000-0000-00003D1A0000}"/>
    <cellStyle name="Assumption Heading. 9 2 7" xfId="3585" xr:uid="{00000000-0005-0000-0000-00003E1A0000}"/>
    <cellStyle name="Assumption Heading. 9 2 7 2" xfId="23576" xr:uid="{00000000-0005-0000-0000-00003F1A0000}"/>
    <cellStyle name="Assumption Heading. 9 2 8" xfId="3586" xr:uid="{00000000-0005-0000-0000-0000401A0000}"/>
    <cellStyle name="Assumption Heading. 9 2 8 2" xfId="23577" xr:uid="{00000000-0005-0000-0000-0000411A0000}"/>
    <cellStyle name="Assumption Heading. 9 2 9" xfId="3587" xr:uid="{00000000-0005-0000-0000-0000421A0000}"/>
    <cellStyle name="Assumption Heading. 9 2 9 2" xfId="23578" xr:uid="{00000000-0005-0000-0000-0000431A0000}"/>
    <cellStyle name="Assumption Heading. 9 3" xfId="3588" xr:uid="{00000000-0005-0000-0000-0000441A0000}"/>
    <cellStyle name="Assumption Heading. 9 3 10" xfId="3589" xr:uid="{00000000-0005-0000-0000-0000451A0000}"/>
    <cellStyle name="Assumption Heading. 9 3 10 2" xfId="23580" xr:uid="{00000000-0005-0000-0000-0000461A0000}"/>
    <cellStyle name="Assumption Heading. 9 3 11" xfId="3590" xr:uid="{00000000-0005-0000-0000-0000471A0000}"/>
    <cellStyle name="Assumption Heading. 9 3 11 2" xfId="23581" xr:uid="{00000000-0005-0000-0000-0000481A0000}"/>
    <cellStyle name="Assumption Heading. 9 3 12" xfId="23579" xr:uid="{00000000-0005-0000-0000-0000491A0000}"/>
    <cellStyle name="Assumption Heading. 9 3 2" xfId="3591" xr:uid="{00000000-0005-0000-0000-00004A1A0000}"/>
    <cellStyle name="Assumption Heading. 9 3 2 2" xfId="23582" xr:uid="{00000000-0005-0000-0000-00004B1A0000}"/>
    <cellStyle name="Assumption Heading. 9 3 3" xfId="3592" xr:uid="{00000000-0005-0000-0000-00004C1A0000}"/>
    <cellStyle name="Assumption Heading. 9 3 3 2" xfId="23583" xr:uid="{00000000-0005-0000-0000-00004D1A0000}"/>
    <cellStyle name="Assumption Heading. 9 3 4" xfId="3593" xr:uid="{00000000-0005-0000-0000-00004E1A0000}"/>
    <cellStyle name="Assumption Heading. 9 3 4 2" xfId="23584" xr:uid="{00000000-0005-0000-0000-00004F1A0000}"/>
    <cellStyle name="Assumption Heading. 9 3 5" xfId="3594" xr:uid="{00000000-0005-0000-0000-0000501A0000}"/>
    <cellStyle name="Assumption Heading. 9 3 5 2" xfId="23585" xr:uid="{00000000-0005-0000-0000-0000511A0000}"/>
    <cellStyle name="Assumption Heading. 9 3 6" xfId="3595" xr:uid="{00000000-0005-0000-0000-0000521A0000}"/>
    <cellStyle name="Assumption Heading. 9 3 6 2" xfId="23586" xr:uid="{00000000-0005-0000-0000-0000531A0000}"/>
    <cellStyle name="Assumption Heading. 9 3 7" xfId="3596" xr:uid="{00000000-0005-0000-0000-0000541A0000}"/>
    <cellStyle name="Assumption Heading. 9 3 7 2" xfId="23587" xr:uid="{00000000-0005-0000-0000-0000551A0000}"/>
    <cellStyle name="Assumption Heading. 9 3 8" xfId="3597" xr:uid="{00000000-0005-0000-0000-0000561A0000}"/>
    <cellStyle name="Assumption Heading. 9 3 8 2" xfId="23588" xr:uid="{00000000-0005-0000-0000-0000571A0000}"/>
    <cellStyle name="Assumption Heading. 9 3 9" xfId="3598" xr:uid="{00000000-0005-0000-0000-0000581A0000}"/>
    <cellStyle name="Assumption Heading. 9 3 9 2" xfId="23589" xr:uid="{00000000-0005-0000-0000-0000591A0000}"/>
    <cellStyle name="Assumption Heading. 9 4" xfId="3599" xr:uid="{00000000-0005-0000-0000-00005A1A0000}"/>
    <cellStyle name="Assumption Heading. 9 4 2" xfId="23590" xr:uid="{00000000-0005-0000-0000-00005B1A0000}"/>
    <cellStyle name="Assumption Heading. 9 5" xfId="3600" xr:uid="{00000000-0005-0000-0000-00005C1A0000}"/>
    <cellStyle name="Assumption Heading. 9 5 2" xfId="23591" xr:uid="{00000000-0005-0000-0000-00005D1A0000}"/>
    <cellStyle name="Assumption Heading. 9 6" xfId="3601" xr:uid="{00000000-0005-0000-0000-00005E1A0000}"/>
    <cellStyle name="Assumption Heading. 9 6 2" xfId="23592" xr:uid="{00000000-0005-0000-0000-00005F1A0000}"/>
    <cellStyle name="Assumption Heading. 9 7" xfId="3602" xr:uid="{00000000-0005-0000-0000-0000601A0000}"/>
    <cellStyle name="Assumption Heading. 9 7 2" xfId="23593" xr:uid="{00000000-0005-0000-0000-0000611A0000}"/>
    <cellStyle name="Assumption Heading. 9 8" xfId="3603" xr:uid="{00000000-0005-0000-0000-0000621A0000}"/>
    <cellStyle name="Assumption Heading. 9 8 2" xfId="23594" xr:uid="{00000000-0005-0000-0000-0000631A0000}"/>
    <cellStyle name="Assumption Heading. 9 9" xfId="3604" xr:uid="{00000000-0005-0000-0000-0000641A0000}"/>
    <cellStyle name="Assumption Heading. 9 9 2" xfId="23595" xr:uid="{00000000-0005-0000-0000-0000651A0000}"/>
    <cellStyle name="Assumption Multiple." xfId="3605" xr:uid="{00000000-0005-0000-0000-0000661A0000}"/>
    <cellStyle name="Assumption Multiple. 10" xfId="3606" xr:uid="{00000000-0005-0000-0000-0000671A0000}"/>
    <cellStyle name="Assumption Multiple. 10 10" xfId="3607" xr:uid="{00000000-0005-0000-0000-0000681A0000}"/>
    <cellStyle name="Assumption Multiple. 10 10 2" xfId="23598" xr:uid="{00000000-0005-0000-0000-0000691A0000}"/>
    <cellStyle name="Assumption Multiple. 10 11" xfId="3608" xr:uid="{00000000-0005-0000-0000-00006A1A0000}"/>
    <cellStyle name="Assumption Multiple. 10 11 2" xfId="23599" xr:uid="{00000000-0005-0000-0000-00006B1A0000}"/>
    <cellStyle name="Assumption Multiple. 10 12" xfId="3609" xr:uid="{00000000-0005-0000-0000-00006C1A0000}"/>
    <cellStyle name="Assumption Multiple. 10 12 2" xfId="23600" xr:uid="{00000000-0005-0000-0000-00006D1A0000}"/>
    <cellStyle name="Assumption Multiple. 10 13" xfId="23597" xr:uid="{00000000-0005-0000-0000-00006E1A0000}"/>
    <cellStyle name="Assumption Multiple. 10 2" xfId="3610" xr:uid="{00000000-0005-0000-0000-00006F1A0000}"/>
    <cellStyle name="Assumption Multiple. 10 2 10" xfId="3611" xr:uid="{00000000-0005-0000-0000-0000701A0000}"/>
    <cellStyle name="Assumption Multiple. 10 2 10 2" xfId="23602" xr:uid="{00000000-0005-0000-0000-0000711A0000}"/>
    <cellStyle name="Assumption Multiple. 10 2 11" xfId="3612" xr:uid="{00000000-0005-0000-0000-0000721A0000}"/>
    <cellStyle name="Assumption Multiple. 10 2 11 2" xfId="23603" xr:uid="{00000000-0005-0000-0000-0000731A0000}"/>
    <cellStyle name="Assumption Multiple. 10 2 12" xfId="23601" xr:uid="{00000000-0005-0000-0000-0000741A0000}"/>
    <cellStyle name="Assumption Multiple. 10 2 2" xfId="3613" xr:uid="{00000000-0005-0000-0000-0000751A0000}"/>
    <cellStyle name="Assumption Multiple. 10 2 2 10" xfId="3614" xr:uid="{00000000-0005-0000-0000-0000761A0000}"/>
    <cellStyle name="Assumption Multiple. 10 2 2 10 2" xfId="23605" xr:uid="{00000000-0005-0000-0000-0000771A0000}"/>
    <cellStyle name="Assumption Multiple. 10 2 2 11" xfId="3615" xr:uid="{00000000-0005-0000-0000-0000781A0000}"/>
    <cellStyle name="Assumption Multiple. 10 2 2 11 2" xfId="23606" xr:uid="{00000000-0005-0000-0000-0000791A0000}"/>
    <cellStyle name="Assumption Multiple. 10 2 2 12" xfId="23604" xr:uid="{00000000-0005-0000-0000-00007A1A0000}"/>
    <cellStyle name="Assumption Multiple. 10 2 2 2" xfId="3616" xr:uid="{00000000-0005-0000-0000-00007B1A0000}"/>
    <cellStyle name="Assumption Multiple. 10 2 2 2 2" xfId="23607" xr:uid="{00000000-0005-0000-0000-00007C1A0000}"/>
    <cellStyle name="Assumption Multiple. 10 2 2 3" xfId="3617" xr:uid="{00000000-0005-0000-0000-00007D1A0000}"/>
    <cellStyle name="Assumption Multiple. 10 2 2 3 2" xfId="23608" xr:uid="{00000000-0005-0000-0000-00007E1A0000}"/>
    <cellStyle name="Assumption Multiple. 10 2 2 4" xfId="3618" xr:uid="{00000000-0005-0000-0000-00007F1A0000}"/>
    <cellStyle name="Assumption Multiple. 10 2 2 4 2" xfId="23609" xr:uid="{00000000-0005-0000-0000-0000801A0000}"/>
    <cellStyle name="Assumption Multiple. 10 2 2 5" xfId="3619" xr:uid="{00000000-0005-0000-0000-0000811A0000}"/>
    <cellStyle name="Assumption Multiple. 10 2 2 5 2" xfId="23610" xr:uid="{00000000-0005-0000-0000-0000821A0000}"/>
    <cellStyle name="Assumption Multiple. 10 2 2 6" xfId="3620" xr:uid="{00000000-0005-0000-0000-0000831A0000}"/>
    <cellStyle name="Assumption Multiple. 10 2 2 6 2" xfId="23611" xr:uid="{00000000-0005-0000-0000-0000841A0000}"/>
    <cellStyle name="Assumption Multiple. 10 2 2 7" xfId="3621" xr:uid="{00000000-0005-0000-0000-0000851A0000}"/>
    <cellStyle name="Assumption Multiple. 10 2 2 7 2" xfId="23612" xr:uid="{00000000-0005-0000-0000-0000861A0000}"/>
    <cellStyle name="Assumption Multiple. 10 2 2 8" xfId="3622" xr:uid="{00000000-0005-0000-0000-0000871A0000}"/>
    <cellStyle name="Assumption Multiple. 10 2 2 8 2" xfId="23613" xr:uid="{00000000-0005-0000-0000-0000881A0000}"/>
    <cellStyle name="Assumption Multiple. 10 2 2 9" xfId="3623" xr:uid="{00000000-0005-0000-0000-0000891A0000}"/>
    <cellStyle name="Assumption Multiple. 10 2 2 9 2" xfId="23614" xr:uid="{00000000-0005-0000-0000-00008A1A0000}"/>
    <cellStyle name="Assumption Multiple. 10 2 3" xfId="3624" xr:uid="{00000000-0005-0000-0000-00008B1A0000}"/>
    <cellStyle name="Assumption Multiple. 10 2 3 2" xfId="23615" xr:uid="{00000000-0005-0000-0000-00008C1A0000}"/>
    <cellStyle name="Assumption Multiple. 10 2 4" xfId="3625" xr:uid="{00000000-0005-0000-0000-00008D1A0000}"/>
    <cellStyle name="Assumption Multiple. 10 2 4 2" xfId="23616" xr:uid="{00000000-0005-0000-0000-00008E1A0000}"/>
    <cellStyle name="Assumption Multiple. 10 2 5" xfId="3626" xr:uid="{00000000-0005-0000-0000-00008F1A0000}"/>
    <cellStyle name="Assumption Multiple. 10 2 5 2" xfId="23617" xr:uid="{00000000-0005-0000-0000-0000901A0000}"/>
    <cellStyle name="Assumption Multiple. 10 2 6" xfId="3627" xr:uid="{00000000-0005-0000-0000-0000911A0000}"/>
    <cellStyle name="Assumption Multiple. 10 2 6 2" xfId="23618" xr:uid="{00000000-0005-0000-0000-0000921A0000}"/>
    <cellStyle name="Assumption Multiple. 10 2 7" xfId="3628" xr:uid="{00000000-0005-0000-0000-0000931A0000}"/>
    <cellStyle name="Assumption Multiple. 10 2 7 2" xfId="23619" xr:uid="{00000000-0005-0000-0000-0000941A0000}"/>
    <cellStyle name="Assumption Multiple. 10 2 8" xfId="3629" xr:uid="{00000000-0005-0000-0000-0000951A0000}"/>
    <cellStyle name="Assumption Multiple. 10 2 8 2" xfId="23620" xr:uid="{00000000-0005-0000-0000-0000961A0000}"/>
    <cellStyle name="Assumption Multiple. 10 2 9" xfId="3630" xr:uid="{00000000-0005-0000-0000-0000971A0000}"/>
    <cellStyle name="Assumption Multiple. 10 2 9 2" xfId="23621" xr:uid="{00000000-0005-0000-0000-0000981A0000}"/>
    <cellStyle name="Assumption Multiple. 10 3" xfId="3631" xr:uid="{00000000-0005-0000-0000-0000991A0000}"/>
    <cellStyle name="Assumption Multiple. 10 3 10" xfId="3632" xr:uid="{00000000-0005-0000-0000-00009A1A0000}"/>
    <cellStyle name="Assumption Multiple. 10 3 10 2" xfId="23623" xr:uid="{00000000-0005-0000-0000-00009B1A0000}"/>
    <cellStyle name="Assumption Multiple. 10 3 11" xfId="3633" xr:uid="{00000000-0005-0000-0000-00009C1A0000}"/>
    <cellStyle name="Assumption Multiple. 10 3 11 2" xfId="23624" xr:uid="{00000000-0005-0000-0000-00009D1A0000}"/>
    <cellStyle name="Assumption Multiple. 10 3 12" xfId="23622" xr:uid="{00000000-0005-0000-0000-00009E1A0000}"/>
    <cellStyle name="Assumption Multiple. 10 3 2" xfId="3634" xr:uid="{00000000-0005-0000-0000-00009F1A0000}"/>
    <cellStyle name="Assumption Multiple. 10 3 2 2" xfId="23625" xr:uid="{00000000-0005-0000-0000-0000A01A0000}"/>
    <cellStyle name="Assumption Multiple. 10 3 3" xfId="3635" xr:uid="{00000000-0005-0000-0000-0000A11A0000}"/>
    <cellStyle name="Assumption Multiple. 10 3 3 2" xfId="23626" xr:uid="{00000000-0005-0000-0000-0000A21A0000}"/>
    <cellStyle name="Assumption Multiple. 10 3 4" xfId="3636" xr:uid="{00000000-0005-0000-0000-0000A31A0000}"/>
    <cellStyle name="Assumption Multiple. 10 3 4 2" xfId="23627" xr:uid="{00000000-0005-0000-0000-0000A41A0000}"/>
    <cellStyle name="Assumption Multiple. 10 3 5" xfId="3637" xr:uid="{00000000-0005-0000-0000-0000A51A0000}"/>
    <cellStyle name="Assumption Multiple. 10 3 5 2" xfId="23628" xr:uid="{00000000-0005-0000-0000-0000A61A0000}"/>
    <cellStyle name="Assumption Multiple. 10 3 6" xfId="3638" xr:uid="{00000000-0005-0000-0000-0000A71A0000}"/>
    <cellStyle name="Assumption Multiple. 10 3 6 2" xfId="23629" xr:uid="{00000000-0005-0000-0000-0000A81A0000}"/>
    <cellStyle name="Assumption Multiple. 10 3 7" xfId="3639" xr:uid="{00000000-0005-0000-0000-0000A91A0000}"/>
    <cellStyle name="Assumption Multiple. 10 3 7 2" xfId="23630" xr:uid="{00000000-0005-0000-0000-0000AA1A0000}"/>
    <cellStyle name="Assumption Multiple. 10 3 8" xfId="3640" xr:uid="{00000000-0005-0000-0000-0000AB1A0000}"/>
    <cellStyle name="Assumption Multiple. 10 3 8 2" xfId="23631" xr:uid="{00000000-0005-0000-0000-0000AC1A0000}"/>
    <cellStyle name="Assumption Multiple. 10 3 9" xfId="3641" xr:uid="{00000000-0005-0000-0000-0000AD1A0000}"/>
    <cellStyle name="Assumption Multiple. 10 3 9 2" xfId="23632" xr:uid="{00000000-0005-0000-0000-0000AE1A0000}"/>
    <cellStyle name="Assumption Multiple. 10 4" xfId="3642" xr:uid="{00000000-0005-0000-0000-0000AF1A0000}"/>
    <cellStyle name="Assumption Multiple. 10 4 2" xfId="23633" xr:uid="{00000000-0005-0000-0000-0000B01A0000}"/>
    <cellStyle name="Assumption Multiple. 10 5" xfId="3643" xr:uid="{00000000-0005-0000-0000-0000B11A0000}"/>
    <cellStyle name="Assumption Multiple. 10 5 2" xfId="23634" xr:uid="{00000000-0005-0000-0000-0000B21A0000}"/>
    <cellStyle name="Assumption Multiple. 10 6" xfId="3644" xr:uid="{00000000-0005-0000-0000-0000B31A0000}"/>
    <cellStyle name="Assumption Multiple. 10 6 2" xfId="23635" xr:uid="{00000000-0005-0000-0000-0000B41A0000}"/>
    <cellStyle name="Assumption Multiple. 10 7" xfId="3645" xr:uid="{00000000-0005-0000-0000-0000B51A0000}"/>
    <cellStyle name="Assumption Multiple. 10 7 2" xfId="23636" xr:uid="{00000000-0005-0000-0000-0000B61A0000}"/>
    <cellStyle name="Assumption Multiple. 10 8" xfId="3646" xr:uid="{00000000-0005-0000-0000-0000B71A0000}"/>
    <cellStyle name="Assumption Multiple. 10 8 2" xfId="23637" xr:uid="{00000000-0005-0000-0000-0000B81A0000}"/>
    <cellStyle name="Assumption Multiple. 10 9" xfId="3647" xr:uid="{00000000-0005-0000-0000-0000B91A0000}"/>
    <cellStyle name="Assumption Multiple. 10 9 2" xfId="23638" xr:uid="{00000000-0005-0000-0000-0000BA1A0000}"/>
    <cellStyle name="Assumption Multiple. 11" xfId="3648" xr:uid="{00000000-0005-0000-0000-0000BB1A0000}"/>
    <cellStyle name="Assumption Multiple. 11 10" xfId="3649" xr:uid="{00000000-0005-0000-0000-0000BC1A0000}"/>
    <cellStyle name="Assumption Multiple. 11 10 2" xfId="23640" xr:uid="{00000000-0005-0000-0000-0000BD1A0000}"/>
    <cellStyle name="Assumption Multiple. 11 11" xfId="3650" xr:uid="{00000000-0005-0000-0000-0000BE1A0000}"/>
    <cellStyle name="Assumption Multiple. 11 11 2" xfId="23641" xr:uid="{00000000-0005-0000-0000-0000BF1A0000}"/>
    <cellStyle name="Assumption Multiple. 11 12" xfId="23639" xr:uid="{00000000-0005-0000-0000-0000C01A0000}"/>
    <cellStyle name="Assumption Multiple. 11 2" xfId="3651" xr:uid="{00000000-0005-0000-0000-0000C11A0000}"/>
    <cellStyle name="Assumption Multiple. 11 2 10" xfId="3652" xr:uid="{00000000-0005-0000-0000-0000C21A0000}"/>
    <cellStyle name="Assumption Multiple. 11 2 10 2" xfId="23643" xr:uid="{00000000-0005-0000-0000-0000C31A0000}"/>
    <cellStyle name="Assumption Multiple. 11 2 11" xfId="3653" xr:uid="{00000000-0005-0000-0000-0000C41A0000}"/>
    <cellStyle name="Assumption Multiple. 11 2 11 2" xfId="23644" xr:uid="{00000000-0005-0000-0000-0000C51A0000}"/>
    <cellStyle name="Assumption Multiple. 11 2 12" xfId="23642" xr:uid="{00000000-0005-0000-0000-0000C61A0000}"/>
    <cellStyle name="Assumption Multiple. 11 2 2" xfId="3654" xr:uid="{00000000-0005-0000-0000-0000C71A0000}"/>
    <cellStyle name="Assumption Multiple. 11 2 2 2" xfId="23645" xr:uid="{00000000-0005-0000-0000-0000C81A0000}"/>
    <cellStyle name="Assumption Multiple. 11 2 3" xfId="3655" xr:uid="{00000000-0005-0000-0000-0000C91A0000}"/>
    <cellStyle name="Assumption Multiple. 11 2 3 2" xfId="23646" xr:uid="{00000000-0005-0000-0000-0000CA1A0000}"/>
    <cellStyle name="Assumption Multiple. 11 2 4" xfId="3656" xr:uid="{00000000-0005-0000-0000-0000CB1A0000}"/>
    <cellStyle name="Assumption Multiple. 11 2 4 2" xfId="23647" xr:uid="{00000000-0005-0000-0000-0000CC1A0000}"/>
    <cellStyle name="Assumption Multiple. 11 2 5" xfId="3657" xr:uid="{00000000-0005-0000-0000-0000CD1A0000}"/>
    <cellStyle name="Assumption Multiple. 11 2 5 2" xfId="23648" xr:uid="{00000000-0005-0000-0000-0000CE1A0000}"/>
    <cellStyle name="Assumption Multiple. 11 2 6" xfId="3658" xr:uid="{00000000-0005-0000-0000-0000CF1A0000}"/>
    <cellStyle name="Assumption Multiple. 11 2 6 2" xfId="23649" xr:uid="{00000000-0005-0000-0000-0000D01A0000}"/>
    <cellStyle name="Assumption Multiple. 11 2 7" xfId="3659" xr:uid="{00000000-0005-0000-0000-0000D11A0000}"/>
    <cellStyle name="Assumption Multiple. 11 2 7 2" xfId="23650" xr:uid="{00000000-0005-0000-0000-0000D21A0000}"/>
    <cellStyle name="Assumption Multiple. 11 2 8" xfId="3660" xr:uid="{00000000-0005-0000-0000-0000D31A0000}"/>
    <cellStyle name="Assumption Multiple. 11 2 8 2" xfId="23651" xr:uid="{00000000-0005-0000-0000-0000D41A0000}"/>
    <cellStyle name="Assumption Multiple. 11 2 9" xfId="3661" xr:uid="{00000000-0005-0000-0000-0000D51A0000}"/>
    <cellStyle name="Assumption Multiple. 11 2 9 2" xfId="23652" xr:uid="{00000000-0005-0000-0000-0000D61A0000}"/>
    <cellStyle name="Assumption Multiple. 11 3" xfId="3662" xr:uid="{00000000-0005-0000-0000-0000D71A0000}"/>
    <cellStyle name="Assumption Multiple. 11 3 2" xfId="23653" xr:uid="{00000000-0005-0000-0000-0000D81A0000}"/>
    <cellStyle name="Assumption Multiple. 11 4" xfId="3663" xr:uid="{00000000-0005-0000-0000-0000D91A0000}"/>
    <cellStyle name="Assumption Multiple. 11 4 2" xfId="23654" xr:uid="{00000000-0005-0000-0000-0000DA1A0000}"/>
    <cellStyle name="Assumption Multiple. 11 5" xfId="3664" xr:uid="{00000000-0005-0000-0000-0000DB1A0000}"/>
    <cellStyle name="Assumption Multiple. 11 5 2" xfId="23655" xr:uid="{00000000-0005-0000-0000-0000DC1A0000}"/>
    <cellStyle name="Assumption Multiple. 11 6" xfId="3665" xr:uid="{00000000-0005-0000-0000-0000DD1A0000}"/>
    <cellStyle name="Assumption Multiple. 11 6 2" xfId="23656" xr:uid="{00000000-0005-0000-0000-0000DE1A0000}"/>
    <cellStyle name="Assumption Multiple. 11 7" xfId="3666" xr:uid="{00000000-0005-0000-0000-0000DF1A0000}"/>
    <cellStyle name="Assumption Multiple. 11 7 2" xfId="23657" xr:uid="{00000000-0005-0000-0000-0000E01A0000}"/>
    <cellStyle name="Assumption Multiple. 11 8" xfId="3667" xr:uid="{00000000-0005-0000-0000-0000E11A0000}"/>
    <cellStyle name="Assumption Multiple. 11 8 2" xfId="23658" xr:uid="{00000000-0005-0000-0000-0000E21A0000}"/>
    <cellStyle name="Assumption Multiple. 11 9" xfId="3668" xr:uid="{00000000-0005-0000-0000-0000E31A0000}"/>
    <cellStyle name="Assumption Multiple. 11 9 2" xfId="23659" xr:uid="{00000000-0005-0000-0000-0000E41A0000}"/>
    <cellStyle name="Assumption Multiple. 12" xfId="3669" xr:uid="{00000000-0005-0000-0000-0000E51A0000}"/>
    <cellStyle name="Assumption Multiple. 12 10" xfId="3670" xr:uid="{00000000-0005-0000-0000-0000E61A0000}"/>
    <cellStyle name="Assumption Multiple. 12 10 2" xfId="23661" xr:uid="{00000000-0005-0000-0000-0000E71A0000}"/>
    <cellStyle name="Assumption Multiple. 12 11" xfId="3671" xr:uid="{00000000-0005-0000-0000-0000E81A0000}"/>
    <cellStyle name="Assumption Multiple. 12 11 2" xfId="23662" xr:uid="{00000000-0005-0000-0000-0000E91A0000}"/>
    <cellStyle name="Assumption Multiple. 12 12" xfId="23660" xr:uid="{00000000-0005-0000-0000-0000EA1A0000}"/>
    <cellStyle name="Assumption Multiple. 12 2" xfId="3672" xr:uid="{00000000-0005-0000-0000-0000EB1A0000}"/>
    <cellStyle name="Assumption Multiple. 12 2 10" xfId="3673" xr:uid="{00000000-0005-0000-0000-0000EC1A0000}"/>
    <cellStyle name="Assumption Multiple. 12 2 10 2" xfId="23664" xr:uid="{00000000-0005-0000-0000-0000ED1A0000}"/>
    <cellStyle name="Assumption Multiple. 12 2 11" xfId="3674" xr:uid="{00000000-0005-0000-0000-0000EE1A0000}"/>
    <cellStyle name="Assumption Multiple. 12 2 11 2" xfId="23665" xr:uid="{00000000-0005-0000-0000-0000EF1A0000}"/>
    <cellStyle name="Assumption Multiple. 12 2 12" xfId="23663" xr:uid="{00000000-0005-0000-0000-0000F01A0000}"/>
    <cellStyle name="Assumption Multiple. 12 2 2" xfId="3675" xr:uid="{00000000-0005-0000-0000-0000F11A0000}"/>
    <cellStyle name="Assumption Multiple. 12 2 2 2" xfId="23666" xr:uid="{00000000-0005-0000-0000-0000F21A0000}"/>
    <cellStyle name="Assumption Multiple. 12 2 3" xfId="3676" xr:uid="{00000000-0005-0000-0000-0000F31A0000}"/>
    <cellStyle name="Assumption Multiple. 12 2 3 2" xfId="23667" xr:uid="{00000000-0005-0000-0000-0000F41A0000}"/>
    <cellStyle name="Assumption Multiple. 12 2 4" xfId="3677" xr:uid="{00000000-0005-0000-0000-0000F51A0000}"/>
    <cellStyle name="Assumption Multiple. 12 2 4 2" xfId="23668" xr:uid="{00000000-0005-0000-0000-0000F61A0000}"/>
    <cellStyle name="Assumption Multiple. 12 2 5" xfId="3678" xr:uid="{00000000-0005-0000-0000-0000F71A0000}"/>
    <cellStyle name="Assumption Multiple. 12 2 5 2" xfId="23669" xr:uid="{00000000-0005-0000-0000-0000F81A0000}"/>
    <cellStyle name="Assumption Multiple. 12 2 6" xfId="3679" xr:uid="{00000000-0005-0000-0000-0000F91A0000}"/>
    <cellStyle name="Assumption Multiple. 12 2 6 2" xfId="23670" xr:uid="{00000000-0005-0000-0000-0000FA1A0000}"/>
    <cellStyle name="Assumption Multiple. 12 2 7" xfId="3680" xr:uid="{00000000-0005-0000-0000-0000FB1A0000}"/>
    <cellStyle name="Assumption Multiple. 12 2 7 2" xfId="23671" xr:uid="{00000000-0005-0000-0000-0000FC1A0000}"/>
    <cellStyle name="Assumption Multiple. 12 2 8" xfId="3681" xr:uid="{00000000-0005-0000-0000-0000FD1A0000}"/>
    <cellStyle name="Assumption Multiple. 12 2 8 2" xfId="23672" xr:uid="{00000000-0005-0000-0000-0000FE1A0000}"/>
    <cellStyle name="Assumption Multiple. 12 2 9" xfId="3682" xr:uid="{00000000-0005-0000-0000-0000FF1A0000}"/>
    <cellStyle name="Assumption Multiple. 12 2 9 2" xfId="23673" xr:uid="{00000000-0005-0000-0000-0000001B0000}"/>
    <cellStyle name="Assumption Multiple. 12 3" xfId="3683" xr:uid="{00000000-0005-0000-0000-0000011B0000}"/>
    <cellStyle name="Assumption Multiple. 12 3 2" xfId="23674" xr:uid="{00000000-0005-0000-0000-0000021B0000}"/>
    <cellStyle name="Assumption Multiple. 12 4" xfId="3684" xr:uid="{00000000-0005-0000-0000-0000031B0000}"/>
    <cellStyle name="Assumption Multiple. 12 4 2" xfId="23675" xr:uid="{00000000-0005-0000-0000-0000041B0000}"/>
    <cellStyle name="Assumption Multiple. 12 5" xfId="3685" xr:uid="{00000000-0005-0000-0000-0000051B0000}"/>
    <cellStyle name="Assumption Multiple. 12 5 2" xfId="23676" xr:uid="{00000000-0005-0000-0000-0000061B0000}"/>
    <cellStyle name="Assumption Multiple. 12 6" xfId="3686" xr:uid="{00000000-0005-0000-0000-0000071B0000}"/>
    <cellStyle name="Assumption Multiple. 12 6 2" xfId="23677" xr:uid="{00000000-0005-0000-0000-0000081B0000}"/>
    <cellStyle name="Assumption Multiple. 12 7" xfId="3687" xr:uid="{00000000-0005-0000-0000-0000091B0000}"/>
    <cellStyle name="Assumption Multiple. 12 7 2" xfId="23678" xr:uid="{00000000-0005-0000-0000-00000A1B0000}"/>
    <cellStyle name="Assumption Multiple. 12 8" xfId="3688" xr:uid="{00000000-0005-0000-0000-00000B1B0000}"/>
    <cellStyle name="Assumption Multiple. 12 8 2" xfId="23679" xr:uid="{00000000-0005-0000-0000-00000C1B0000}"/>
    <cellStyle name="Assumption Multiple. 12 9" xfId="3689" xr:uid="{00000000-0005-0000-0000-00000D1B0000}"/>
    <cellStyle name="Assumption Multiple. 12 9 2" xfId="23680" xr:uid="{00000000-0005-0000-0000-00000E1B0000}"/>
    <cellStyle name="Assumption Multiple. 13" xfId="3690" xr:uid="{00000000-0005-0000-0000-00000F1B0000}"/>
    <cellStyle name="Assumption Multiple. 13 10" xfId="3691" xr:uid="{00000000-0005-0000-0000-0000101B0000}"/>
    <cellStyle name="Assumption Multiple. 13 10 2" xfId="23682" xr:uid="{00000000-0005-0000-0000-0000111B0000}"/>
    <cellStyle name="Assumption Multiple. 13 11" xfId="3692" xr:uid="{00000000-0005-0000-0000-0000121B0000}"/>
    <cellStyle name="Assumption Multiple. 13 11 2" xfId="23683" xr:uid="{00000000-0005-0000-0000-0000131B0000}"/>
    <cellStyle name="Assumption Multiple. 13 12" xfId="23681" xr:uid="{00000000-0005-0000-0000-0000141B0000}"/>
    <cellStyle name="Assumption Multiple. 13 2" xfId="3693" xr:uid="{00000000-0005-0000-0000-0000151B0000}"/>
    <cellStyle name="Assumption Multiple. 13 2 2" xfId="23684" xr:uid="{00000000-0005-0000-0000-0000161B0000}"/>
    <cellStyle name="Assumption Multiple. 13 3" xfId="3694" xr:uid="{00000000-0005-0000-0000-0000171B0000}"/>
    <cellStyle name="Assumption Multiple. 13 3 2" xfId="23685" xr:uid="{00000000-0005-0000-0000-0000181B0000}"/>
    <cellStyle name="Assumption Multiple. 13 4" xfId="3695" xr:uid="{00000000-0005-0000-0000-0000191B0000}"/>
    <cellStyle name="Assumption Multiple. 13 4 2" xfId="23686" xr:uid="{00000000-0005-0000-0000-00001A1B0000}"/>
    <cellStyle name="Assumption Multiple. 13 5" xfId="3696" xr:uid="{00000000-0005-0000-0000-00001B1B0000}"/>
    <cellStyle name="Assumption Multiple. 13 5 2" xfId="23687" xr:uid="{00000000-0005-0000-0000-00001C1B0000}"/>
    <cellStyle name="Assumption Multiple. 13 6" xfId="3697" xr:uid="{00000000-0005-0000-0000-00001D1B0000}"/>
    <cellStyle name="Assumption Multiple. 13 6 2" xfId="23688" xr:uid="{00000000-0005-0000-0000-00001E1B0000}"/>
    <cellStyle name="Assumption Multiple. 13 7" xfId="3698" xr:uid="{00000000-0005-0000-0000-00001F1B0000}"/>
    <cellStyle name="Assumption Multiple. 13 7 2" xfId="23689" xr:uid="{00000000-0005-0000-0000-0000201B0000}"/>
    <cellStyle name="Assumption Multiple. 13 8" xfId="3699" xr:uid="{00000000-0005-0000-0000-0000211B0000}"/>
    <cellStyle name="Assumption Multiple. 13 8 2" xfId="23690" xr:uid="{00000000-0005-0000-0000-0000221B0000}"/>
    <cellStyle name="Assumption Multiple. 13 9" xfId="3700" xr:uid="{00000000-0005-0000-0000-0000231B0000}"/>
    <cellStyle name="Assumption Multiple. 13 9 2" xfId="23691" xr:uid="{00000000-0005-0000-0000-0000241B0000}"/>
    <cellStyle name="Assumption Multiple. 14" xfId="3701" xr:uid="{00000000-0005-0000-0000-0000251B0000}"/>
    <cellStyle name="Assumption Multiple. 14 2" xfId="23692" xr:uid="{00000000-0005-0000-0000-0000261B0000}"/>
    <cellStyle name="Assumption Multiple. 15" xfId="3702" xr:uid="{00000000-0005-0000-0000-0000271B0000}"/>
    <cellStyle name="Assumption Multiple. 15 2" xfId="23693" xr:uid="{00000000-0005-0000-0000-0000281B0000}"/>
    <cellStyle name="Assumption Multiple. 16" xfId="3703" xr:uid="{00000000-0005-0000-0000-0000291B0000}"/>
    <cellStyle name="Assumption Multiple. 16 2" xfId="23694" xr:uid="{00000000-0005-0000-0000-00002A1B0000}"/>
    <cellStyle name="Assumption Multiple. 17" xfId="3704" xr:uid="{00000000-0005-0000-0000-00002B1B0000}"/>
    <cellStyle name="Assumption Multiple. 17 2" xfId="23695" xr:uid="{00000000-0005-0000-0000-00002C1B0000}"/>
    <cellStyle name="Assumption Multiple. 18" xfId="23596" xr:uid="{00000000-0005-0000-0000-00002D1B0000}"/>
    <cellStyle name="Assumption Multiple. 2" xfId="3705" xr:uid="{00000000-0005-0000-0000-00002E1B0000}"/>
    <cellStyle name="Assumption Multiple. 2 10" xfId="3706" xr:uid="{00000000-0005-0000-0000-00002F1B0000}"/>
    <cellStyle name="Assumption Multiple. 2 10 2" xfId="23697" xr:uid="{00000000-0005-0000-0000-0000301B0000}"/>
    <cellStyle name="Assumption Multiple. 2 11" xfId="3707" xr:uid="{00000000-0005-0000-0000-0000311B0000}"/>
    <cellStyle name="Assumption Multiple. 2 11 2" xfId="23698" xr:uid="{00000000-0005-0000-0000-0000321B0000}"/>
    <cellStyle name="Assumption Multiple. 2 12" xfId="3708" xr:uid="{00000000-0005-0000-0000-0000331B0000}"/>
    <cellStyle name="Assumption Multiple. 2 12 2" xfId="23699" xr:uid="{00000000-0005-0000-0000-0000341B0000}"/>
    <cellStyle name="Assumption Multiple. 2 13" xfId="3709" xr:uid="{00000000-0005-0000-0000-0000351B0000}"/>
    <cellStyle name="Assumption Multiple. 2 13 2" xfId="23700" xr:uid="{00000000-0005-0000-0000-0000361B0000}"/>
    <cellStyle name="Assumption Multiple. 2 14" xfId="3710" xr:uid="{00000000-0005-0000-0000-0000371B0000}"/>
    <cellStyle name="Assumption Multiple. 2 14 2" xfId="23701" xr:uid="{00000000-0005-0000-0000-0000381B0000}"/>
    <cellStyle name="Assumption Multiple. 2 15" xfId="3711" xr:uid="{00000000-0005-0000-0000-0000391B0000}"/>
    <cellStyle name="Assumption Multiple. 2 15 2" xfId="23702" xr:uid="{00000000-0005-0000-0000-00003A1B0000}"/>
    <cellStyle name="Assumption Multiple. 2 16" xfId="3712" xr:uid="{00000000-0005-0000-0000-00003B1B0000}"/>
    <cellStyle name="Assumption Multiple. 2 16 2" xfId="23703" xr:uid="{00000000-0005-0000-0000-00003C1B0000}"/>
    <cellStyle name="Assumption Multiple. 2 17" xfId="3713" xr:uid="{00000000-0005-0000-0000-00003D1B0000}"/>
    <cellStyle name="Assumption Multiple. 2 17 2" xfId="23704" xr:uid="{00000000-0005-0000-0000-00003E1B0000}"/>
    <cellStyle name="Assumption Multiple. 2 18" xfId="3714" xr:uid="{00000000-0005-0000-0000-00003F1B0000}"/>
    <cellStyle name="Assumption Multiple. 2 18 2" xfId="23705" xr:uid="{00000000-0005-0000-0000-0000401B0000}"/>
    <cellStyle name="Assumption Multiple. 2 19" xfId="3715" xr:uid="{00000000-0005-0000-0000-0000411B0000}"/>
    <cellStyle name="Assumption Multiple. 2 19 2" xfId="23706" xr:uid="{00000000-0005-0000-0000-0000421B0000}"/>
    <cellStyle name="Assumption Multiple. 2 2" xfId="3716" xr:uid="{00000000-0005-0000-0000-0000431B0000}"/>
    <cellStyle name="Assumption Multiple. 2 2 10" xfId="3717" xr:uid="{00000000-0005-0000-0000-0000441B0000}"/>
    <cellStyle name="Assumption Multiple. 2 2 10 2" xfId="23708" xr:uid="{00000000-0005-0000-0000-0000451B0000}"/>
    <cellStyle name="Assumption Multiple. 2 2 11" xfId="3718" xr:uid="{00000000-0005-0000-0000-0000461B0000}"/>
    <cellStyle name="Assumption Multiple. 2 2 11 2" xfId="23709" xr:uid="{00000000-0005-0000-0000-0000471B0000}"/>
    <cellStyle name="Assumption Multiple. 2 2 12" xfId="3719" xr:uid="{00000000-0005-0000-0000-0000481B0000}"/>
    <cellStyle name="Assumption Multiple. 2 2 12 2" xfId="23710" xr:uid="{00000000-0005-0000-0000-0000491B0000}"/>
    <cellStyle name="Assumption Multiple. 2 2 13" xfId="3720" xr:uid="{00000000-0005-0000-0000-00004A1B0000}"/>
    <cellStyle name="Assumption Multiple. 2 2 13 2" xfId="23711" xr:uid="{00000000-0005-0000-0000-00004B1B0000}"/>
    <cellStyle name="Assumption Multiple. 2 2 14" xfId="3721" xr:uid="{00000000-0005-0000-0000-00004C1B0000}"/>
    <cellStyle name="Assumption Multiple. 2 2 14 2" xfId="23712" xr:uid="{00000000-0005-0000-0000-00004D1B0000}"/>
    <cellStyle name="Assumption Multiple. 2 2 15" xfId="3722" xr:uid="{00000000-0005-0000-0000-00004E1B0000}"/>
    <cellStyle name="Assumption Multiple. 2 2 15 2" xfId="23713" xr:uid="{00000000-0005-0000-0000-00004F1B0000}"/>
    <cellStyle name="Assumption Multiple. 2 2 16" xfId="3723" xr:uid="{00000000-0005-0000-0000-0000501B0000}"/>
    <cellStyle name="Assumption Multiple. 2 2 16 2" xfId="23714" xr:uid="{00000000-0005-0000-0000-0000511B0000}"/>
    <cellStyle name="Assumption Multiple. 2 2 17" xfId="3724" xr:uid="{00000000-0005-0000-0000-0000521B0000}"/>
    <cellStyle name="Assumption Multiple. 2 2 17 2" xfId="23715" xr:uid="{00000000-0005-0000-0000-0000531B0000}"/>
    <cellStyle name="Assumption Multiple. 2 2 18" xfId="3725" xr:uid="{00000000-0005-0000-0000-0000541B0000}"/>
    <cellStyle name="Assumption Multiple. 2 2 18 2" xfId="23716" xr:uid="{00000000-0005-0000-0000-0000551B0000}"/>
    <cellStyle name="Assumption Multiple. 2 2 19" xfId="3726" xr:uid="{00000000-0005-0000-0000-0000561B0000}"/>
    <cellStyle name="Assumption Multiple. 2 2 19 2" xfId="23717" xr:uid="{00000000-0005-0000-0000-0000571B0000}"/>
    <cellStyle name="Assumption Multiple. 2 2 2" xfId="3727" xr:uid="{00000000-0005-0000-0000-0000581B0000}"/>
    <cellStyle name="Assumption Multiple. 2 2 2 10" xfId="3728" xr:uid="{00000000-0005-0000-0000-0000591B0000}"/>
    <cellStyle name="Assumption Multiple. 2 2 2 10 2" xfId="23719" xr:uid="{00000000-0005-0000-0000-00005A1B0000}"/>
    <cellStyle name="Assumption Multiple. 2 2 2 11" xfId="3729" xr:uid="{00000000-0005-0000-0000-00005B1B0000}"/>
    <cellStyle name="Assumption Multiple. 2 2 2 11 2" xfId="23720" xr:uid="{00000000-0005-0000-0000-00005C1B0000}"/>
    <cellStyle name="Assumption Multiple. 2 2 2 12" xfId="3730" xr:uid="{00000000-0005-0000-0000-00005D1B0000}"/>
    <cellStyle name="Assumption Multiple. 2 2 2 12 2" xfId="23721" xr:uid="{00000000-0005-0000-0000-00005E1B0000}"/>
    <cellStyle name="Assumption Multiple. 2 2 2 13" xfId="3731" xr:uid="{00000000-0005-0000-0000-00005F1B0000}"/>
    <cellStyle name="Assumption Multiple. 2 2 2 13 2" xfId="23722" xr:uid="{00000000-0005-0000-0000-0000601B0000}"/>
    <cellStyle name="Assumption Multiple. 2 2 2 14" xfId="23718" xr:uid="{00000000-0005-0000-0000-0000611B0000}"/>
    <cellStyle name="Assumption Multiple. 2 2 2 2" xfId="3732" xr:uid="{00000000-0005-0000-0000-0000621B0000}"/>
    <cellStyle name="Assumption Multiple. 2 2 2 2 10" xfId="3733" xr:uid="{00000000-0005-0000-0000-0000631B0000}"/>
    <cellStyle name="Assumption Multiple. 2 2 2 2 10 2" xfId="23724" xr:uid="{00000000-0005-0000-0000-0000641B0000}"/>
    <cellStyle name="Assumption Multiple. 2 2 2 2 11" xfId="3734" xr:uid="{00000000-0005-0000-0000-0000651B0000}"/>
    <cellStyle name="Assumption Multiple. 2 2 2 2 11 2" xfId="23725" xr:uid="{00000000-0005-0000-0000-0000661B0000}"/>
    <cellStyle name="Assumption Multiple. 2 2 2 2 12" xfId="3735" xr:uid="{00000000-0005-0000-0000-0000671B0000}"/>
    <cellStyle name="Assumption Multiple. 2 2 2 2 12 2" xfId="23726" xr:uid="{00000000-0005-0000-0000-0000681B0000}"/>
    <cellStyle name="Assumption Multiple. 2 2 2 2 13" xfId="23723" xr:uid="{00000000-0005-0000-0000-0000691B0000}"/>
    <cellStyle name="Assumption Multiple. 2 2 2 2 2" xfId="3736" xr:uid="{00000000-0005-0000-0000-00006A1B0000}"/>
    <cellStyle name="Assumption Multiple. 2 2 2 2 2 10" xfId="3737" xr:uid="{00000000-0005-0000-0000-00006B1B0000}"/>
    <cellStyle name="Assumption Multiple. 2 2 2 2 2 10 2" xfId="23728" xr:uid="{00000000-0005-0000-0000-00006C1B0000}"/>
    <cellStyle name="Assumption Multiple. 2 2 2 2 2 11" xfId="3738" xr:uid="{00000000-0005-0000-0000-00006D1B0000}"/>
    <cellStyle name="Assumption Multiple. 2 2 2 2 2 11 2" xfId="23729" xr:uid="{00000000-0005-0000-0000-00006E1B0000}"/>
    <cellStyle name="Assumption Multiple. 2 2 2 2 2 12" xfId="23727" xr:uid="{00000000-0005-0000-0000-00006F1B0000}"/>
    <cellStyle name="Assumption Multiple. 2 2 2 2 2 2" xfId="3739" xr:uid="{00000000-0005-0000-0000-0000701B0000}"/>
    <cellStyle name="Assumption Multiple. 2 2 2 2 2 2 10" xfId="3740" xr:uid="{00000000-0005-0000-0000-0000711B0000}"/>
    <cellStyle name="Assumption Multiple. 2 2 2 2 2 2 10 2" xfId="23731" xr:uid="{00000000-0005-0000-0000-0000721B0000}"/>
    <cellStyle name="Assumption Multiple. 2 2 2 2 2 2 11" xfId="3741" xr:uid="{00000000-0005-0000-0000-0000731B0000}"/>
    <cellStyle name="Assumption Multiple. 2 2 2 2 2 2 11 2" xfId="23732" xr:uid="{00000000-0005-0000-0000-0000741B0000}"/>
    <cellStyle name="Assumption Multiple. 2 2 2 2 2 2 12" xfId="23730" xr:uid="{00000000-0005-0000-0000-0000751B0000}"/>
    <cellStyle name="Assumption Multiple. 2 2 2 2 2 2 2" xfId="3742" xr:uid="{00000000-0005-0000-0000-0000761B0000}"/>
    <cellStyle name="Assumption Multiple. 2 2 2 2 2 2 2 2" xfId="23733" xr:uid="{00000000-0005-0000-0000-0000771B0000}"/>
    <cellStyle name="Assumption Multiple. 2 2 2 2 2 2 3" xfId="3743" xr:uid="{00000000-0005-0000-0000-0000781B0000}"/>
    <cellStyle name="Assumption Multiple. 2 2 2 2 2 2 3 2" xfId="23734" xr:uid="{00000000-0005-0000-0000-0000791B0000}"/>
    <cellStyle name="Assumption Multiple. 2 2 2 2 2 2 4" xfId="3744" xr:uid="{00000000-0005-0000-0000-00007A1B0000}"/>
    <cellStyle name="Assumption Multiple. 2 2 2 2 2 2 4 2" xfId="23735" xr:uid="{00000000-0005-0000-0000-00007B1B0000}"/>
    <cellStyle name="Assumption Multiple. 2 2 2 2 2 2 5" xfId="3745" xr:uid="{00000000-0005-0000-0000-00007C1B0000}"/>
    <cellStyle name="Assumption Multiple. 2 2 2 2 2 2 5 2" xfId="23736" xr:uid="{00000000-0005-0000-0000-00007D1B0000}"/>
    <cellStyle name="Assumption Multiple. 2 2 2 2 2 2 6" xfId="3746" xr:uid="{00000000-0005-0000-0000-00007E1B0000}"/>
    <cellStyle name="Assumption Multiple. 2 2 2 2 2 2 6 2" xfId="23737" xr:uid="{00000000-0005-0000-0000-00007F1B0000}"/>
    <cellStyle name="Assumption Multiple. 2 2 2 2 2 2 7" xfId="3747" xr:uid="{00000000-0005-0000-0000-0000801B0000}"/>
    <cellStyle name="Assumption Multiple. 2 2 2 2 2 2 7 2" xfId="23738" xr:uid="{00000000-0005-0000-0000-0000811B0000}"/>
    <cellStyle name="Assumption Multiple. 2 2 2 2 2 2 8" xfId="3748" xr:uid="{00000000-0005-0000-0000-0000821B0000}"/>
    <cellStyle name="Assumption Multiple. 2 2 2 2 2 2 8 2" xfId="23739" xr:uid="{00000000-0005-0000-0000-0000831B0000}"/>
    <cellStyle name="Assumption Multiple. 2 2 2 2 2 2 9" xfId="3749" xr:uid="{00000000-0005-0000-0000-0000841B0000}"/>
    <cellStyle name="Assumption Multiple. 2 2 2 2 2 2 9 2" xfId="23740" xr:uid="{00000000-0005-0000-0000-0000851B0000}"/>
    <cellStyle name="Assumption Multiple. 2 2 2 2 2 3" xfId="3750" xr:uid="{00000000-0005-0000-0000-0000861B0000}"/>
    <cellStyle name="Assumption Multiple. 2 2 2 2 2 3 2" xfId="23741" xr:uid="{00000000-0005-0000-0000-0000871B0000}"/>
    <cellStyle name="Assumption Multiple. 2 2 2 2 2 4" xfId="3751" xr:uid="{00000000-0005-0000-0000-0000881B0000}"/>
    <cellStyle name="Assumption Multiple. 2 2 2 2 2 4 2" xfId="23742" xr:uid="{00000000-0005-0000-0000-0000891B0000}"/>
    <cellStyle name="Assumption Multiple. 2 2 2 2 2 5" xfId="3752" xr:uid="{00000000-0005-0000-0000-00008A1B0000}"/>
    <cellStyle name="Assumption Multiple. 2 2 2 2 2 5 2" xfId="23743" xr:uid="{00000000-0005-0000-0000-00008B1B0000}"/>
    <cellStyle name="Assumption Multiple. 2 2 2 2 2 6" xfId="3753" xr:uid="{00000000-0005-0000-0000-00008C1B0000}"/>
    <cellStyle name="Assumption Multiple. 2 2 2 2 2 6 2" xfId="23744" xr:uid="{00000000-0005-0000-0000-00008D1B0000}"/>
    <cellStyle name="Assumption Multiple. 2 2 2 2 2 7" xfId="3754" xr:uid="{00000000-0005-0000-0000-00008E1B0000}"/>
    <cellStyle name="Assumption Multiple. 2 2 2 2 2 7 2" xfId="23745" xr:uid="{00000000-0005-0000-0000-00008F1B0000}"/>
    <cellStyle name="Assumption Multiple. 2 2 2 2 2 8" xfId="3755" xr:uid="{00000000-0005-0000-0000-0000901B0000}"/>
    <cellStyle name="Assumption Multiple. 2 2 2 2 2 8 2" xfId="23746" xr:uid="{00000000-0005-0000-0000-0000911B0000}"/>
    <cellStyle name="Assumption Multiple. 2 2 2 2 2 9" xfId="3756" xr:uid="{00000000-0005-0000-0000-0000921B0000}"/>
    <cellStyle name="Assumption Multiple. 2 2 2 2 2 9 2" xfId="23747" xr:uid="{00000000-0005-0000-0000-0000931B0000}"/>
    <cellStyle name="Assumption Multiple. 2 2 2 2 3" xfId="3757" xr:uid="{00000000-0005-0000-0000-0000941B0000}"/>
    <cellStyle name="Assumption Multiple. 2 2 2 2 3 10" xfId="3758" xr:uid="{00000000-0005-0000-0000-0000951B0000}"/>
    <cellStyle name="Assumption Multiple. 2 2 2 2 3 10 2" xfId="23749" xr:uid="{00000000-0005-0000-0000-0000961B0000}"/>
    <cellStyle name="Assumption Multiple. 2 2 2 2 3 11" xfId="3759" xr:uid="{00000000-0005-0000-0000-0000971B0000}"/>
    <cellStyle name="Assumption Multiple. 2 2 2 2 3 11 2" xfId="23750" xr:uid="{00000000-0005-0000-0000-0000981B0000}"/>
    <cellStyle name="Assumption Multiple. 2 2 2 2 3 12" xfId="23748" xr:uid="{00000000-0005-0000-0000-0000991B0000}"/>
    <cellStyle name="Assumption Multiple. 2 2 2 2 3 2" xfId="3760" xr:uid="{00000000-0005-0000-0000-00009A1B0000}"/>
    <cellStyle name="Assumption Multiple. 2 2 2 2 3 2 2" xfId="23751" xr:uid="{00000000-0005-0000-0000-00009B1B0000}"/>
    <cellStyle name="Assumption Multiple. 2 2 2 2 3 3" xfId="3761" xr:uid="{00000000-0005-0000-0000-00009C1B0000}"/>
    <cellStyle name="Assumption Multiple. 2 2 2 2 3 3 2" xfId="23752" xr:uid="{00000000-0005-0000-0000-00009D1B0000}"/>
    <cellStyle name="Assumption Multiple. 2 2 2 2 3 4" xfId="3762" xr:uid="{00000000-0005-0000-0000-00009E1B0000}"/>
    <cellStyle name="Assumption Multiple. 2 2 2 2 3 4 2" xfId="23753" xr:uid="{00000000-0005-0000-0000-00009F1B0000}"/>
    <cellStyle name="Assumption Multiple. 2 2 2 2 3 5" xfId="3763" xr:uid="{00000000-0005-0000-0000-0000A01B0000}"/>
    <cellStyle name="Assumption Multiple. 2 2 2 2 3 5 2" xfId="23754" xr:uid="{00000000-0005-0000-0000-0000A11B0000}"/>
    <cellStyle name="Assumption Multiple. 2 2 2 2 3 6" xfId="3764" xr:uid="{00000000-0005-0000-0000-0000A21B0000}"/>
    <cellStyle name="Assumption Multiple. 2 2 2 2 3 6 2" xfId="23755" xr:uid="{00000000-0005-0000-0000-0000A31B0000}"/>
    <cellStyle name="Assumption Multiple. 2 2 2 2 3 7" xfId="3765" xr:uid="{00000000-0005-0000-0000-0000A41B0000}"/>
    <cellStyle name="Assumption Multiple. 2 2 2 2 3 7 2" xfId="23756" xr:uid="{00000000-0005-0000-0000-0000A51B0000}"/>
    <cellStyle name="Assumption Multiple. 2 2 2 2 3 8" xfId="3766" xr:uid="{00000000-0005-0000-0000-0000A61B0000}"/>
    <cellStyle name="Assumption Multiple. 2 2 2 2 3 8 2" xfId="23757" xr:uid="{00000000-0005-0000-0000-0000A71B0000}"/>
    <cellStyle name="Assumption Multiple. 2 2 2 2 3 9" xfId="3767" xr:uid="{00000000-0005-0000-0000-0000A81B0000}"/>
    <cellStyle name="Assumption Multiple. 2 2 2 2 3 9 2" xfId="23758" xr:uid="{00000000-0005-0000-0000-0000A91B0000}"/>
    <cellStyle name="Assumption Multiple. 2 2 2 2 4" xfId="3768" xr:uid="{00000000-0005-0000-0000-0000AA1B0000}"/>
    <cellStyle name="Assumption Multiple. 2 2 2 2 4 2" xfId="23759" xr:uid="{00000000-0005-0000-0000-0000AB1B0000}"/>
    <cellStyle name="Assumption Multiple. 2 2 2 2 5" xfId="3769" xr:uid="{00000000-0005-0000-0000-0000AC1B0000}"/>
    <cellStyle name="Assumption Multiple. 2 2 2 2 5 2" xfId="23760" xr:uid="{00000000-0005-0000-0000-0000AD1B0000}"/>
    <cellStyle name="Assumption Multiple. 2 2 2 2 6" xfId="3770" xr:uid="{00000000-0005-0000-0000-0000AE1B0000}"/>
    <cellStyle name="Assumption Multiple. 2 2 2 2 6 2" xfId="23761" xr:uid="{00000000-0005-0000-0000-0000AF1B0000}"/>
    <cellStyle name="Assumption Multiple. 2 2 2 2 7" xfId="3771" xr:uid="{00000000-0005-0000-0000-0000B01B0000}"/>
    <cellStyle name="Assumption Multiple. 2 2 2 2 7 2" xfId="23762" xr:uid="{00000000-0005-0000-0000-0000B11B0000}"/>
    <cellStyle name="Assumption Multiple. 2 2 2 2 8" xfId="3772" xr:uid="{00000000-0005-0000-0000-0000B21B0000}"/>
    <cellStyle name="Assumption Multiple. 2 2 2 2 8 2" xfId="23763" xr:uid="{00000000-0005-0000-0000-0000B31B0000}"/>
    <cellStyle name="Assumption Multiple. 2 2 2 2 9" xfId="3773" xr:uid="{00000000-0005-0000-0000-0000B41B0000}"/>
    <cellStyle name="Assumption Multiple. 2 2 2 2 9 2" xfId="23764" xr:uid="{00000000-0005-0000-0000-0000B51B0000}"/>
    <cellStyle name="Assumption Multiple. 2 2 2 3" xfId="3774" xr:uid="{00000000-0005-0000-0000-0000B61B0000}"/>
    <cellStyle name="Assumption Multiple. 2 2 2 3 10" xfId="3775" xr:uid="{00000000-0005-0000-0000-0000B71B0000}"/>
    <cellStyle name="Assumption Multiple. 2 2 2 3 10 2" xfId="23766" xr:uid="{00000000-0005-0000-0000-0000B81B0000}"/>
    <cellStyle name="Assumption Multiple. 2 2 2 3 11" xfId="3776" xr:uid="{00000000-0005-0000-0000-0000B91B0000}"/>
    <cellStyle name="Assumption Multiple. 2 2 2 3 11 2" xfId="23767" xr:uid="{00000000-0005-0000-0000-0000BA1B0000}"/>
    <cellStyle name="Assumption Multiple. 2 2 2 3 12" xfId="23765" xr:uid="{00000000-0005-0000-0000-0000BB1B0000}"/>
    <cellStyle name="Assumption Multiple. 2 2 2 3 2" xfId="3777" xr:uid="{00000000-0005-0000-0000-0000BC1B0000}"/>
    <cellStyle name="Assumption Multiple. 2 2 2 3 2 10" xfId="3778" xr:uid="{00000000-0005-0000-0000-0000BD1B0000}"/>
    <cellStyle name="Assumption Multiple. 2 2 2 3 2 10 2" xfId="23769" xr:uid="{00000000-0005-0000-0000-0000BE1B0000}"/>
    <cellStyle name="Assumption Multiple. 2 2 2 3 2 11" xfId="3779" xr:uid="{00000000-0005-0000-0000-0000BF1B0000}"/>
    <cellStyle name="Assumption Multiple. 2 2 2 3 2 11 2" xfId="23770" xr:uid="{00000000-0005-0000-0000-0000C01B0000}"/>
    <cellStyle name="Assumption Multiple. 2 2 2 3 2 12" xfId="23768" xr:uid="{00000000-0005-0000-0000-0000C11B0000}"/>
    <cellStyle name="Assumption Multiple. 2 2 2 3 2 2" xfId="3780" xr:uid="{00000000-0005-0000-0000-0000C21B0000}"/>
    <cellStyle name="Assumption Multiple. 2 2 2 3 2 2 2" xfId="23771" xr:uid="{00000000-0005-0000-0000-0000C31B0000}"/>
    <cellStyle name="Assumption Multiple. 2 2 2 3 2 3" xfId="3781" xr:uid="{00000000-0005-0000-0000-0000C41B0000}"/>
    <cellStyle name="Assumption Multiple. 2 2 2 3 2 3 2" xfId="23772" xr:uid="{00000000-0005-0000-0000-0000C51B0000}"/>
    <cellStyle name="Assumption Multiple. 2 2 2 3 2 4" xfId="3782" xr:uid="{00000000-0005-0000-0000-0000C61B0000}"/>
    <cellStyle name="Assumption Multiple. 2 2 2 3 2 4 2" xfId="23773" xr:uid="{00000000-0005-0000-0000-0000C71B0000}"/>
    <cellStyle name="Assumption Multiple. 2 2 2 3 2 5" xfId="3783" xr:uid="{00000000-0005-0000-0000-0000C81B0000}"/>
    <cellStyle name="Assumption Multiple. 2 2 2 3 2 5 2" xfId="23774" xr:uid="{00000000-0005-0000-0000-0000C91B0000}"/>
    <cellStyle name="Assumption Multiple. 2 2 2 3 2 6" xfId="3784" xr:uid="{00000000-0005-0000-0000-0000CA1B0000}"/>
    <cellStyle name="Assumption Multiple. 2 2 2 3 2 6 2" xfId="23775" xr:uid="{00000000-0005-0000-0000-0000CB1B0000}"/>
    <cellStyle name="Assumption Multiple. 2 2 2 3 2 7" xfId="3785" xr:uid="{00000000-0005-0000-0000-0000CC1B0000}"/>
    <cellStyle name="Assumption Multiple. 2 2 2 3 2 7 2" xfId="23776" xr:uid="{00000000-0005-0000-0000-0000CD1B0000}"/>
    <cellStyle name="Assumption Multiple. 2 2 2 3 2 8" xfId="3786" xr:uid="{00000000-0005-0000-0000-0000CE1B0000}"/>
    <cellStyle name="Assumption Multiple. 2 2 2 3 2 8 2" xfId="23777" xr:uid="{00000000-0005-0000-0000-0000CF1B0000}"/>
    <cellStyle name="Assumption Multiple. 2 2 2 3 2 9" xfId="3787" xr:uid="{00000000-0005-0000-0000-0000D01B0000}"/>
    <cellStyle name="Assumption Multiple. 2 2 2 3 2 9 2" xfId="23778" xr:uid="{00000000-0005-0000-0000-0000D11B0000}"/>
    <cellStyle name="Assumption Multiple. 2 2 2 3 3" xfId="3788" xr:uid="{00000000-0005-0000-0000-0000D21B0000}"/>
    <cellStyle name="Assumption Multiple. 2 2 2 3 3 2" xfId="23779" xr:uid="{00000000-0005-0000-0000-0000D31B0000}"/>
    <cellStyle name="Assumption Multiple. 2 2 2 3 4" xfId="3789" xr:uid="{00000000-0005-0000-0000-0000D41B0000}"/>
    <cellStyle name="Assumption Multiple. 2 2 2 3 4 2" xfId="23780" xr:uid="{00000000-0005-0000-0000-0000D51B0000}"/>
    <cellStyle name="Assumption Multiple. 2 2 2 3 5" xfId="3790" xr:uid="{00000000-0005-0000-0000-0000D61B0000}"/>
    <cellStyle name="Assumption Multiple. 2 2 2 3 5 2" xfId="23781" xr:uid="{00000000-0005-0000-0000-0000D71B0000}"/>
    <cellStyle name="Assumption Multiple. 2 2 2 3 6" xfId="3791" xr:uid="{00000000-0005-0000-0000-0000D81B0000}"/>
    <cellStyle name="Assumption Multiple. 2 2 2 3 6 2" xfId="23782" xr:uid="{00000000-0005-0000-0000-0000D91B0000}"/>
    <cellStyle name="Assumption Multiple. 2 2 2 3 7" xfId="3792" xr:uid="{00000000-0005-0000-0000-0000DA1B0000}"/>
    <cellStyle name="Assumption Multiple. 2 2 2 3 7 2" xfId="23783" xr:uid="{00000000-0005-0000-0000-0000DB1B0000}"/>
    <cellStyle name="Assumption Multiple. 2 2 2 3 8" xfId="3793" xr:uid="{00000000-0005-0000-0000-0000DC1B0000}"/>
    <cellStyle name="Assumption Multiple. 2 2 2 3 8 2" xfId="23784" xr:uid="{00000000-0005-0000-0000-0000DD1B0000}"/>
    <cellStyle name="Assumption Multiple. 2 2 2 3 9" xfId="3794" xr:uid="{00000000-0005-0000-0000-0000DE1B0000}"/>
    <cellStyle name="Assumption Multiple. 2 2 2 3 9 2" xfId="23785" xr:uid="{00000000-0005-0000-0000-0000DF1B0000}"/>
    <cellStyle name="Assumption Multiple. 2 2 2 4" xfId="3795" xr:uid="{00000000-0005-0000-0000-0000E01B0000}"/>
    <cellStyle name="Assumption Multiple. 2 2 2 4 10" xfId="3796" xr:uid="{00000000-0005-0000-0000-0000E11B0000}"/>
    <cellStyle name="Assumption Multiple. 2 2 2 4 10 2" xfId="23787" xr:uid="{00000000-0005-0000-0000-0000E21B0000}"/>
    <cellStyle name="Assumption Multiple. 2 2 2 4 11" xfId="3797" xr:uid="{00000000-0005-0000-0000-0000E31B0000}"/>
    <cellStyle name="Assumption Multiple. 2 2 2 4 11 2" xfId="23788" xr:uid="{00000000-0005-0000-0000-0000E41B0000}"/>
    <cellStyle name="Assumption Multiple. 2 2 2 4 12" xfId="23786" xr:uid="{00000000-0005-0000-0000-0000E51B0000}"/>
    <cellStyle name="Assumption Multiple. 2 2 2 4 2" xfId="3798" xr:uid="{00000000-0005-0000-0000-0000E61B0000}"/>
    <cellStyle name="Assumption Multiple. 2 2 2 4 2 2" xfId="23789" xr:uid="{00000000-0005-0000-0000-0000E71B0000}"/>
    <cellStyle name="Assumption Multiple. 2 2 2 4 3" xfId="3799" xr:uid="{00000000-0005-0000-0000-0000E81B0000}"/>
    <cellStyle name="Assumption Multiple. 2 2 2 4 3 2" xfId="23790" xr:uid="{00000000-0005-0000-0000-0000E91B0000}"/>
    <cellStyle name="Assumption Multiple. 2 2 2 4 4" xfId="3800" xr:uid="{00000000-0005-0000-0000-0000EA1B0000}"/>
    <cellStyle name="Assumption Multiple. 2 2 2 4 4 2" xfId="23791" xr:uid="{00000000-0005-0000-0000-0000EB1B0000}"/>
    <cellStyle name="Assumption Multiple. 2 2 2 4 5" xfId="3801" xr:uid="{00000000-0005-0000-0000-0000EC1B0000}"/>
    <cellStyle name="Assumption Multiple. 2 2 2 4 5 2" xfId="23792" xr:uid="{00000000-0005-0000-0000-0000ED1B0000}"/>
    <cellStyle name="Assumption Multiple. 2 2 2 4 6" xfId="3802" xr:uid="{00000000-0005-0000-0000-0000EE1B0000}"/>
    <cellStyle name="Assumption Multiple. 2 2 2 4 6 2" xfId="23793" xr:uid="{00000000-0005-0000-0000-0000EF1B0000}"/>
    <cellStyle name="Assumption Multiple. 2 2 2 4 7" xfId="3803" xr:uid="{00000000-0005-0000-0000-0000F01B0000}"/>
    <cellStyle name="Assumption Multiple. 2 2 2 4 7 2" xfId="23794" xr:uid="{00000000-0005-0000-0000-0000F11B0000}"/>
    <cellStyle name="Assumption Multiple. 2 2 2 4 8" xfId="3804" xr:uid="{00000000-0005-0000-0000-0000F21B0000}"/>
    <cellStyle name="Assumption Multiple. 2 2 2 4 8 2" xfId="23795" xr:uid="{00000000-0005-0000-0000-0000F31B0000}"/>
    <cellStyle name="Assumption Multiple. 2 2 2 4 9" xfId="3805" xr:uid="{00000000-0005-0000-0000-0000F41B0000}"/>
    <cellStyle name="Assumption Multiple. 2 2 2 4 9 2" xfId="23796" xr:uid="{00000000-0005-0000-0000-0000F51B0000}"/>
    <cellStyle name="Assumption Multiple. 2 2 2 5" xfId="3806" xr:uid="{00000000-0005-0000-0000-0000F61B0000}"/>
    <cellStyle name="Assumption Multiple. 2 2 2 5 2" xfId="23797" xr:uid="{00000000-0005-0000-0000-0000F71B0000}"/>
    <cellStyle name="Assumption Multiple. 2 2 2 6" xfId="3807" xr:uid="{00000000-0005-0000-0000-0000F81B0000}"/>
    <cellStyle name="Assumption Multiple. 2 2 2 6 2" xfId="23798" xr:uid="{00000000-0005-0000-0000-0000F91B0000}"/>
    <cellStyle name="Assumption Multiple. 2 2 2 7" xfId="3808" xr:uid="{00000000-0005-0000-0000-0000FA1B0000}"/>
    <cellStyle name="Assumption Multiple. 2 2 2 7 2" xfId="23799" xr:uid="{00000000-0005-0000-0000-0000FB1B0000}"/>
    <cellStyle name="Assumption Multiple. 2 2 2 8" xfId="3809" xr:uid="{00000000-0005-0000-0000-0000FC1B0000}"/>
    <cellStyle name="Assumption Multiple. 2 2 2 8 2" xfId="23800" xr:uid="{00000000-0005-0000-0000-0000FD1B0000}"/>
    <cellStyle name="Assumption Multiple. 2 2 2 9" xfId="3810" xr:uid="{00000000-0005-0000-0000-0000FE1B0000}"/>
    <cellStyle name="Assumption Multiple. 2 2 2 9 2" xfId="23801" xr:uid="{00000000-0005-0000-0000-0000FF1B0000}"/>
    <cellStyle name="Assumption Multiple. 2 2 20" xfId="3811" xr:uid="{00000000-0005-0000-0000-0000001C0000}"/>
    <cellStyle name="Assumption Multiple. 2 2 20 2" xfId="23802" xr:uid="{00000000-0005-0000-0000-0000011C0000}"/>
    <cellStyle name="Assumption Multiple. 2 2 21" xfId="3812" xr:uid="{00000000-0005-0000-0000-0000021C0000}"/>
    <cellStyle name="Assumption Multiple. 2 2 21 2" xfId="23803" xr:uid="{00000000-0005-0000-0000-0000031C0000}"/>
    <cellStyle name="Assumption Multiple. 2 2 22" xfId="23707" xr:uid="{00000000-0005-0000-0000-0000041C0000}"/>
    <cellStyle name="Assumption Multiple. 2 2 3" xfId="3813" xr:uid="{00000000-0005-0000-0000-0000051C0000}"/>
    <cellStyle name="Assumption Multiple. 2 2 3 10" xfId="3814" xr:uid="{00000000-0005-0000-0000-0000061C0000}"/>
    <cellStyle name="Assumption Multiple. 2 2 3 10 2" xfId="23805" xr:uid="{00000000-0005-0000-0000-0000071C0000}"/>
    <cellStyle name="Assumption Multiple. 2 2 3 11" xfId="3815" xr:uid="{00000000-0005-0000-0000-0000081C0000}"/>
    <cellStyle name="Assumption Multiple. 2 2 3 11 2" xfId="23806" xr:uid="{00000000-0005-0000-0000-0000091C0000}"/>
    <cellStyle name="Assumption Multiple. 2 2 3 12" xfId="3816" xr:uid="{00000000-0005-0000-0000-00000A1C0000}"/>
    <cellStyle name="Assumption Multiple. 2 2 3 12 2" xfId="23807" xr:uid="{00000000-0005-0000-0000-00000B1C0000}"/>
    <cellStyle name="Assumption Multiple. 2 2 3 13" xfId="23804" xr:uid="{00000000-0005-0000-0000-00000C1C0000}"/>
    <cellStyle name="Assumption Multiple. 2 2 3 2" xfId="3817" xr:uid="{00000000-0005-0000-0000-00000D1C0000}"/>
    <cellStyle name="Assumption Multiple. 2 2 3 2 10" xfId="3818" xr:uid="{00000000-0005-0000-0000-00000E1C0000}"/>
    <cellStyle name="Assumption Multiple. 2 2 3 2 10 2" xfId="23809" xr:uid="{00000000-0005-0000-0000-00000F1C0000}"/>
    <cellStyle name="Assumption Multiple. 2 2 3 2 11" xfId="3819" xr:uid="{00000000-0005-0000-0000-0000101C0000}"/>
    <cellStyle name="Assumption Multiple. 2 2 3 2 11 2" xfId="23810" xr:uid="{00000000-0005-0000-0000-0000111C0000}"/>
    <cellStyle name="Assumption Multiple. 2 2 3 2 12" xfId="23808" xr:uid="{00000000-0005-0000-0000-0000121C0000}"/>
    <cellStyle name="Assumption Multiple. 2 2 3 2 2" xfId="3820" xr:uid="{00000000-0005-0000-0000-0000131C0000}"/>
    <cellStyle name="Assumption Multiple. 2 2 3 2 2 10" xfId="3821" xr:uid="{00000000-0005-0000-0000-0000141C0000}"/>
    <cellStyle name="Assumption Multiple. 2 2 3 2 2 10 2" xfId="23812" xr:uid="{00000000-0005-0000-0000-0000151C0000}"/>
    <cellStyle name="Assumption Multiple. 2 2 3 2 2 11" xfId="3822" xr:uid="{00000000-0005-0000-0000-0000161C0000}"/>
    <cellStyle name="Assumption Multiple. 2 2 3 2 2 11 2" xfId="23813" xr:uid="{00000000-0005-0000-0000-0000171C0000}"/>
    <cellStyle name="Assumption Multiple. 2 2 3 2 2 12" xfId="23811" xr:uid="{00000000-0005-0000-0000-0000181C0000}"/>
    <cellStyle name="Assumption Multiple. 2 2 3 2 2 2" xfId="3823" xr:uid="{00000000-0005-0000-0000-0000191C0000}"/>
    <cellStyle name="Assumption Multiple. 2 2 3 2 2 2 2" xfId="23814" xr:uid="{00000000-0005-0000-0000-00001A1C0000}"/>
    <cellStyle name="Assumption Multiple. 2 2 3 2 2 3" xfId="3824" xr:uid="{00000000-0005-0000-0000-00001B1C0000}"/>
    <cellStyle name="Assumption Multiple. 2 2 3 2 2 3 2" xfId="23815" xr:uid="{00000000-0005-0000-0000-00001C1C0000}"/>
    <cellStyle name="Assumption Multiple. 2 2 3 2 2 4" xfId="3825" xr:uid="{00000000-0005-0000-0000-00001D1C0000}"/>
    <cellStyle name="Assumption Multiple. 2 2 3 2 2 4 2" xfId="23816" xr:uid="{00000000-0005-0000-0000-00001E1C0000}"/>
    <cellStyle name="Assumption Multiple. 2 2 3 2 2 5" xfId="3826" xr:uid="{00000000-0005-0000-0000-00001F1C0000}"/>
    <cellStyle name="Assumption Multiple. 2 2 3 2 2 5 2" xfId="23817" xr:uid="{00000000-0005-0000-0000-0000201C0000}"/>
    <cellStyle name="Assumption Multiple. 2 2 3 2 2 6" xfId="3827" xr:uid="{00000000-0005-0000-0000-0000211C0000}"/>
    <cellStyle name="Assumption Multiple. 2 2 3 2 2 6 2" xfId="23818" xr:uid="{00000000-0005-0000-0000-0000221C0000}"/>
    <cellStyle name="Assumption Multiple. 2 2 3 2 2 7" xfId="3828" xr:uid="{00000000-0005-0000-0000-0000231C0000}"/>
    <cellStyle name="Assumption Multiple. 2 2 3 2 2 7 2" xfId="23819" xr:uid="{00000000-0005-0000-0000-0000241C0000}"/>
    <cellStyle name="Assumption Multiple. 2 2 3 2 2 8" xfId="3829" xr:uid="{00000000-0005-0000-0000-0000251C0000}"/>
    <cellStyle name="Assumption Multiple. 2 2 3 2 2 8 2" xfId="23820" xr:uid="{00000000-0005-0000-0000-0000261C0000}"/>
    <cellStyle name="Assumption Multiple. 2 2 3 2 2 9" xfId="3830" xr:uid="{00000000-0005-0000-0000-0000271C0000}"/>
    <cellStyle name="Assumption Multiple. 2 2 3 2 2 9 2" xfId="23821" xr:uid="{00000000-0005-0000-0000-0000281C0000}"/>
    <cellStyle name="Assumption Multiple. 2 2 3 2 3" xfId="3831" xr:uid="{00000000-0005-0000-0000-0000291C0000}"/>
    <cellStyle name="Assumption Multiple. 2 2 3 2 3 2" xfId="23822" xr:uid="{00000000-0005-0000-0000-00002A1C0000}"/>
    <cellStyle name="Assumption Multiple. 2 2 3 2 4" xfId="3832" xr:uid="{00000000-0005-0000-0000-00002B1C0000}"/>
    <cellStyle name="Assumption Multiple. 2 2 3 2 4 2" xfId="23823" xr:uid="{00000000-0005-0000-0000-00002C1C0000}"/>
    <cellStyle name="Assumption Multiple. 2 2 3 2 5" xfId="3833" xr:uid="{00000000-0005-0000-0000-00002D1C0000}"/>
    <cellStyle name="Assumption Multiple. 2 2 3 2 5 2" xfId="23824" xr:uid="{00000000-0005-0000-0000-00002E1C0000}"/>
    <cellStyle name="Assumption Multiple. 2 2 3 2 6" xfId="3834" xr:uid="{00000000-0005-0000-0000-00002F1C0000}"/>
    <cellStyle name="Assumption Multiple. 2 2 3 2 6 2" xfId="23825" xr:uid="{00000000-0005-0000-0000-0000301C0000}"/>
    <cellStyle name="Assumption Multiple. 2 2 3 2 7" xfId="3835" xr:uid="{00000000-0005-0000-0000-0000311C0000}"/>
    <cellStyle name="Assumption Multiple. 2 2 3 2 7 2" xfId="23826" xr:uid="{00000000-0005-0000-0000-0000321C0000}"/>
    <cellStyle name="Assumption Multiple. 2 2 3 2 8" xfId="3836" xr:uid="{00000000-0005-0000-0000-0000331C0000}"/>
    <cellStyle name="Assumption Multiple. 2 2 3 2 8 2" xfId="23827" xr:uid="{00000000-0005-0000-0000-0000341C0000}"/>
    <cellStyle name="Assumption Multiple. 2 2 3 2 9" xfId="3837" xr:uid="{00000000-0005-0000-0000-0000351C0000}"/>
    <cellStyle name="Assumption Multiple. 2 2 3 2 9 2" xfId="23828" xr:uid="{00000000-0005-0000-0000-0000361C0000}"/>
    <cellStyle name="Assumption Multiple. 2 2 3 3" xfId="3838" xr:uid="{00000000-0005-0000-0000-0000371C0000}"/>
    <cellStyle name="Assumption Multiple. 2 2 3 3 10" xfId="3839" xr:uid="{00000000-0005-0000-0000-0000381C0000}"/>
    <cellStyle name="Assumption Multiple. 2 2 3 3 10 2" xfId="23830" xr:uid="{00000000-0005-0000-0000-0000391C0000}"/>
    <cellStyle name="Assumption Multiple. 2 2 3 3 11" xfId="3840" xr:uid="{00000000-0005-0000-0000-00003A1C0000}"/>
    <cellStyle name="Assumption Multiple. 2 2 3 3 11 2" xfId="23831" xr:uid="{00000000-0005-0000-0000-00003B1C0000}"/>
    <cellStyle name="Assumption Multiple. 2 2 3 3 12" xfId="23829" xr:uid="{00000000-0005-0000-0000-00003C1C0000}"/>
    <cellStyle name="Assumption Multiple. 2 2 3 3 2" xfId="3841" xr:uid="{00000000-0005-0000-0000-00003D1C0000}"/>
    <cellStyle name="Assumption Multiple. 2 2 3 3 2 2" xfId="23832" xr:uid="{00000000-0005-0000-0000-00003E1C0000}"/>
    <cellStyle name="Assumption Multiple. 2 2 3 3 3" xfId="3842" xr:uid="{00000000-0005-0000-0000-00003F1C0000}"/>
    <cellStyle name="Assumption Multiple. 2 2 3 3 3 2" xfId="23833" xr:uid="{00000000-0005-0000-0000-0000401C0000}"/>
    <cellStyle name="Assumption Multiple. 2 2 3 3 4" xfId="3843" xr:uid="{00000000-0005-0000-0000-0000411C0000}"/>
    <cellStyle name="Assumption Multiple. 2 2 3 3 4 2" xfId="23834" xr:uid="{00000000-0005-0000-0000-0000421C0000}"/>
    <cellStyle name="Assumption Multiple. 2 2 3 3 5" xfId="3844" xr:uid="{00000000-0005-0000-0000-0000431C0000}"/>
    <cellStyle name="Assumption Multiple. 2 2 3 3 5 2" xfId="23835" xr:uid="{00000000-0005-0000-0000-0000441C0000}"/>
    <cellStyle name="Assumption Multiple. 2 2 3 3 6" xfId="3845" xr:uid="{00000000-0005-0000-0000-0000451C0000}"/>
    <cellStyle name="Assumption Multiple. 2 2 3 3 6 2" xfId="23836" xr:uid="{00000000-0005-0000-0000-0000461C0000}"/>
    <cellStyle name="Assumption Multiple. 2 2 3 3 7" xfId="3846" xr:uid="{00000000-0005-0000-0000-0000471C0000}"/>
    <cellStyle name="Assumption Multiple. 2 2 3 3 7 2" xfId="23837" xr:uid="{00000000-0005-0000-0000-0000481C0000}"/>
    <cellStyle name="Assumption Multiple. 2 2 3 3 8" xfId="3847" xr:uid="{00000000-0005-0000-0000-0000491C0000}"/>
    <cellStyle name="Assumption Multiple. 2 2 3 3 8 2" xfId="23838" xr:uid="{00000000-0005-0000-0000-00004A1C0000}"/>
    <cellStyle name="Assumption Multiple. 2 2 3 3 9" xfId="3848" xr:uid="{00000000-0005-0000-0000-00004B1C0000}"/>
    <cellStyle name="Assumption Multiple. 2 2 3 3 9 2" xfId="23839" xr:uid="{00000000-0005-0000-0000-00004C1C0000}"/>
    <cellStyle name="Assumption Multiple. 2 2 3 4" xfId="3849" xr:uid="{00000000-0005-0000-0000-00004D1C0000}"/>
    <cellStyle name="Assumption Multiple. 2 2 3 4 2" xfId="23840" xr:uid="{00000000-0005-0000-0000-00004E1C0000}"/>
    <cellStyle name="Assumption Multiple. 2 2 3 5" xfId="3850" xr:uid="{00000000-0005-0000-0000-00004F1C0000}"/>
    <cellStyle name="Assumption Multiple. 2 2 3 5 2" xfId="23841" xr:uid="{00000000-0005-0000-0000-0000501C0000}"/>
    <cellStyle name="Assumption Multiple. 2 2 3 6" xfId="3851" xr:uid="{00000000-0005-0000-0000-0000511C0000}"/>
    <cellStyle name="Assumption Multiple. 2 2 3 6 2" xfId="23842" xr:uid="{00000000-0005-0000-0000-0000521C0000}"/>
    <cellStyle name="Assumption Multiple. 2 2 3 7" xfId="3852" xr:uid="{00000000-0005-0000-0000-0000531C0000}"/>
    <cellStyle name="Assumption Multiple. 2 2 3 7 2" xfId="23843" xr:uid="{00000000-0005-0000-0000-0000541C0000}"/>
    <cellStyle name="Assumption Multiple. 2 2 3 8" xfId="3853" xr:uid="{00000000-0005-0000-0000-0000551C0000}"/>
    <cellStyle name="Assumption Multiple. 2 2 3 8 2" xfId="23844" xr:uid="{00000000-0005-0000-0000-0000561C0000}"/>
    <cellStyle name="Assumption Multiple. 2 2 3 9" xfId="3854" xr:uid="{00000000-0005-0000-0000-0000571C0000}"/>
    <cellStyle name="Assumption Multiple. 2 2 3 9 2" xfId="23845" xr:uid="{00000000-0005-0000-0000-0000581C0000}"/>
    <cellStyle name="Assumption Multiple. 2 2 4" xfId="3855" xr:uid="{00000000-0005-0000-0000-0000591C0000}"/>
    <cellStyle name="Assumption Multiple. 2 2 4 10" xfId="3856" xr:uid="{00000000-0005-0000-0000-00005A1C0000}"/>
    <cellStyle name="Assumption Multiple. 2 2 4 10 2" xfId="23847" xr:uid="{00000000-0005-0000-0000-00005B1C0000}"/>
    <cellStyle name="Assumption Multiple. 2 2 4 11" xfId="3857" xr:uid="{00000000-0005-0000-0000-00005C1C0000}"/>
    <cellStyle name="Assumption Multiple. 2 2 4 11 2" xfId="23848" xr:uid="{00000000-0005-0000-0000-00005D1C0000}"/>
    <cellStyle name="Assumption Multiple. 2 2 4 12" xfId="3858" xr:uid="{00000000-0005-0000-0000-00005E1C0000}"/>
    <cellStyle name="Assumption Multiple. 2 2 4 12 2" xfId="23849" xr:uid="{00000000-0005-0000-0000-00005F1C0000}"/>
    <cellStyle name="Assumption Multiple. 2 2 4 13" xfId="23846" xr:uid="{00000000-0005-0000-0000-0000601C0000}"/>
    <cellStyle name="Assumption Multiple. 2 2 4 2" xfId="3859" xr:uid="{00000000-0005-0000-0000-0000611C0000}"/>
    <cellStyle name="Assumption Multiple. 2 2 4 2 10" xfId="3860" xr:uid="{00000000-0005-0000-0000-0000621C0000}"/>
    <cellStyle name="Assumption Multiple. 2 2 4 2 10 2" xfId="23851" xr:uid="{00000000-0005-0000-0000-0000631C0000}"/>
    <cellStyle name="Assumption Multiple. 2 2 4 2 11" xfId="3861" xr:uid="{00000000-0005-0000-0000-0000641C0000}"/>
    <cellStyle name="Assumption Multiple. 2 2 4 2 11 2" xfId="23852" xr:uid="{00000000-0005-0000-0000-0000651C0000}"/>
    <cellStyle name="Assumption Multiple. 2 2 4 2 12" xfId="23850" xr:uid="{00000000-0005-0000-0000-0000661C0000}"/>
    <cellStyle name="Assumption Multiple. 2 2 4 2 2" xfId="3862" xr:uid="{00000000-0005-0000-0000-0000671C0000}"/>
    <cellStyle name="Assumption Multiple. 2 2 4 2 2 10" xfId="3863" xr:uid="{00000000-0005-0000-0000-0000681C0000}"/>
    <cellStyle name="Assumption Multiple. 2 2 4 2 2 10 2" xfId="23854" xr:uid="{00000000-0005-0000-0000-0000691C0000}"/>
    <cellStyle name="Assumption Multiple. 2 2 4 2 2 11" xfId="3864" xr:uid="{00000000-0005-0000-0000-00006A1C0000}"/>
    <cellStyle name="Assumption Multiple. 2 2 4 2 2 11 2" xfId="23855" xr:uid="{00000000-0005-0000-0000-00006B1C0000}"/>
    <cellStyle name="Assumption Multiple. 2 2 4 2 2 12" xfId="23853" xr:uid="{00000000-0005-0000-0000-00006C1C0000}"/>
    <cellStyle name="Assumption Multiple. 2 2 4 2 2 2" xfId="3865" xr:uid="{00000000-0005-0000-0000-00006D1C0000}"/>
    <cellStyle name="Assumption Multiple. 2 2 4 2 2 2 2" xfId="23856" xr:uid="{00000000-0005-0000-0000-00006E1C0000}"/>
    <cellStyle name="Assumption Multiple. 2 2 4 2 2 3" xfId="3866" xr:uid="{00000000-0005-0000-0000-00006F1C0000}"/>
    <cellStyle name="Assumption Multiple. 2 2 4 2 2 3 2" xfId="23857" xr:uid="{00000000-0005-0000-0000-0000701C0000}"/>
    <cellStyle name="Assumption Multiple. 2 2 4 2 2 4" xfId="3867" xr:uid="{00000000-0005-0000-0000-0000711C0000}"/>
    <cellStyle name="Assumption Multiple. 2 2 4 2 2 4 2" xfId="23858" xr:uid="{00000000-0005-0000-0000-0000721C0000}"/>
    <cellStyle name="Assumption Multiple. 2 2 4 2 2 5" xfId="3868" xr:uid="{00000000-0005-0000-0000-0000731C0000}"/>
    <cellStyle name="Assumption Multiple. 2 2 4 2 2 5 2" xfId="23859" xr:uid="{00000000-0005-0000-0000-0000741C0000}"/>
    <cellStyle name="Assumption Multiple. 2 2 4 2 2 6" xfId="3869" xr:uid="{00000000-0005-0000-0000-0000751C0000}"/>
    <cellStyle name="Assumption Multiple. 2 2 4 2 2 6 2" xfId="23860" xr:uid="{00000000-0005-0000-0000-0000761C0000}"/>
    <cellStyle name="Assumption Multiple. 2 2 4 2 2 7" xfId="3870" xr:uid="{00000000-0005-0000-0000-0000771C0000}"/>
    <cellStyle name="Assumption Multiple. 2 2 4 2 2 7 2" xfId="23861" xr:uid="{00000000-0005-0000-0000-0000781C0000}"/>
    <cellStyle name="Assumption Multiple. 2 2 4 2 2 8" xfId="3871" xr:uid="{00000000-0005-0000-0000-0000791C0000}"/>
    <cellStyle name="Assumption Multiple. 2 2 4 2 2 8 2" xfId="23862" xr:uid="{00000000-0005-0000-0000-00007A1C0000}"/>
    <cellStyle name="Assumption Multiple. 2 2 4 2 2 9" xfId="3872" xr:uid="{00000000-0005-0000-0000-00007B1C0000}"/>
    <cellStyle name="Assumption Multiple. 2 2 4 2 2 9 2" xfId="23863" xr:uid="{00000000-0005-0000-0000-00007C1C0000}"/>
    <cellStyle name="Assumption Multiple. 2 2 4 2 3" xfId="3873" xr:uid="{00000000-0005-0000-0000-00007D1C0000}"/>
    <cellStyle name="Assumption Multiple. 2 2 4 2 3 2" xfId="23864" xr:uid="{00000000-0005-0000-0000-00007E1C0000}"/>
    <cellStyle name="Assumption Multiple. 2 2 4 2 4" xfId="3874" xr:uid="{00000000-0005-0000-0000-00007F1C0000}"/>
    <cellStyle name="Assumption Multiple. 2 2 4 2 4 2" xfId="23865" xr:uid="{00000000-0005-0000-0000-0000801C0000}"/>
    <cellStyle name="Assumption Multiple. 2 2 4 2 5" xfId="3875" xr:uid="{00000000-0005-0000-0000-0000811C0000}"/>
    <cellStyle name="Assumption Multiple. 2 2 4 2 5 2" xfId="23866" xr:uid="{00000000-0005-0000-0000-0000821C0000}"/>
    <cellStyle name="Assumption Multiple. 2 2 4 2 6" xfId="3876" xr:uid="{00000000-0005-0000-0000-0000831C0000}"/>
    <cellStyle name="Assumption Multiple. 2 2 4 2 6 2" xfId="23867" xr:uid="{00000000-0005-0000-0000-0000841C0000}"/>
    <cellStyle name="Assumption Multiple. 2 2 4 2 7" xfId="3877" xr:uid="{00000000-0005-0000-0000-0000851C0000}"/>
    <cellStyle name="Assumption Multiple. 2 2 4 2 7 2" xfId="23868" xr:uid="{00000000-0005-0000-0000-0000861C0000}"/>
    <cellStyle name="Assumption Multiple. 2 2 4 2 8" xfId="3878" xr:uid="{00000000-0005-0000-0000-0000871C0000}"/>
    <cellStyle name="Assumption Multiple. 2 2 4 2 8 2" xfId="23869" xr:uid="{00000000-0005-0000-0000-0000881C0000}"/>
    <cellStyle name="Assumption Multiple. 2 2 4 2 9" xfId="3879" xr:uid="{00000000-0005-0000-0000-0000891C0000}"/>
    <cellStyle name="Assumption Multiple. 2 2 4 2 9 2" xfId="23870" xr:uid="{00000000-0005-0000-0000-00008A1C0000}"/>
    <cellStyle name="Assumption Multiple. 2 2 4 3" xfId="3880" xr:uid="{00000000-0005-0000-0000-00008B1C0000}"/>
    <cellStyle name="Assumption Multiple. 2 2 4 3 10" xfId="3881" xr:uid="{00000000-0005-0000-0000-00008C1C0000}"/>
    <cellStyle name="Assumption Multiple. 2 2 4 3 10 2" xfId="23872" xr:uid="{00000000-0005-0000-0000-00008D1C0000}"/>
    <cellStyle name="Assumption Multiple. 2 2 4 3 11" xfId="3882" xr:uid="{00000000-0005-0000-0000-00008E1C0000}"/>
    <cellStyle name="Assumption Multiple. 2 2 4 3 11 2" xfId="23873" xr:uid="{00000000-0005-0000-0000-00008F1C0000}"/>
    <cellStyle name="Assumption Multiple. 2 2 4 3 12" xfId="23871" xr:uid="{00000000-0005-0000-0000-0000901C0000}"/>
    <cellStyle name="Assumption Multiple. 2 2 4 3 2" xfId="3883" xr:uid="{00000000-0005-0000-0000-0000911C0000}"/>
    <cellStyle name="Assumption Multiple. 2 2 4 3 2 2" xfId="23874" xr:uid="{00000000-0005-0000-0000-0000921C0000}"/>
    <cellStyle name="Assumption Multiple. 2 2 4 3 3" xfId="3884" xr:uid="{00000000-0005-0000-0000-0000931C0000}"/>
    <cellStyle name="Assumption Multiple. 2 2 4 3 3 2" xfId="23875" xr:uid="{00000000-0005-0000-0000-0000941C0000}"/>
    <cellStyle name="Assumption Multiple. 2 2 4 3 4" xfId="3885" xr:uid="{00000000-0005-0000-0000-0000951C0000}"/>
    <cellStyle name="Assumption Multiple. 2 2 4 3 4 2" xfId="23876" xr:uid="{00000000-0005-0000-0000-0000961C0000}"/>
    <cellStyle name="Assumption Multiple. 2 2 4 3 5" xfId="3886" xr:uid="{00000000-0005-0000-0000-0000971C0000}"/>
    <cellStyle name="Assumption Multiple. 2 2 4 3 5 2" xfId="23877" xr:uid="{00000000-0005-0000-0000-0000981C0000}"/>
    <cellStyle name="Assumption Multiple. 2 2 4 3 6" xfId="3887" xr:uid="{00000000-0005-0000-0000-0000991C0000}"/>
    <cellStyle name="Assumption Multiple. 2 2 4 3 6 2" xfId="23878" xr:uid="{00000000-0005-0000-0000-00009A1C0000}"/>
    <cellStyle name="Assumption Multiple. 2 2 4 3 7" xfId="3888" xr:uid="{00000000-0005-0000-0000-00009B1C0000}"/>
    <cellStyle name="Assumption Multiple. 2 2 4 3 7 2" xfId="23879" xr:uid="{00000000-0005-0000-0000-00009C1C0000}"/>
    <cellStyle name="Assumption Multiple. 2 2 4 3 8" xfId="3889" xr:uid="{00000000-0005-0000-0000-00009D1C0000}"/>
    <cellStyle name="Assumption Multiple. 2 2 4 3 8 2" xfId="23880" xr:uid="{00000000-0005-0000-0000-00009E1C0000}"/>
    <cellStyle name="Assumption Multiple. 2 2 4 3 9" xfId="3890" xr:uid="{00000000-0005-0000-0000-00009F1C0000}"/>
    <cellStyle name="Assumption Multiple. 2 2 4 3 9 2" xfId="23881" xr:uid="{00000000-0005-0000-0000-0000A01C0000}"/>
    <cellStyle name="Assumption Multiple. 2 2 4 4" xfId="3891" xr:uid="{00000000-0005-0000-0000-0000A11C0000}"/>
    <cellStyle name="Assumption Multiple. 2 2 4 4 2" xfId="23882" xr:uid="{00000000-0005-0000-0000-0000A21C0000}"/>
    <cellStyle name="Assumption Multiple. 2 2 4 5" xfId="3892" xr:uid="{00000000-0005-0000-0000-0000A31C0000}"/>
    <cellStyle name="Assumption Multiple. 2 2 4 5 2" xfId="23883" xr:uid="{00000000-0005-0000-0000-0000A41C0000}"/>
    <cellStyle name="Assumption Multiple. 2 2 4 6" xfId="3893" xr:uid="{00000000-0005-0000-0000-0000A51C0000}"/>
    <cellStyle name="Assumption Multiple. 2 2 4 6 2" xfId="23884" xr:uid="{00000000-0005-0000-0000-0000A61C0000}"/>
    <cellStyle name="Assumption Multiple. 2 2 4 7" xfId="3894" xr:uid="{00000000-0005-0000-0000-0000A71C0000}"/>
    <cellStyle name="Assumption Multiple. 2 2 4 7 2" xfId="23885" xr:uid="{00000000-0005-0000-0000-0000A81C0000}"/>
    <cellStyle name="Assumption Multiple. 2 2 4 8" xfId="3895" xr:uid="{00000000-0005-0000-0000-0000A91C0000}"/>
    <cellStyle name="Assumption Multiple. 2 2 4 8 2" xfId="23886" xr:uid="{00000000-0005-0000-0000-0000AA1C0000}"/>
    <cellStyle name="Assumption Multiple. 2 2 4 9" xfId="3896" xr:uid="{00000000-0005-0000-0000-0000AB1C0000}"/>
    <cellStyle name="Assumption Multiple. 2 2 4 9 2" xfId="23887" xr:uid="{00000000-0005-0000-0000-0000AC1C0000}"/>
    <cellStyle name="Assumption Multiple. 2 2 5" xfId="3897" xr:uid="{00000000-0005-0000-0000-0000AD1C0000}"/>
    <cellStyle name="Assumption Multiple. 2 2 5 10" xfId="3898" xr:uid="{00000000-0005-0000-0000-0000AE1C0000}"/>
    <cellStyle name="Assumption Multiple. 2 2 5 10 2" xfId="23889" xr:uid="{00000000-0005-0000-0000-0000AF1C0000}"/>
    <cellStyle name="Assumption Multiple. 2 2 5 11" xfId="3899" xr:uid="{00000000-0005-0000-0000-0000B01C0000}"/>
    <cellStyle name="Assumption Multiple. 2 2 5 11 2" xfId="23890" xr:uid="{00000000-0005-0000-0000-0000B11C0000}"/>
    <cellStyle name="Assumption Multiple. 2 2 5 12" xfId="23888" xr:uid="{00000000-0005-0000-0000-0000B21C0000}"/>
    <cellStyle name="Assumption Multiple. 2 2 5 2" xfId="3900" xr:uid="{00000000-0005-0000-0000-0000B31C0000}"/>
    <cellStyle name="Assumption Multiple. 2 2 5 2 10" xfId="3901" xr:uid="{00000000-0005-0000-0000-0000B41C0000}"/>
    <cellStyle name="Assumption Multiple. 2 2 5 2 10 2" xfId="23892" xr:uid="{00000000-0005-0000-0000-0000B51C0000}"/>
    <cellStyle name="Assumption Multiple. 2 2 5 2 11" xfId="3902" xr:uid="{00000000-0005-0000-0000-0000B61C0000}"/>
    <cellStyle name="Assumption Multiple. 2 2 5 2 11 2" xfId="23893" xr:uid="{00000000-0005-0000-0000-0000B71C0000}"/>
    <cellStyle name="Assumption Multiple. 2 2 5 2 12" xfId="23891" xr:uid="{00000000-0005-0000-0000-0000B81C0000}"/>
    <cellStyle name="Assumption Multiple. 2 2 5 2 2" xfId="3903" xr:uid="{00000000-0005-0000-0000-0000B91C0000}"/>
    <cellStyle name="Assumption Multiple. 2 2 5 2 2 2" xfId="23894" xr:uid="{00000000-0005-0000-0000-0000BA1C0000}"/>
    <cellStyle name="Assumption Multiple. 2 2 5 2 3" xfId="3904" xr:uid="{00000000-0005-0000-0000-0000BB1C0000}"/>
    <cellStyle name="Assumption Multiple. 2 2 5 2 3 2" xfId="23895" xr:uid="{00000000-0005-0000-0000-0000BC1C0000}"/>
    <cellStyle name="Assumption Multiple. 2 2 5 2 4" xfId="3905" xr:uid="{00000000-0005-0000-0000-0000BD1C0000}"/>
    <cellStyle name="Assumption Multiple. 2 2 5 2 4 2" xfId="23896" xr:uid="{00000000-0005-0000-0000-0000BE1C0000}"/>
    <cellStyle name="Assumption Multiple. 2 2 5 2 5" xfId="3906" xr:uid="{00000000-0005-0000-0000-0000BF1C0000}"/>
    <cellStyle name="Assumption Multiple. 2 2 5 2 5 2" xfId="23897" xr:uid="{00000000-0005-0000-0000-0000C01C0000}"/>
    <cellStyle name="Assumption Multiple. 2 2 5 2 6" xfId="3907" xr:uid="{00000000-0005-0000-0000-0000C11C0000}"/>
    <cellStyle name="Assumption Multiple. 2 2 5 2 6 2" xfId="23898" xr:uid="{00000000-0005-0000-0000-0000C21C0000}"/>
    <cellStyle name="Assumption Multiple. 2 2 5 2 7" xfId="3908" xr:uid="{00000000-0005-0000-0000-0000C31C0000}"/>
    <cellStyle name="Assumption Multiple. 2 2 5 2 7 2" xfId="23899" xr:uid="{00000000-0005-0000-0000-0000C41C0000}"/>
    <cellStyle name="Assumption Multiple. 2 2 5 2 8" xfId="3909" xr:uid="{00000000-0005-0000-0000-0000C51C0000}"/>
    <cellStyle name="Assumption Multiple. 2 2 5 2 8 2" xfId="23900" xr:uid="{00000000-0005-0000-0000-0000C61C0000}"/>
    <cellStyle name="Assumption Multiple. 2 2 5 2 9" xfId="3910" xr:uid="{00000000-0005-0000-0000-0000C71C0000}"/>
    <cellStyle name="Assumption Multiple. 2 2 5 2 9 2" xfId="23901" xr:uid="{00000000-0005-0000-0000-0000C81C0000}"/>
    <cellStyle name="Assumption Multiple. 2 2 5 3" xfId="3911" xr:uid="{00000000-0005-0000-0000-0000C91C0000}"/>
    <cellStyle name="Assumption Multiple. 2 2 5 3 2" xfId="23902" xr:uid="{00000000-0005-0000-0000-0000CA1C0000}"/>
    <cellStyle name="Assumption Multiple. 2 2 5 4" xfId="3912" xr:uid="{00000000-0005-0000-0000-0000CB1C0000}"/>
    <cellStyle name="Assumption Multiple. 2 2 5 4 2" xfId="23903" xr:uid="{00000000-0005-0000-0000-0000CC1C0000}"/>
    <cellStyle name="Assumption Multiple. 2 2 5 5" xfId="3913" xr:uid="{00000000-0005-0000-0000-0000CD1C0000}"/>
    <cellStyle name="Assumption Multiple. 2 2 5 5 2" xfId="23904" xr:uid="{00000000-0005-0000-0000-0000CE1C0000}"/>
    <cellStyle name="Assumption Multiple. 2 2 5 6" xfId="3914" xr:uid="{00000000-0005-0000-0000-0000CF1C0000}"/>
    <cellStyle name="Assumption Multiple. 2 2 5 6 2" xfId="23905" xr:uid="{00000000-0005-0000-0000-0000D01C0000}"/>
    <cellStyle name="Assumption Multiple. 2 2 5 7" xfId="3915" xr:uid="{00000000-0005-0000-0000-0000D11C0000}"/>
    <cellStyle name="Assumption Multiple. 2 2 5 7 2" xfId="23906" xr:uid="{00000000-0005-0000-0000-0000D21C0000}"/>
    <cellStyle name="Assumption Multiple. 2 2 5 8" xfId="3916" xr:uid="{00000000-0005-0000-0000-0000D31C0000}"/>
    <cellStyle name="Assumption Multiple. 2 2 5 8 2" xfId="23907" xr:uid="{00000000-0005-0000-0000-0000D41C0000}"/>
    <cellStyle name="Assumption Multiple. 2 2 5 9" xfId="3917" xr:uid="{00000000-0005-0000-0000-0000D51C0000}"/>
    <cellStyle name="Assumption Multiple. 2 2 5 9 2" xfId="23908" xr:uid="{00000000-0005-0000-0000-0000D61C0000}"/>
    <cellStyle name="Assumption Multiple. 2 2 6" xfId="3918" xr:uid="{00000000-0005-0000-0000-0000D71C0000}"/>
    <cellStyle name="Assumption Multiple. 2 2 6 10" xfId="3919" xr:uid="{00000000-0005-0000-0000-0000D81C0000}"/>
    <cellStyle name="Assumption Multiple. 2 2 6 10 2" xfId="23910" xr:uid="{00000000-0005-0000-0000-0000D91C0000}"/>
    <cellStyle name="Assumption Multiple. 2 2 6 11" xfId="3920" xr:uid="{00000000-0005-0000-0000-0000DA1C0000}"/>
    <cellStyle name="Assumption Multiple. 2 2 6 11 2" xfId="23911" xr:uid="{00000000-0005-0000-0000-0000DB1C0000}"/>
    <cellStyle name="Assumption Multiple. 2 2 6 12" xfId="23909" xr:uid="{00000000-0005-0000-0000-0000DC1C0000}"/>
    <cellStyle name="Assumption Multiple. 2 2 6 2" xfId="3921" xr:uid="{00000000-0005-0000-0000-0000DD1C0000}"/>
    <cellStyle name="Assumption Multiple. 2 2 6 2 10" xfId="3922" xr:uid="{00000000-0005-0000-0000-0000DE1C0000}"/>
    <cellStyle name="Assumption Multiple. 2 2 6 2 10 2" xfId="23913" xr:uid="{00000000-0005-0000-0000-0000DF1C0000}"/>
    <cellStyle name="Assumption Multiple. 2 2 6 2 11" xfId="3923" xr:uid="{00000000-0005-0000-0000-0000E01C0000}"/>
    <cellStyle name="Assumption Multiple. 2 2 6 2 11 2" xfId="23914" xr:uid="{00000000-0005-0000-0000-0000E11C0000}"/>
    <cellStyle name="Assumption Multiple. 2 2 6 2 12" xfId="23912" xr:uid="{00000000-0005-0000-0000-0000E21C0000}"/>
    <cellStyle name="Assumption Multiple. 2 2 6 2 2" xfId="3924" xr:uid="{00000000-0005-0000-0000-0000E31C0000}"/>
    <cellStyle name="Assumption Multiple. 2 2 6 2 2 2" xfId="23915" xr:uid="{00000000-0005-0000-0000-0000E41C0000}"/>
    <cellStyle name="Assumption Multiple. 2 2 6 2 3" xfId="3925" xr:uid="{00000000-0005-0000-0000-0000E51C0000}"/>
    <cellStyle name="Assumption Multiple. 2 2 6 2 3 2" xfId="23916" xr:uid="{00000000-0005-0000-0000-0000E61C0000}"/>
    <cellStyle name="Assumption Multiple. 2 2 6 2 4" xfId="3926" xr:uid="{00000000-0005-0000-0000-0000E71C0000}"/>
    <cellStyle name="Assumption Multiple. 2 2 6 2 4 2" xfId="23917" xr:uid="{00000000-0005-0000-0000-0000E81C0000}"/>
    <cellStyle name="Assumption Multiple. 2 2 6 2 5" xfId="3927" xr:uid="{00000000-0005-0000-0000-0000E91C0000}"/>
    <cellStyle name="Assumption Multiple. 2 2 6 2 5 2" xfId="23918" xr:uid="{00000000-0005-0000-0000-0000EA1C0000}"/>
    <cellStyle name="Assumption Multiple. 2 2 6 2 6" xfId="3928" xr:uid="{00000000-0005-0000-0000-0000EB1C0000}"/>
    <cellStyle name="Assumption Multiple. 2 2 6 2 6 2" xfId="23919" xr:uid="{00000000-0005-0000-0000-0000EC1C0000}"/>
    <cellStyle name="Assumption Multiple. 2 2 6 2 7" xfId="3929" xr:uid="{00000000-0005-0000-0000-0000ED1C0000}"/>
    <cellStyle name="Assumption Multiple. 2 2 6 2 7 2" xfId="23920" xr:uid="{00000000-0005-0000-0000-0000EE1C0000}"/>
    <cellStyle name="Assumption Multiple. 2 2 6 2 8" xfId="3930" xr:uid="{00000000-0005-0000-0000-0000EF1C0000}"/>
    <cellStyle name="Assumption Multiple. 2 2 6 2 8 2" xfId="23921" xr:uid="{00000000-0005-0000-0000-0000F01C0000}"/>
    <cellStyle name="Assumption Multiple. 2 2 6 2 9" xfId="3931" xr:uid="{00000000-0005-0000-0000-0000F11C0000}"/>
    <cellStyle name="Assumption Multiple. 2 2 6 2 9 2" xfId="23922" xr:uid="{00000000-0005-0000-0000-0000F21C0000}"/>
    <cellStyle name="Assumption Multiple. 2 2 6 3" xfId="3932" xr:uid="{00000000-0005-0000-0000-0000F31C0000}"/>
    <cellStyle name="Assumption Multiple. 2 2 6 3 2" xfId="23923" xr:uid="{00000000-0005-0000-0000-0000F41C0000}"/>
    <cellStyle name="Assumption Multiple. 2 2 6 4" xfId="3933" xr:uid="{00000000-0005-0000-0000-0000F51C0000}"/>
    <cellStyle name="Assumption Multiple. 2 2 6 4 2" xfId="23924" xr:uid="{00000000-0005-0000-0000-0000F61C0000}"/>
    <cellStyle name="Assumption Multiple. 2 2 6 5" xfId="3934" xr:uid="{00000000-0005-0000-0000-0000F71C0000}"/>
    <cellStyle name="Assumption Multiple. 2 2 6 5 2" xfId="23925" xr:uid="{00000000-0005-0000-0000-0000F81C0000}"/>
    <cellStyle name="Assumption Multiple. 2 2 6 6" xfId="3935" xr:uid="{00000000-0005-0000-0000-0000F91C0000}"/>
    <cellStyle name="Assumption Multiple. 2 2 6 6 2" xfId="23926" xr:uid="{00000000-0005-0000-0000-0000FA1C0000}"/>
    <cellStyle name="Assumption Multiple. 2 2 6 7" xfId="3936" xr:uid="{00000000-0005-0000-0000-0000FB1C0000}"/>
    <cellStyle name="Assumption Multiple. 2 2 6 7 2" xfId="23927" xr:uid="{00000000-0005-0000-0000-0000FC1C0000}"/>
    <cellStyle name="Assumption Multiple. 2 2 6 8" xfId="3937" xr:uid="{00000000-0005-0000-0000-0000FD1C0000}"/>
    <cellStyle name="Assumption Multiple. 2 2 6 8 2" xfId="23928" xr:uid="{00000000-0005-0000-0000-0000FE1C0000}"/>
    <cellStyle name="Assumption Multiple. 2 2 6 9" xfId="3938" xr:uid="{00000000-0005-0000-0000-0000FF1C0000}"/>
    <cellStyle name="Assumption Multiple. 2 2 6 9 2" xfId="23929" xr:uid="{00000000-0005-0000-0000-0000001D0000}"/>
    <cellStyle name="Assumption Multiple. 2 2 7" xfId="3939" xr:uid="{00000000-0005-0000-0000-0000011D0000}"/>
    <cellStyle name="Assumption Multiple. 2 2 7 10" xfId="3940" xr:uid="{00000000-0005-0000-0000-0000021D0000}"/>
    <cellStyle name="Assumption Multiple. 2 2 7 10 2" xfId="23931" xr:uid="{00000000-0005-0000-0000-0000031D0000}"/>
    <cellStyle name="Assumption Multiple. 2 2 7 11" xfId="3941" xr:uid="{00000000-0005-0000-0000-0000041D0000}"/>
    <cellStyle name="Assumption Multiple. 2 2 7 11 2" xfId="23932" xr:uid="{00000000-0005-0000-0000-0000051D0000}"/>
    <cellStyle name="Assumption Multiple. 2 2 7 12" xfId="23930" xr:uid="{00000000-0005-0000-0000-0000061D0000}"/>
    <cellStyle name="Assumption Multiple. 2 2 7 2" xfId="3942" xr:uid="{00000000-0005-0000-0000-0000071D0000}"/>
    <cellStyle name="Assumption Multiple. 2 2 7 2 10" xfId="3943" xr:uid="{00000000-0005-0000-0000-0000081D0000}"/>
    <cellStyle name="Assumption Multiple. 2 2 7 2 10 2" xfId="23934" xr:uid="{00000000-0005-0000-0000-0000091D0000}"/>
    <cellStyle name="Assumption Multiple. 2 2 7 2 11" xfId="3944" xr:uid="{00000000-0005-0000-0000-00000A1D0000}"/>
    <cellStyle name="Assumption Multiple. 2 2 7 2 11 2" xfId="23935" xr:uid="{00000000-0005-0000-0000-00000B1D0000}"/>
    <cellStyle name="Assumption Multiple. 2 2 7 2 12" xfId="23933" xr:uid="{00000000-0005-0000-0000-00000C1D0000}"/>
    <cellStyle name="Assumption Multiple. 2 2 7 2 2" xfId="3945" xr:uid="{00000000-0005-0000-0000-00000D1D0000}"/>
    <cellStyle name="Assumption Multiple. 2 2 7 2 2 2" xfId="23936" xr:uid="{00000000-0005-0000-0000-00000E1D0000}"/>
    <cellStyle name="Assumption Multiple. 2 2 7 2 3" xfId="3946" xr:uid="{00000000-0005-0000-0000-00000F1D0000}"/>
    <cellStyle name="Assumption Multiple. 2 2 7 2 3 2" xfId="23937" xr:uid="{00000000-0005-0000-0000-0000101D0000}"/>
    <cellStyle name="Assumption Multiple. 2 2 7 2 4" xfId="3947" xr:uid="{00000000-0005-0000-0000-0000111D0000}"/>
    <cellStyle name="Assumption Multiple. 2 2 7 2 4 2" xfId="23938" xr:uid="{00000000-0005-0000-0000-0000121D0000}"/>
    <cellStyle name="Assumption Multiple. 2 2 7 2 5" xfId="3948" xr:uid="{00000000-0005-0000-0000-0000131D0000}"/>
    <cellStyle name="Assumption Multiple. 2 2 7 2 5 2" xfId="23939" xr:uid="{00000000-0005-0000-0000-0000141D0000}"/>
    <cellStyle name="Assumption Multiple. 2 2 7 2 6" xfId="3949" xr:uid="{00000000-0005-0000-0000-0000151D0000}"/>
    <cellStyle name="Assumption Multiple. 2 2 7 2 6 2" xfId="23940" xr:uid="{00000000-0005-0000-0000-0000161D0000}"/>
    <cellStyle name="Assumption Multiple. 2 2 7 2 7" xfId="3950" xr:uid="{00000000-0005-0000-0000-0000171D0000}"/>
    <cellStyle name="Assumption Multiple. 2 2 7 2 7 2" xfId="23941" xr:uid="{00000000-0005-0000-0000-0000181D0000}"/>
    <cellStyle name="Assumption Multiple. 2 2 7 2 8" xfId="3951" xr:uid="{00000000-0005-0000-0000-0000191D0000}"/>
    <cellStyle name="Assumption Multiple. 2 2 7 2 8 2" xfId="23942" xr:uid="{00000000-0005-0000-0000-00001A1D0000}"/>
    <cellStyle name="Assumption Multiple. 2 2 7 2 9" xfId="3952" xr:uid="{00000000-0005-0000-0000-00001B1D0000}"/>
    <cellStyle name="Assumption Multiple. 2 2 7 2 9 2" xfId="23943" xr:uid="{00000000-0005-0000-0000-00001C1D0000}"/>
    <cellStyle name="Assumption Multiple. 2 2 7 3" xfId="3953" xr:uid="{00000000-0005-0000-0000-00001D1D0000}"/>
    <cellStyle name="Assumption Multiple. 2 2 7 3 2" xfId="23944" xr:uid="{00000000-0005-0000-0000-00001E1D0000}"/>
    <cellStyle name="Assumption Multiple. 2 2 7 4" xfId="3954" xr:uid="{00000000-0005-0000-0000-00001F1D0000}"/>
    <cellStyle name="Assumption Multiple. 2 2 7 4 2" xfId="23945" xr:uid="{00000000-0005-0000-0000-0000201D0000}"/>
    <cellStyle name="Assumption Multiple. 2 2 7 5" xfId="3955" xr:uid="{00000000-0005-0000-0000-0000211D0000}"/>
    <cellStyle name="Assumption Multiple. 2 2 7 5 2" xfId="23946" xr:uid="{00000000-0005-0000-0000-0000221D0000}"/>
    <cellStyle name="Assumption Multiple. 2 2 7 6" xfId="3956" xr:uid="{00000000-0005-0000-0000-0000231D0000}"/>
    <cellStyle name="Assumption Multiple. 2 2 7 6 2" xfId="23947" xr:uid="{00000000-0005-0000-0000-0000241D0000}"/>
    <cellStyle name="Assumption Multiple. 2 2 7 7" xfId="3957" xr:uid="{00000000-0005-0000-0000-0000251D0000}"/>
    <cellStyle name="Assumption Multiple. 2 2 7 7 2" xfId="23948" xr:uid="{00000000-0005-0000-0000-0000261D0000}"/>
    <cellStyle name="Assumption Multiple. 2 2 7 8" xfId="3958" xr:uid="{00000000-0005-0000-0000-0000271D0000}"/>
    <cellStyle name="Assumption Multiple. 2 2 7 8 2" xfId="23949" xr:uid="{00000000-0005-0000-0000-0000281D0000}"/>
    <cellStyle name="Assumption Multiple. 2 2 7 9" xfId="3959" xr:uid="{00000000-0005-0000-0000-0000291D0000}"/>
    <cellStyle name="Assumption Multiple. 2 2 7 9 2" xfId="23950" xr:uid="{00000000-0005-0000-0000-00002A1D0000}"/>
    <cellStyle name="Assumption Multiple. 2 2 8" xfId="3960" xr:uid="{00000000-0005-0000-0000-00002B1D0000}"/>
    <cellStyle name="Assumption Multiple. 2 2 8 10" xfId="3961" xr:uid="{00000000-0005-0000-0000-00002C1D0000}"/>
    <cellStyle name="Assumption Multiple. 2 2 8 10 2" xfId="23952" xr:uid="{00000000-0005-0000-0000-00002D1D0000}"/>
    <cellStyle name="Assumption Multiple. 2 2 8 11" xfId="3962" xr:uid="{00000000-0005-0000-0000-00002E1D0000}"/>
    <cellStyle name="Assumption Multiple. 2 2 8 11 2" xfId="23953" xr:uid="{00000000-0005-0000-0000-00002F1D0000}"/>
    <cellStyle name="Assumption Multiple. 2 2 8 12" xfId="23951" xr:uid="{00000000-0005-0000-0000-0000301D0000}"/>
    <cellStyle name="Assumption Multiple. 2 2 8 2" xfId="3963" xr:uid="{00000000-0005-0000-0000-0000311D0000}"/>
    <cellStyle name="Assumption Multiple. 2 2 8 2 2" xfId="23954" xr:uid="{00000000-0005-0000-0000-0000321D0000}"/>
    <cellStyle name="Assumption Multiple. 2 2 8 3" xfId="3964" xr:uid="{00000000-0005-0000-0000-0000331D0000}"/>
    <cellStyle name="Assumption Multiple. 2 2 8 3 2" xfId="23955" xr:uid="{00000000-0005-0000-0000-0000341D0000}"/>
    <cellStyle name="Assumption Multiple. 2 2 8 4" xfId="3965" xr:uid="{00000000-0005-0000-0000-0000351D0000}"/>
    <cellStyle name="Assumption Multiple. 2 2 8 4 2" xfId="23956" xr:uid="{00000000-0005-0000-0000-0000361D0000}"/>
    <cellStyle name="Assumption Multiple. 2 2 8 5" xfId="3966" xr:uid="{00000000-0005-0000-0000-0000371D0000}"/>
    <cellStyle name="Assumption Multiple. 2 2 8 5 2" xfId="23957" xr:uid="{00000000-0005-0000-0000-0000381D0000}"/>
    <cellStyle name="Assumption Multiple. 2 2 8 6" xfId="3967" xr:uid="{00000000-0005-0000-0000-0000391D0000}"/>
    <cellStyle name="Assumption Multiple. 2 2 8 6 2" xfId="23958" xr:uid="{00000000-0005-0000-0000-00003A1D0000}"/>
    <cellStyle name="Assumption Multiple. 2 2 8 7" xfId="3968" xr:uid="{00000000-0005-0000-0000-00003B1D0000}"/>
    <cellStyle name="Assumption Multiple. 2 2 8 7 2" xfId="23959" xr:uid="{00000000-0005-0000-0000-00003C1D0000}"/>
    <cellStyle name="Assumption Multiple. 2 2 8 8" xfId="3969" xr:uid="{00000000-0005-0000-0000-00003D1D0000}"/>
    <cellStyle name="Assumption Multiple. 2 2 8 8 2" xfId="23960" xr:uid="{00000000-0005-0000-0000-00003E1D0000}"/>
    <cellStyle name="Assumption Multiple. 2 2 8 9" xfId="3970" xr:uid="{00000000-0005-0000-0000-00003F1D0000}"/>
    <cellStyle name="Assumption Multiple. 2 2 8 9 2" xfId="23961" xr:uid="{00000000-0005-0000-0000-0000401D0000}"/>
    <cellStyle name="Assumption Multiple. 2 2 9" xfId="3971" xr:uid="{00000000-0005-0000-0000-0000411D0000}"/>
    <cellStyle name="Assumption Multiple. 2 2 9 2" xfId="23962" xr:uid="{00000000-0005-0000-0000-0000421D0000}"/>
    <cellStyle name="Assumption Multiple. 2 20" xfId="3972" xr:uid="{00000000-0005-0000-0000-0000431D0000}"/>
    <cellStyle name="Assumption Multiple. 2 20 2" xfId="23963" xr:uid="{00000000-0005-0000-0000-0000441D0000}"/>
    <cellStyle name="Assumption Multiple. 2 21" xfId="3973" xr:uid="{00000000-0005-0000-0000-0000451D0000}"/>
    <cellStyle name="Assumption Multiple. 2 21 2" xfId="23964" xr:uid="{00000000-0005-0000-0000-0000461D0000}"/>
    <cellStyle name="Assumption Multiple. 2 22" xfId="3974" xr:uid="{00000000-0005-0000-0000-0000471D0000}"/>
    <cellStyle name="Assumption Multiple. 2 22 2" xfId="23965" xr:uid="{00000000-0005-0000-0000-0000481D0000}"/>
    <cellStyle name="Assumption Multiple. 2 23" xfId="23696" xr:uid="{00000000-0005-0000-0000-0000491D0000}"/>
    <cellStyle name="Assumption Multiple. 2 3" xfId="3975" xr:uid="{00000000-0005-0000-0000-00004A1D0000}"/>
    <cellStyle name="Assumption Multiple. 2 3 10" xfId="3976" xr:uid="{00000000-0005-0000-0000-00004B1D0000}"/>
    <cellStyle name="Assumption Multiple. 2 3 10 2" xfId="23967" xr:uid="{00000000-0005-0000-0000-00004C1D0000}"/>
    <cellStyle name="Assumption Multiple. 2 3 11" xfId="3977" xr:uid="{00000000-0005-0000-0000-00004D1D0000}"/>
    <cellStyle name="Assumption Multiple. 2 3 11 2" xfId="23968" xr:uid="{00000000-0005-0000-0000-00004E1D0000}"/>
    <cellStyle name="Assumption Multiple. 2 3 12" xfId="3978" xr:uid="{00000000-0005-0000-0000-00004F1D0000}"/>
    <cellStyle name="Assumption Multiple. 2 3 12 2" xfId="23969" xr:uid="{00000000-0005-0000-0000-0000501D0000}"/>
    <cellStyle name="Assumption Multiple. 2 3 13" xfId="3979" xr:uid="{00000000-0005-0000-0000-0000511D0000}"/>
    <cellStyle name="Assumption Multiple. 2 3 13 2" xfId="23970" xr:uid="{00000000-0005-0000-0000-0000521D0000}"/>
    <cellStyle name="Assumption Multiple. 2 3 14" xfId="23966" xr:uid="{00000000-0005-0000-0000-0000531D0000}"/>
    <cellStyle name="Assumption Multiple. 2 3 2" xfId="3980" xr:uid="{00000000-0005-0000-0000-0000541D0000}"/>
    <cellStyle name="Assumption Multiple. 2 3 2 10" xfId="3981" xr:uid="{00000000-0005-0000-0000-0000551D0000}"/>
    <cellStyle name="Assumption Multiple. 2 3 2 10 2" xfId="23972" xr:uid="{00000000-0005-0000-0000-0000561D0000}"/>
    <cellStyle name="Assumption Multiple. 2 3 2 11" xfId="3982" xr:uid="{00000000-0005-0000-0000-0000571D0000}"/>
    <cellStyle name="Assumption Multiple. 2 3 2 11 2" xfId="23973" xr:uid="{00000000-0005-0000-0000-0000581D0000}"/>
    <cellStyle name="Assumption Multiple. 2 3 2 12" xfId="3983" xr:uid="{00000000-0005-0000-0000-0000591D0000}"/>
    <cellStyle name="Assumption Multiple. 2 3 2 12 2" xfId="23974" xr:uid="{00000000-0005-0000-0000-00005A1D0000}"/>
    <cellStyle name="Assumption Multiple. 2 3 2 13" xfId="23971" xr:uid="{00000000-0005-0000-0000-00005B1D0000}"/>
    <cellStyle name="Assumption Multiple. 2 3 2 2" xfId="3984" xr:uid="{00000000-0005-0000-0000-00005C1D0000}"/>
    <cellStyle name="Assumption Multiple. 2 3 2 2 10" xfId="3985" xr:uid="{00000000-0005-0000-0000-00005D1D0000}"/>
    <cellStyle name="Assumption Multiple. 2 3 2 2 10 2" xfId="23976" xr:uid="{00000000-0005-0000-0000-00005E1D0000}"/>
    <cellStyle name="Assumption Multiple. 2 3 2 2 11" xfId="3986" xr:uid="{00000000-0005-0000-0000-00005F1D0000}"/>
    <cellStyle name="Assumption Multiple. 2 3 2 2 11 2" xfId="23977" xr:uid="{00000000-0005-0000-0000-0000601D0000}"/>
    <cellStyle name="Assumption Multiple. 2 3 2 2 12" xfId="23975" xr:uid="{00000000-0005-0000-0000-0000611D0000}"/>
    <cellStyle name="Assumption Multiple. 2 3 2 2 2" xfId="3987" xr:uid="{00000000-0005-0000-0000-0000621D0000}"/>
    <cellStyle name="Assumption Multiple. 2 3 2 2 2 10" xfId="3988" xr:uid="{00000000-0005-0000-0000-0000631D0000}"/>
    <cellStyle name="Assumption Multiple. 2 3 2 2 2 10 2" xfId="23979" xr:uid="{00000000-0005-0000-0000-0000641D0000}"/>
    <cellStyle name="Assumption Multiple. 2 3 2 2 2 11" xfId="3989" xr:uid="{00000000-0005-0000-0000-0000651D0000}"/>
    <cellStyle name="Assumption Multiple. 2 3 2 2 2 11 2" xfId="23980" xr:uid="{00000000-0005-0000-0000-0000661D0000}"/>
    <cellStyle name="Assumption Multiple. 2 3 2 2 2 12" xfId="23978" xr:uid="{00000000-0005-0000-0000-0000671D0000}"/>
    <cellStyle name="Assumption Multiple. 2 3 2 2 2 2" xfId="3990" xr:uid="{00000000-0005-0000-0000-0000681D0000}"/>
    <cellStyle name="Assumption Multiple. 2 3 2 2 2 2 2" xfId="23981" xr:uid="{00000000-0005-0000-0000-0000691D0000}"/>
    <cellStyle name="Assumption Multiple. 2 3 2 2 2 3" xfId="3991" xr:uid="{00000000-0005-0000-0000-00006A1D0000}"/>
    <cellStyle name="Assumption Multiple. 2 3 2 2 2 3 2" xfId="23982" xr:uid="{00000000-0005-0000-0000-00006B1D0000}"/>
    <cellStyle name="Assumption Multiple. 2 3 2 2 2 4" xfId="3992" xr:uid="{00000000-0005-0000-0000-00006C1D0000}"/>
    <cellStyle name="Assumption Multiple. 2 3 2 2 2 4 2" xfId="23983" xr:uid="{00000000-0005-0000-0000-00006D1D0000}"/>
    <cellStyle name="Assumption Multiple. 2 3 2 2 2 5" xfId="3993" xr:uid="{00000000-0005-0000-0000-00006E1D0000}"/>
    <cellStyle name="Assumption Multiple. 2 3 2 2 2 5 2" xfId="23984" xr:uid="{00000000-0005-0000-0000-00006F1D0000}"/>
    <cellStyle name="Assumption Multiple. 2 3 2 2 2 6" xfId="3994" xr:uid="{00000000-0005-0000-0000-0000701D0000}"/>
    <cellStyle name="Assumption Multiple. 2 3 2 2 2 6 2" xfId="23985" xr:uid="{00000000-0005-0000-0000-0000711D0000}"/>
    <cellStyle name="Assumption Multiple. 2 3 2 2 2 7" xfId="3995" xr:uid="{00000000-0005-0000-0000-0000721D0000}"/>
    <cellStyle name="Assumption Multiple. 2 3 2 2 2 7 2" xfId="23986" xr:uid="{00000000-0005-0000-0000-0000731D0000}"/>
    <cellStyle name="Assumption Multiple. 2 3 2 2 2 8" xfId="3996" xr:uid="{00000000-0005-0000-0000-0000741D0000}"/>
    <cellStyle name="Assumption Multiple. 2 3 2 2 2 8 2" xfId="23987" xr:uid="{00000000-0005-0000-0000-0000751D0000}"/>
    <cellStyle name="Assumption Multiple. 2 3 2 2 2 9" xfId="3997" xr:uid="{00000000-0005-0000-0000-0000761D0000}"/>
    <cellStyle name="Assumption Multiple. 2 3 2 2 2 9 2" xfId="23988" xr:uid="{00000000-0005-0000-0000-0000771D0000}"/>
    <cellStyle name="Assumption Multiple. 2 3 2 2 3" xfId="3998" xr:uid="{00000000-0005-0000-0000-0000781D0000}"/>
    <cellStyle name="Assumption Multiple. 2 3 2 2 3 2" xfId="23989" xr:uid="{00000000-0005-0000-0000-0000791D0000}"/>
    <cellStyle name="Assumption Multiple. 2 3 2 2 4" xfId="3999" xr:uid="{00000000-0005-0000-0000-00007A1D0000}"/>
    <cellStyle name="Assumption Multiple. 2 3 2 2 4 2" xfId="23990" xr:uid="{00000000-0005-0000-0000-00007B1D0000}"/>
    <cellStyle name="Assumption Multiple. 2 3 2 2 5" xfId="4000" xr:uid="{00000000-0005-0000-0000-00007C1D0000}"/>
    <cellStyle name="Assumption Multiple. 2 3 2 2 5 2" xfId="23991" xr:uid="{00000000-0005-0000-0000-00007D1D0000}"/>
    <cellStyle name="Assumption Multiple. 2 3 2 2 6" xfId="4001" xr:uid="{00000000-0005-0000-0000-00007E1D0000}"/>
    <cellStyle name="Assumption Multiple. 2 3 2 2 6 2" xfId="23992" xr:uid="{00000000-0005-0000-0000-00007F1D0000}"/>
    <cellStyle name="Assumption Multiple. 2 3 2 2 7" xfId="4002" xr:uid="{00000000-0005-0000-0000-0000801D0000}"/>
    <cellStyle name="Assumption Multiple. 2 3 2 2 7 2" xfId="23993" xr:uid="{00000000-0005-0000-0000-0000811D0000}"/>
    <cellStyle name="Assumption Multiple. 2 3 2 2 8" xfId="4003" xr:uid="{00000000-0005-0000-0000-0000821D0000}"/>
    <cellStyle name="Assumption Multiple. 2 3 2 2 8 2" xfId="23994" xr:uid="{00000000-0005-0000-0000-0000831D0000}"/>
    <cellStyle name="Assumption Multiple. 2 3 2 2 9" xfId="4004" xr:uid="{00000000-0005-0000-0000-0000841D0000}"/>
    <cellStyle name="Assumption Multiple. 2 3 2 2 9 2" xfId="23995" xr:uid="{00000000-0005-0000-0000-0000851D0000}"/>
    <cellStyle name="Assumption Multiple. 2 3 2 3" xfId="4005" xr:uid="{00000000-0005-0000-0000-0000861D0000}"/>
    <cellStyle name="Assumption Multiple. 2 3 2 3 10" xfId="4006" xr:uid="{00000000-0005-0000-0000-0000871D0000}"/>
    <cellStyle name="Assumption Multiple. 2 3 2 3 10 2" xfId="23997" xr:uid="{00000000-0005-0000-0000-0000881D0000}"/>
    <cellStyle name="Assumption Multiple. 2 3 2 3 11" xfId="4007" xr:uid="{00000000-0005-0000-0000-0000891D0000}"/>
    <cellStyle name="Assumption Multiple. 2 3 2 3 11 2" xfId="23998" xr:uid="{00000000-0005-0000-0000-00008A1D0000}"/>
    <cellStyle name="Assumption Multiple. 2 3 2 3 12" xfId="23996" xr:uid="{00000000-0005-0000-0000-00008B1D0000}"/>
    <cellStyle name="Assumption Multiple. 2 3 2 3 2" xfId="4008" xr:uid="{00000000-0005-0000-0000-00008C1D0000}"/>
    <cellStyle name="Assumption Multiple. 2 3 2 3 2 2" xfId="23999" xr:uid="{00000000-0005-0000-0000-00008D1D0000}"/>
    <cellStyle name="Assumption Multiple. 2 3 2 3 3" xfId="4009" xr:uid="{00000000-0005-0000-0000-00008E1D0000}"/>
    <cellStyle name="Assumption Multiple. 2 3 2 3 3 2" xfId="24000" xr:uid="{00000000-0005-0000-0000-00008F1D0000}"/>
    <cellStyle name="Assumption Multiple. 2 3 2 3 4" xfId="4010" xr:uid="{00000000-0005-0000-0000-0000901D0000}"/>
    <cellStyle name="Assumption Multiple. 2 3 2 3 4 2" xfId="24001" xr:uid="{00000000-0005-0000-0000-0000911D0000}"/>
    <cellStyle name="Assumption Multiple. 2 3 2 3 5" xfId="4011" xr:uid="{00000000-0005-0000-0000-0000921D0000}"/>
    <cellStyle name="Assumption Multiple. 2 3 2 3 5 2" xfId="24002" xr:uid="{00000000-0005-0000-0000-0000931D0000}"/>
    <cellStyle name="Assumption Multiple. 2 3 2 3 6" xfId="4012" xr:uid="{00000000-0005-0000-0000-0000941D0000}"/>
    <cellStyle name="Assumption Multiple. 2 3 2 3 6 2" xfId="24003" xr:uid="{00000000-0005-0000-0000-0000951D0000}"/>
    <cellStyle name="Assumption Multiple. 2 3 2 3 7" xfId="4013" xr:uid="{00000000-0005-0000-0000-0000961D0000}"/>
    <cellStyle name="Assumption Multiple. 2 3 2 3 7 2" xfId="24004" xr:uid="{00000000-0005-0000-0000-0000971D0000}"/>
    <cellStyle name="Assumption Multiple. 2 3 2 3 8" xfId="4014" xr:uid="{00000000-0005-0000-0000-0000981D0000}"/>
    <cellStyle name="Assumption Multiple. 2 3 2 3 8 2" xfId="24005" xr:uid="{00000000-0005-0000-0000-0000991D0000}"/>
    <cellStyle name="Assumption Multiple. 2 3 2 3 9" xfId="4015" xr:uid="{00000000-0005-0000-0000-00009A1D0000}"/>
    <cellStyle name="Assumption Multiple. 2 3 2 3 9 2" xfId="24006" xr:uid="{00000000-0005-0000-0000-00009B1D0000}"/>
    <cellStyle name="Assumption Multiple. 2 3 2 4" xfId="4016" xr:uid="{00000000-0005-0000-0000-00009C1D0000}"/>
    <cellStyle name="Assumption Multiple. 2 3 2 4 2" xfId="24007" xr:uid="{00000000-0005-0000-0000-00009D1D0000}"/>
    <cellStyle name="Assumption Multiple. 2 3 2 5" xfId="4017" xr:uid="{00000000-0005-0000-0000-00009E1D0000}"/>
    <cellStyle name="Assumption Multiple. 2 3 2 5 2" xfId="24008" xr:uid="{00000000-0005-0000-0000-00009F1D0000}"/>
    <cellStyle name="Assumption Multiple. 2 3 2 6" xfId="4018" xr:uid="{00000000-0005-0000-0000-0000A01D0000}"/>
    <cellStyle name="Assumption Multiple. 2 3 2 6 2" xfId="24009" xr:uid="{00000000-0005-0000-0000-0000A11D0000}"/>
    <cellStyle name="Assumption Multiple. 2 3 2 7" xfId="4019" xr:uid="{00000000-0005-0000-0000-0000A21D0000}"/>
    <cellStyle name="Assumption Multiple. 2 3 2 7 2" xfId="24010" xr:uid="{00000000-0005-0000-0000-0000A31D0000}"/>
    <cellStyle name="Assumption Multiple. 2 3 2 8" xfId="4020" xr:uid="{00000000-0005-0000-0000-0000A41D0000}"/>
    <cellStyle name="Assumption Multiple. 2 3 2 8 2" xfId="24011" xr:uid="{00000000-0005-0000-0000-0000A51D0000}"/>
    <cellStyle name="Assumption Multiple. 2 3 2 9" xfId="4021" xr:uid="{00000000-0005-0000-0000-0000A61D0000}"/>
    <cellStyle name="Assumption Multiple. 2 3 2 9 2" xfId="24012" xr:uid="{00000000-0005-0000-0000-0000A71D0000}"/>
    <cellStyle name="Assumption Multiple. 2 3 3" xfId="4022" xr:uid="{00000000-0005-0000-0000-0000A81D0000}"/>
    <cellStyle name="Assumption Multiple. 2 3 3 10" xfId="4023" xr:uid="{00000000-0005-0000-0000-0000A91D0000}"/>
    <cellStyle name="Assumption Multiple. 2 3 3 10 2" xfId="24014" xr:uid="{00000000-0005-0000-0000-0000AA1D0000}"/>
    <cellStyle name="Assumption Multiple. 2 3 3 11" xfId="4024" xr:uid="{00000000-0005-0000-0000-0000AB1D0000}"/>
    <cellStyle name="Assumption Multiple. 2 3 3 11 2" xfId="24015" xr:uid="{00000000-0005-0000-0000-0000AC1D0000}"/>
    <cellStyle name="Assumption Multiple. 2 3 3 12" xfId="24013" xr:uid="{00000000-0005-0000-0000-0000AD1D0000}"/>
    <cellStyle name="Assumption Multiple. 2 3 3 2" xfId="4025" xr:uid="{00000000-0005-0000-0000-0000AE1D0000}"/>
    <cellStyle name="Assumption Multiple. 2 3 3 2 10" xfId="4026" xr:uid="{00000000-0005-0000-0000-0000AF1D0000}"/>
    <cellStyle name="Assumption Multiple. 2 3 3 2 10 2" xfId="24017" xr:uid="{00000000-0005-0000-0000-0000B01D0000}"/>
    <cellStyle name="Assumption Multiple. 2 3 3 2 11" xfId="4027" xr:uid="{00000000-0005-0000-0000-0000B11D0000}"/>
    <cellStyle name="Assumption Multiple. 2 3 3 2 11 2" xfId="24018" xr:uid="{00000000-0005-0000-0000-0000B21D0000}"/>
    <cellStyle name="Assumption Multiple. 2 3 3 2 12" xfId="24016" xr:uid="{00000000-0005-0000-0000-0000B31D0000}"/>
    <cellStyle name="Assumption Multiple. 2 3 3 2 2" xfId="4028" xr:uid="{00000000-0005-0000-0000-0000B41D0000}"/>
    <cellStyle name="Assumption Multiple. 2 3 3 2 2 2" xfId="24019" xr:uid="{00000000-0005-0000-0000-0000B51D0000}"/>
    <cellStyle name="Assumption Multiple. 2 3 3 2 3" xfId="4029" xr:uid="{00000000-0005-0000-0000-0000B61D0000}"/>
    <cellStyle name="Assumption Multiple. 2 3 3 2 3 2" xfId="24020" xr:uid="{00000000-0005-0000-0000-0000B71D0000}"/>
    <cellStyle name="Assumption Multiple. 2 3 3 2 4" xfId="4030" xr:uid="{00000000-0005-0000-0000-0000B81D0000}"/>
    <cellStyle name="Assumption Multiple. 2 3 3 2 4 2" xfId="24021" xr:uid="{00000000-0005-0000-0000-0000B91D0000}"/>
    <cellStyle name="Assumption Multiple. 2 3 3 2 5" xfId="4031" xr:uid="{00000000-0005-0000-0000-0000BA1D0000}"/>
    <cellStyle name="Assumption Multiple. 2 3 3 2 5 2" xfId="24022" xr:uid="{00000000-0005-0000-0000-0000BB1D0000}"/>
    <cellStyle name="Assumption Multiple. 2 3 3 2 6" xfId="4032" xr:uid="{00000000-0005-0000-0000-0000BC1D0000}"/>
    <cellStyle name="Assumption Multiple. 2 3 3 2 6 2" xfId="24023" xr:uid="{00000000-0005-0000-0000-0000BD1D0000}"/>
    <cellStyle name="Assumption Multiple. 2 3 3 2 7" xfId="4033" xr:uid="{00000000-0005-0000-0000-0000BE1D0000}"/>
    <cellStyle name="Assumption Multiple. 2 3 3 2 7 2" xfId="24024" xr:uid="{00000000-0005-0000-0000-0000BF1D0000}"/>
    <cellStyle name="Assumption Multiple. 2 3 3 2 8" xfId="4034" xr:uid="{00000000-0005-0000-0000-0000C01D0000}"/>
    <cellStyle name="Assumption Multiple. 2 3 3 2 8 2" xfId="24025" xr:uid="{00000000-0005-0000-0000-0000C11D0000}"/>
    <cellStyle name="Assumption Multiple. 2 3 3 2 9" xfId="4035" xr:uid="{00000000-0005-0000-0000-0000C21D0000}"/>
    <cellStyle name="Assumption Multiple. 2 3 3 2 9 2" xfId="24026" xr:uid="{00000000-0005-0000-0000-0000C31D0000}"/>
    <cellStyle name="Assumption Multiple. 2 3 3 3" xfId="4036" xr:uid="{00000000-0005-0000-0000-0000C41D0000}"/>
    <cellStyle name="Assumption Multiple. 2 3 3 3 2" xfId="24027" xr:uid="{00000000-0005-0000-0000-0000C51D0000}"/>
    <cellStyle name="Assumption Multiple. 2 3 3 4" xfId="4037" xr:uid="{00000000-0005-0000-0000-0000C61D0000}"/>
    <cellStyle name="Assumption Multiple. 2 3 3 4 2" xfId="24028" xr:uid="{00000000-0005-0000-0000-0000C71D0000}"/>
    <cellStyle name="Assumption Multiple. 2 3 3 5" xfId="4038" xr:uid="{00000000-0005-0000-0000-0000C81D0000}"/>
    <cellStyle name="Assumption Multiple. 2 3 3 5 2" xfId="24029" xr:uid="{00000000-0005-0000-0000-0000C91D0000}"/>
    <cellStyle name="Assumption Multiple. 2 3 3 6" xfId="4039" xr:uid="{00000000-0005-0000-0000-0000CA1D0000}"/>
    <cellStyle name="Assumption Multiple. 2 3 3 6 2" xfId="24030" xr:uid="{00000000-0005-0000-0000-0000CB1D0000}"/>
    <cellStyle name="Assumption Multiple. 2 3 3 7" xfId="4040" xr:uid="{00000000-0005-0000-0000-0000CC1D0000}"/>
    <cellStyle name="Assumption Multiple. 2 3 3 7 2" xfId="24031" xr:uid="{00000000-0005-0000-0000-0000CD1D0000}"/>
    <cellStyle name="Assumption Multiple. 2 3 3 8" xfId="4041" xr:uid="{00000000-0005-0000-0000-0000CE1D0000}"/>
    <cellStyle name="Assumption Multiple. 2 3 3 8 2" xfId="24032" xr:uid="{00000000-0005-0000-0000-0000CF1D0000}"/>
    <cellStyle name="Assumption Multiple. 2 3 3 9" xfId="4042" xr:uid="{00000000-0005-0000-0000-0000D01D0000}"/>
    <cellStyle name="Assumption Multiple. 2 3 3 9 2" xfId="24033" xr:uid="{00000000-0005-0000-0000-0000D11D0000}"/>
    <cellStyle name="Assumption Multiple. 2 3 4" xfId="4043" xr:uid="{00000000-0005-0000-0000-0000D21D0000}"/>
    <cellStyle name="Assumption Multiple. 2 3 4 10" xfId="4044" xr:uid="{00000000-0005-0000-0000-0000D31D0000}"/>
    <cellStyle name="Assumption Multiple. 2 3 4 10 2" xfId="24035" xr:uid="{00000000-0005-0000-0000-0000D41D0000}"/>
    <cellStyle name="Assumption Multiple. 2 3 4 11" xfId="4045" xr:uid="{00000000-0005-0000-0000-0000D51D0000}"/>
    <cellStyle name="Assumption Multiple. 2 3 4 11 2" xfId="24036" xr:uid="{00000000-0005-0000-0000-0000D61D0000}"/>
    <cellStyle name="Assumption Multiple. 2 3 4 12" xfId="24034" xr:uid="{00000000-0005-0000-0000-0000D71D0000}"/>
    <cellStyle name="Assumption Multiple. 2 3 4 2" xfId="4046" xr:uid="{00000000-0005-0000-0000-0000D81D0000}"/>
    <cellStyle name="Assumption Multiple. 2 3 4 2 2" xfId="24037" xr:uid="{00000000-0005-0000-0000-0000D91D0000}"/>
    <cellStyle name="Assumption Multiple. 2 3 4 3" xfId="4047" xr:uid="{00000000-0005-0000-0000-0000DA1D0000}"/>
    <cellStyle name="Assumption Multiple. 2 3 4 3 2" xfId="24038" xr:uid="{00000000-0005-0000-0000-0000DB1D0000}"/>
    <cellStyle name="Assumption Multiple. 2 3 4 4" xfId="4048" xr:uid="{00000000-0005-0000-0000-0000DC1D0000}"/>
    <cellStyle name="Assumption Multiple. 2 3 4 4 2" xfId="24039" xr:uid="{00000000-0005-0000-0000-0000DD1D0000}"/>
    <cellStyle name="Assumption Multiple. 2 3 4 5" xfId="4049" xr:uid="{00000000-0005-0000-0000-0000DE1D0000}"/>
    <cellStyle name="Assumption Multiple. 2 3 4 5 2" xfId="24040" xr:uid="{00000000-0005-0000-0000-0000DF1D0000}"/>
    <cellStyle name="Assumption Multiple. 2 3 4 6" xfId="4050" xr:uid="{00000000-0005-0000-0000-0000E01D0000}"/>
    <cellStyle name="Assumption Multiple. 2 3 4 6 2" xfId="24041" xr:uid="{00000000-0005-0000-0000-0000E11D0000}"/>
    <cellStyle name="Assumption Multiple. 2 3 4 7" xfId="4051" xr:uid="{00000000-0005-0000-0000-0000E21D0000}"/>
    <cellStyle name="Assumption Multiple. 2 3 4 7 2" xfId="24042" xr:uid="{00000000-0005-0000-0000-0000E31D0000}"/>
    <cellStyle name="Assumption Multiple. 2 3 4 8" xfId="4052" xr:uid="{00000000-0005-0000-0000-0000E41D0000}"/>
    <cellStyle name="Assumption Multiple. 2 3 4 8 2" xfId="24043" xr:uid="{00000000-0005-0000-0000-0000E51D0000}"/>
    <cellStyle name="Assumption Multiple. 2 3 4 9" xfId="4053" xr:uid="{00000000-0005-0000-0000-0000E61D0000}"/>
    <cellStyle name="Assumption Multiple. 2 3 4 9 2" xfId="24044" xr:uid="{00000000-0005-0000-0000-0000E71D0000}"/>
    <cellStyle name="Assumption Multiple. 2 3 5" xfId="4054" xr:uid="{00000000-0005-0000-0000-0000E81D0000}"/>
    <cellStyle name="Assumption Multiple. 2 3 5 2" xfId="24045" xr:uid="{00000000-0005-0000-0000-0000E91D0000}"/>
    <cellStyle name="Assumption Multiple. 2 3 6" xfId="4055" xr:uid="{00000000-0005-0000-0000-0000EA1D0000}"/>
    <cellStyle name="Assumption Multiple. 2 3 6 2" xfId="24046" xr:uid="{00000000-0005-0000-0000-0000EB1D0000}"/>
    <cellStyle name="Assumption Multiple. 2 3 7" xfId="4056" xr:uid="{00000000-0005-0000-0000-0000EC1D0000}"/>
    <cellStyle name="Assumption Multiple. 2 3 7 2" xfId="24047" xr:uid="{00000000-0005-0000-0000-0000ED1D0000}"/>
    <cellStyle name="Assumption Multiple. 2 3 8" xfId="4057" xr:uid="{00000000-0005-0000-0000-0000EE1D0000}"/>
    <cellStyle name="Assumption Multiple. 2 3 8 2" xfId="24048" xr:uid="{00000000-0005-0000-0000-0000EF1D0000}"/>
    <cellStyle name="Assumption Multiple. 2 3 9" xfId="4058" xr:uid="{00000000-0005-0000-0000-0000F01D0000}"/>
    <cellStyle name="Assumption Multiple. 2 3 9 2" xfId="24049" xr:uid="{00000000-0005-0000-0000-0000F11D0000}"/>
    <cellStyle name="Assumption Multiple. 2 4" xfId="4059" xr:uid="{00000000-0005-0000-0000-0000F21D0000}"/>
    <cellStyle name="Assumption Multiple. 2 4 10" xfId="4060" xr:uid="{00000000-0005-0000-0000-0000F31D0000}"/>
    <cellStyle name="Assumption Multiple. 2 4 10 2" xfId="24051" xr:uid="{00000000-0005-0000-0000-0000F41D0000}"/>
    <cellStyle name="Assumption Multiple. 2 4 11" xfId="4061" xr:uid="{00000000-0005-0000-0000-0000F51D0000}"/>
    <cellStyle name="Assumption Multiple. 2 4 11 2" xfId="24052" xr:uid="{00000000-0005-0000-0000-0000F61D0000}"/>
    <cellStyle name="Assumption Multiple. 2 4 12" xfId="4062" xr:uid="{00000000-0005-0000-0000-0000F71D0000}"/>
    <cellStyle name="Assumption Multiple. 2 4 12 2" xfId="24053" xr:uid="{00000000-0005-0000-0000-0000F81D0000}"/>
    <cellStyle name="Assumption Multiple. 2 4 13" xfId="24050" xr:uid="{00000000-0005-0000-0000-0000F91D0000}"/>
    <cellStyle name="Assumption Multiple. 2 4 2" xfId="4063" xr:uid="{00000000-0005-0000-0000-0000FA1D0000}"/>
    <cellStyle name="Assumption Multiple. 2 4 2 10" xfId="4064" xr:uid="{00000000-0005-0000-0000-0000FB1D0000}"/>
    <cellStyle name="Assumption Multiple. 2 4 2 10 2" xfId="24055" xr:uid="{00000000-0005-0000-0000-0000FC1D0000}"/>
    <cellStyle name="Assumption Multiple. 2 4 2 11" xfId="4065" xr:uid="{00000000-0005-0000-0000-0000FD1D0000}"/>
    <cellStyle name="Assumption Multiple. 2 4 2 11 2" xfId="24056" xr:uid="{00000000-0005-0000-0000-0000FE1D0000}"/>
    <cellStyle name="Assumption Multiple. 2 4 2 12" xfId="24054" xr:uid="{00000000-0005-0000-0000-0000FF1D0000}"/>
    <cellStyle name="Assumption Multiple. 2 4 2 2" xfId="4066" xr:uid="{00000000-0005-0000-0000-0000001E0000}"/>
    <cellStyle name="Assumption Multiple. 2 4 2 2 10" xfId="4067" xr:uid="{00000000-0005-0000-0000-0000011E0000}"/>
    <cellStyle name="Assumption Multiple. 2 4 2 2 10 2" xfId="24058" xr:uid="{00000000-0005-0000-0000-0000021E0000}"/>
    <cellStyle name="Assumption Multiple. 2 4 2 2 11" xfId="4068" xr:uid="{00000000-0005-0000-0000-0000031E0000}"/>
    <cellStyle name="Assumption Multiple. 2 4 2 2 11 2" xfId="24059" xr:uid="{00000000-0005-0000-0000-0000041E0000}"/>
    <cellStyle name="Assumption Multiple. 2 4 2 2 12" xfId="24057" xr:uid="{00000000-0005-0000-0000-0000051E0000}"/>
    <cellStyle name="Assumption Multiple. 2 4 2 2 2" xfId="4069" xr:uid="{00000000-0005-0000-0000-0000061E0000}"/>
    <cellStyle name="Assumption Multiple. 2 4 2 2 2 2" xfId="24060" xr:uid="{00000000-0005-0000-0000-0000071E0000}"/>
    <cellStyle name="Assumption Multiple. 2 4 2 2 3" xfId="4070" xr:uid="{00000000-0005-0000-0000-0000081E0000}"/>
    <cellStyle name="Assumption Multiple. 2 4 2 2 3 2" xfId="24061" xr:uid="{00000000-0005-0000-0000-0000091E0000}"/>
    <cellStyle name="Assumption Multiple. 2 4 2 2 4" xfId="4071" xr:uid="{00000000-0005-0000-0000-00000A1E0000}"/>
    <cellStyle name="Assumption Multiple. 2 4 2 2 4 2" xfId="24062" xr:uid="{00000000-0005-0000-0000-00000B1E0000}"/>
    <cellStyle name="Assumption Multiple. 2 4 2 2 5" xfId="4072" xr:uid="{00000000-0005-0000-0000-00000C1E0000}"/>
    <cellStyle name="Assumption Multiple. 2 4 2 2 5 2" xfId="24063" xr:uid="{00000000-0005-0000-0000-00000D1E0000}"/>
    <cellStyle name="Assumption Multiple. 2 4 2 2 6" xfId="4073" xr:uid="{00000000-0005-0000-0000-00000E1E0000}"/>
    <cellStyle name="Assumption Multiple. 2 4 2 2 6 2" xfId="24064" xr:uid="{00000000-0005-0000-0000-00000F1E0000}"/>
    <cellStyle name="Assumption Multiple. 2 4 2 2 7" xfId="4074" xr:uid="{00000000-0005-0000-0000-0000101E0000}"/>
    <cellStyle name="Assumption Multiple. 2 4 2 2 7 2" xfId="24065" xr:uid="{00000000-0005-0000-0000-0000111E0000}"/>
    <cellStyle name="Assumption Multiple. 2 4 2 2 8" xfId="4075" xr:uid="{00000000-0005-0000-0000-0000121E0000}"/>
    <cellStyle name="Assumption Multiple. 2 4 2 2 8 2" xfId="24066" xr:uid="{00000000-0005-0000-0000-0000131E0000}"/>
    <cellStyle name="Assumption Multiple. 2 4 2 2 9" xfId="4076" xr:uid="{00000000-0005-0000-0000-0000141E0000}"/>
    <cellStyle name="Assumption Multiple. 2 4 2 2 9 2" xfId="24067" xr:uid="{00000000-0005-0000-0000-0000151E0000}"/>
    <cellStyle name="Assumption Multiple. 2 4 2 3" xfId="4077" xr:uid="{00000000-0005-0000-0000-0000161E0000}"/>
    <cellStyle name="Assumption Multiple. 2 4 2 3 2" xfId="24068" xr:uid="{00000000-0005-0000-0000-0000171E0000}"/>
    <cellStyle name="Assumption Multiple. 2 4 2 4" xfId="4078" xr:uid="{00000000-0005-0000-0000-0000181E0000}"/>
    <cellStyle name="Assumption Multiple. 2 4 2 4 2" xfId="24069" xr:uid="{00000000-0005-0000-0000-0000191E0000}"/>
    <cellStyle name="Assumption Multiple. 2 4 2 5" xfId="4079" xr:uid="{00000000-0005-0000-0000-00001A1E0000}"/>
    <cellStyle name="Assumption Multiple. 2 4 2 5 2" xfId="24070" xr:uid="{00000000-0005-0000-0000-00001B1E0000}"/>
    <cellStyle name="Assumption Multiple. 2 4 2 6" xfId="4080" xr:uid="{00000000-0005-0000-0000-00001C1E0000}"/>
    <cellStyle name="Assumption Multiple. 2 4 2 6 2" xfId="24071" xr:uid="{00000000-0005-0000-0000-00001D1E0000}"/>
    <cellStyle name="Assumption Multiple. 2 4 2 7" xfId="4081" xr:uid="{00000000-0005-0000-0000-00001E1E0000}"/>
    <cellStyle name="Assumption Multiple. 2 4 2 7 2" xfId="24072" xr:uid="{00000000-0005-0000-0000-00001F1E0000}"/>
    <cellStyle name="Assumption Multiple. 2 4 2 8" xfId="4082" xr:uid="{00000000-0005-0000-0000-0000201E0000}"/>
    <cellStyle name="Assumption Multiple. 2 4 2 8 2" xfId="24073" xr:uid="{00000000-0005-0000-0000-0000211E0000}"/>
    <cellStyle name="Assumption Multiple. 2 4 2 9" xfId="4083" xr:uid="{00000000-0005-0000-0000-0000221E0000}"/>
    <cellStyle name="Assumption Multiple. 2 4 2 9 2" xfId="24074" xr:uid="{00000000-0005-0000-0000-0000231E0000}"/>
    <cellStyle name="Assumption Multiple. 2 4 3" xfId="4084" xr:uid="{00000000-0005-0000-0000-0000241E0000}"/>
    <cellStyle name="Assumption Multiple. 2 4 3 10" xfId="4085" xr:uid="{00000000-0005-0000-0000-0000251E0000}"/>
    <cellStyle name="Assumption Multiple. 2 4 3 10 2" xfId="24076" xr:uid="{00000000-0005-0000-0000-0000261E0000}"/>
    <cellStyle name="Assumption Multiple. 2 4 3 11" xfId="4086" xr:uid="{00000000-0005-0000-0000-0000271E0000}"/>
    <cellStyle name="Assumption Multiple. 2 4 3 11 2" xfId="24077" xr:uid="{00000000-0005-0000-0000-0000281E0000}"/>
    <cellStyle name="Assumption Multiple. 2 4 3 12" xfId="24075" xr:uid="{00000000-0005-0000-0000-0000291E0000}"/>
    <cellStyle name="Assumption Multiple. 2 4 3 2" xfId="4087" xr:uid="{00000000-0005-0000-0000-00002A1E0000}"/>
    <cellStyle name="Assumption Multiple. 2 4 3 2 2" xfId="24078" xr:uid="{00000000-0005-0000-0000-00002B1E0000}"/>
    <cellStyle name="Assumption Multiple. 2 4 3 3" xfId="4088" xr:uid="{00000000-0005-0000-0000-00002C1E0000}"/>
    <cellStyle name="Assumption Multiple. 2 4 3 3 2" xfId="24079" xr:uid="{00000000-0005-0000-0000-00002D1E0000}"/>
    <cellStyle name="Assumption Multiple. 2 4 3 4" xfId="4089" xr:uid="{00000000-0005-0000-0000-00002E1E0000}"/>
    <cellStyle name="Assumption Multiple. 2 4 3 4 2" xfId="24080" xr:uid="{00000000-0005-0000-0000-00002F1E0000}"/>
    <cellStyle name="Assumption Multiple. 2 4 3 5" xfId="4090" xr:uid="{00000000-0005-0000-0000-0000301E0000}"/>
    <cellStyle name="Assumption Multiple. 2 4 3 5 2" xfId="24081" xr:uid="{00000000-0005-0000-0000-0000311E0000}"/>
    <cellStyle name="Assumption Multiple. 2 4 3 6" xfId="4091" xr:uid="{00000000-0005-0000-0000-0000321E0000}"/>
    <cellStyle name="Assumption Multiple. 2 4 3 6 2" xfId="24082" xr:uid="{00000000-0005-0000-0000-0000331E0000}"/>
    <cellStyle name="Assumption Multiple. 2 4 3 7" xfId="4092" xr:uid="{00000000-0005-0000-0000-0000341E0000}"/>
    <cellStyle name="Assumption Multiple. 2 4 3 7 2" xfId="24083" xr:uid="{00000000-0005-0000-0000-0000351E0000}"/>
    <cellStyle name="Assumption Multiple. 2 4 3 8" xfId="4093" xr:uid="{00000000-0005-0000-0000-0000361E0000}"/>
    <cellStyle name="Assumption Multiple. 2 4 3 8 2" xfId="24084" xr:uid="{00000000-0005-0000-0000-0000371E0000}"/>
    <cellStyle name="Assumption Multiple. 2 4 3 9" xfId="4094" xr:uid="{00000000-0005-0000-0000-0000381E0000}"/>
    <cellStyle name="Assumption Multiple. 2 4 3 9 2" xfId="24085" xr:uid="{00000000-0005-0000-0000-0000391E0000}"/>
    <cellStyle name="Assumption Multiple. 2 4 4" xfId="4095" xr:uid="{00000000-0005-0000-0000-00003A1E0000}"/>
    <cellStyle name="Assumption Multiple. 2 4 4 2" xfId="24086" xr:uid="{00000000-0005-0000-0000-00003B1E0000}"/>
    <cellStyle name="Assumption Multiple. 2 4 5" xfId="4096" xr:uid="{00000000-0005-0000-0000-00003C1E0000}"/>
    <cellStyle name="Assumption Multiple. 2 4 5 2" xfId="24087" xr:uid="{00000000-0005-0000-0000-00003D1E0000}"/>
    <cellStyle name="Assumption Multiple. 2 4 6" xfId="4097" xr:uid="{00000000-0005-0000-0000-00003E1E0000}"/>
    <cellStyle name="Assumption Multiple. 2 4 6 2" xfId="24088" xr:uid="{00000000-0005-0000-0000-00003F1E0000}"/>
    <cellStyle name="Assumption Multiple. 2 4 7" xfId="4098" xr:uid="{00000000-0005-0000-0000-0000401E0000}"/>
    <cellStyle name="Assumption Multiple. 2 4 7 2" xfId="24089" xr:uid="{00000000-0005-0000-0000-0000411E0000}"/>
    <cellStyle name="Assumption Multiple. 2 4 8" xfId="4099" xr:uid="{00000000-0005-0000-0000-0000421E0000}"/>
    <cellStyle name="Assumption Multiple. 2 4 8 2" xfId="24090" xr:uid="{00000000-0005-0000-0000-0000431E0000}"/>
    <cellStyle name="Assumption Multiple. 2 4 9" xfId="4100" xr:uid="{00000000-0005-0000-0000-0000441E0000}"/>
    <cellStyle name="Assumption Multiple. 2 4 9 2" xfId="24091" xr:uid="{00000000-0005-0000-0000-0000451E0000}"/>
    <cellStyle name="Assumption Multiple. 2 5" xfId="4101" xr:uid="{00000000-0005-0000-0000-0000461E0000}"/>
    <cellStyle name="Assumption Multiple. 2 5 10" xfId="4102" xr:uid="{00000000-0005-0000-0000-0000471E0000}"/>
    <cellStyle name="Assumption Multiple. 2 5 10 2" xfId="24093" xr:uid="{00000000-0005-0000-0000-0000481E0000}"/>
    <cellStyle name="Assumption Multiple. 2 5 11" xfId="4103" xr:uid="{00000000-0005-0000-0000-0000491E0000}"/>
    <cellStyle name="Assumption Multiple. 2 5 11 2" xfId="24094" xr:uid="{00000000-0005-0000-0000-00004A1E0000}"/>
    <cellStyle name="Assumption Multiple. 2 5 12" xfId="4104" xr:uid="{00000000-0005-0000-0000-00004B1E0000}"/>
    <cellStyle name="Assumption Multiple. 2 5 12 2" xfId="24095" xr:uid="{00000000-0005-0000-0000-00004C1E0000}"/>
    <cellStyle name="Assumption Multiple. 2 5 13" xfId="24092" xr:uid="{00000000-0005-0000-0000-00004D1E0000}"/>
    <cellStyle name="Assumption Multiple. 2 5 2" xfId="4105" xr:uid="{00000000-0005-0000-0000-00004E1E0000}"/>
    <cellStyle name="Assumption Multiple. 2 5 2 10" xfId="4106" xr:uid="{00000000-0005-0000-0000-00004F1E0000}"/>
    <cellStyle name="Assumption Multiple. 2 5 2 10 2" xfId="24097" xr:uid="{00000000-0005-0000-0000-0000501E0000}"/>
    <cellStyle name="Assumption Multiple. 2 5 2 11" xfId="4107" xr:uid="{00000000-0005-0000-0000-0000511E0000}"/>
    <cellStyle name="Assumption Multiple. 2 5 2 11 2" xfId="24098" xr:uid="{00000000-0005-0000-0000-0000521E0000}"/>
    <cellStyle name="Assumption Multiple. 2 5 2 12" xfId="24096" xr:uid="{00000000-0005-0000-0000-0000531E0000}"/>
    <cellStyle name="Assumption Multiple. 2 5 2 2" xfId="4108" xr:uid="{00000000-0005-0000-0000-0000541E0000}"/>
    <cellStyle name="Assumption Multiple. 2 5 2 2 10" xfId="4109" xr:uid="{00000000-0005-0000-0000-0000551E0000}"/>
    <cellStyle name="Assumption Multiple. 2 5 2 2 10 2" xfId="24100" xr:uid="{00000000-0005-0000-0000-0000561E0000}"/>
    <cellStyle name="Assumption Multiple. 2 5 2 2 11" xfId="4110" xr:uid="{00000000-0005-0000-0000-0000571E0000}"/>
    <cellStyle name="Assumption Multiple. 2 5 2 2 11 2" xfId="24101" xr:uid="{00000000-0005-0000-0000-0000581E0000}"/>
    <cellStyle name="Assumption Multiple. 2 5 2 2 12" xfId="24099" xr:uid="{00000000-0005-0000-0000-0000591E0000}"/>
    <cellStyle name="Assumption Multiple. 2 5 2 2 2" xfId="4111" xr:uid="{00000000-0005-0000-0000-00005A1E0000}"/>
    <cellStyle name="Assumption Multiple. 2 5 2 2 2 2" xfId="24102" xr:uid="{00000000-0005-0000-0000-00005B1E0000}"/>
    <cellStyle name="Assumption Multiple. 2 5 2 2 3" xfId="4112" xr:uid="{00000000-0005-0000-0000-00005C1E0000}"/>
    <cellStyle name="Assumption Multiple. 2 5 2 2 3 2" xfId="24103" xr:uid="{00000000-0005-0000-0000-00005D1E0000}"/>
    <cellStyle name="Assumption Multiple. 2 5 2 2 4" xfId="4113" xr:uid="{00000000-0005-0000-0000-00005E1E0000}"/>
    <cellStyle name="Assumption Multiple. 2 5 2 2 4 2" xfId="24104" xr:uid="{00000000-0005-0000-0000-00005F1E0000}"/>
    <cellStyle name="Assumption Multiple. 2 5 2 2 5" xfId="4114" xr:uid="{00000000-0005-0000-0000-0000601E0000}"/>
    <cellStyle name="Assumption Multiple. 2 5 2 2 5 2" xfId="24105" xr:uid="{00000000-0005-0000-0000-0000611E0000}"/>
    <cellStyle name="Assumption Multiple. 2 5 2 2 6" xfId="4115" xr:uid="{00000000-0005-0000-0000-0000621E0000}"/>
    <cellStyle name="Assumption Multiple. 2 5 2 2 6 2" xfId="24106" xr:uid="{00000000-0005-0000-0000-0000631E0000}"/>
    <cellStyle name="Assumption Multiple. 2 5 2 2 7" xfId="4116" xr:uid="{00000000-0005-0000-0000-0000641E0000}"/>
    <cellStyle name="Assumption Multiple. 2 5 2 2 7 2" xfId="24107" xr:uid="{00000000-0005-0000-0000-0000651E0000}"/>
    <cellStyle name="Assumption Multiple. 2 5 2 2 8" xfId="4117" xr:uid="{00000000-0005-0000-0000-0000661E0000}"/>
    <cellStyle name="Assumption Multiple. 2 5 2 2 8 2" xfId="24108" xr:uid="{00000000-0005-0000-0000-0000671E0000}"/>
    <cellStyle name="Assumption Multiple. 2 5 2 2 9" xfId="4118" xr:uid="{00000000-0005-0000-0000-0000681E0000}"/>
    <cellStyle name="Assumption Multiple. 2 5 2 2 9 2" xfId="24109" xr:uid="{00000000-0005-0000-0000-0000691E0000}"/>
    <cellStyle name="Assumption Multiple. 2 5 2 3" xfId="4119" xr:uid="{00000000-0005-0000-0000-00006A1E0000}"/>
    <cellStyle name="Assumption Multiple. 2 5 2 3 2" xfId="24110" xr:uid="{00000000-0005-0000-0000-00006B1E0000}"/>
    <cellStyle name="Assumption Multiple. 2 5 2 4" xfId="4120" xr:uid="{00000000-0005-0000-0000-00006C1E0000}"/>
    <cellStyle name="Assumption Multiple. 2 5 2 4 2" xfId="24111" xr:uid="{00000000-0005-0000-0000-00006D1E0000}"/>
    <cellStyle name="Assumption Multiple. 2 5 2 5" xfId="4121" xr:uid="{00000000-0005-0000-0000-00006E1E0000}"/>
    <cellStyle name="Assumption Multiple. 2 5 2 5 2" xfId="24112" xr:uid="{00000000-0005-0000-0000-00006F1E0000}"/>
    <cellStyle name="Assumption Multiple. 2 5 2 6" xfId="4122" xr:uid="{00000000-0005-0000-0000-0000701E0000}"/>
    <cellStyle name="Assumption Multiple. 2 5 2 6 2" xfId="24113" xr:uid="{00000000-0005-0000-0000-0000711E0000}"/>
    <cellStyle name="Assumption Multiple. 2 5 2 7" xfId="4123" xr:uid="{00000000-0005-0000-0000-0000721E0000}"/>
    <cellStyle name="Assumption Multiple. 2 5 2 7 2" xfId="24114" xr:uid="{00000000-0005-0000-0000-0000731E0000}"/>
    <cellStyle name="Assumption Multiple. 2 5 2 8" xfId="4124" xr:uid="{00000000-0005-0000-0000-0000741E0000}"/>
    <cellStyle name="Assumption Multiple. 2 5 2 8 2" xfId="24115" xr:uid="{00000000-0005-0000-0000-0000751E0000}"/>
    <cellStyle name="Assumption Multiple. 2 5 2 9" xfId="4125" xr:uid="{00000000-0005-0000-0000-0000761E0000}"/>
    <cellStyle name="Assumption Multiple. 2 5 2 9 2" xfId="24116" xr:uid="{00000000-0005-0000-0000-0000771E0000}"/>
    <cellStyle name="Assumption Multiple. 2 5 3" xfId="4126" xr:uid="{00000000-0005-0000-0000-0000781E0000}"/>
    <cellStyle name="Assumption Multiple. 2 5 3 10" xfId="4127" xr:uid="{00000000-0005-0000-0000-0000791E0000}"/>
    <cellStyle name="Assumption Multiple. 2 5 3 10 2" xfId="24118" xr:uid="{00000000-0005-0000-0000-00007A1E0000}"/>
    <cellStyle name="Assumption Multiple. 2 5 3 11" xfId="4128" xr:uid="{00000000-0005-0000-0000-00007B1E0000}"/>
    <cellStyle name="Assumption Multiple. 2 5 3 11 2" xfId="24119" xr:uid="{00000000-0005-0000-0000-00007C1E0000}"/>
    <cellStyle name="Assumption Multiple. 2 5 3 12" xfId="24117" xr:uid="{00000000-0005-0000-0000-00007D1E0000}"/>
    <cellStyle name="Assumption Multiple. 2 5 3 2" xfId="4129" xr:uid="{00000000-0005-0000-0000-00007E1E0000}"/>
    <cellStyle name="Assumption Multiple. 2 5 3 2 2" xfId="24120" xr:uid="{00000000-0005-0000-0000-00007F1E0000}"/>
    <cellStyle name="Assumption Multiple. 2 5 3 3" xfId="4130" xr:uid="{00000000-0005-0000-0000-0000801E0000}"/>
    <cellStyle name="Assumption Multiple. 2 5 3 3 2" xfId="24121" xr:uid="{00000000-0005-0000-0000-0000811E0000}"/>
    <cellStyle name="Assumption Multiple. 2 5 3 4" xfId="4131" xr:uid="{00000000-0005-0000-0000-0000821E0000}"/>
    <cellStyle name="Assumption Multiple. 2 5 3 4 2" xfId="24122" xr:uid="{00000000-0005-0000-0000-0000831E0000}"/>
    <cellStyle name="Assumption Multiple. 2 5 3 5" xfId="4132" xr:uid="{00000000-0005-0000-0000-0000841E0000}"/>
    <cellStyle name="Assumption Multiple. 2 5 3 5 2" xfId="24123" xr:uid="{00000000-0005-0000-0000-0000851E0000}"/>
    <cellStyle name="Assumption Multiple. 2 5 3 6" xfId="4133" xr:uid="{00000000-0005-0000-0000-0000861E0000}"/>
    <cellStyle name="Assumption Multiple. 2 5 3 6 2" xfId="24124" xr:uid="{00000000-0005-0000-0000-0000871E0000}"/>
    <cellStyle name="Assumption Multiple. 2 5 3 7" xfId="4134" xr:uid="{00000000-0005-0000-0000-0000881E0000}"/>
    <cellStyle name="Assumption Multiple. 2 5 3 7 2" xfId="24125" xr:uid="{00000000-0005-0000-0000-0000891E0000}"/>
    <cellStyle name="Assumption Multiple. 2 5 3 8" xfId="4135" xr:uid="{00000000-0005-0000-0000-00008A1E0000}"/>
    <cellStyle name="Assumption Multiple. 2 5 3 8 2" xfId="24126" xr:uid="{00000000-0005-0000-0000-00008B1E0000}"/>
    <cellStyle name="Assumption Multiple. 2 5 3 9" xfId="4136" xr:uid="{00000000-0005-0000-0000-00008C1E0000}"/>
    <cellStyle name="Assumption Multiple. 2 5 3 9 2" xfId="24127" xr:uid="{00000000-0005-0000-0000-00008D1E0000}"/>
    <cellStyle name="Assumption Multiple. 2 5 4" xfId="4137" xr:uid="{00000000-0005-0000-0000-00008E1E0000}"/>
    <cellStyle name="Assumption Multiple. 2 5 4 2" xfId="24128" xr:uid="{00000000-0005-0000-0000-00008F1E0000}"/>
    <cellStyle name="Assumption Multiple. 2 5 5" xfId="4138" xr:uid="{00000000-0005-0000-0000-0000901E0000}"/>
    <cellStyle name="Assumption Multiple. 2 5 5 2" xfId="24129" xr:uid="{00000000-0005-0000-0000-0000911E0000}"/>
    <cellStyle name="Assumption Multiple. 2 5 6" xfId="4139" xr:uid="{00000000-0005-0000-0000-0000921E0000}"/>
    <cellStyle name="Assumption Multiple. 2 5 6 2" xfId="24130" xr:uid="{00000000-0005-0000-0000-0000931E0000}"/>
    <cellStyle name="Assumption Multiple. 2 5 7" xfId="4140" xr:uid="{00000000-0005-0000-0000-0000941E0000}"/>
    <cellStyle name="Assumption Multiple. 2 5 7 2" xfId="24131" xr:uid="{00000000-0005-0000-0000-0000951E0000}"/>
    <cellStyle name="Assumption Multiple. 2 5 8" xfId="4141" xr:uid="{00000000-0005-0000-0000-0000961E0000}"/>
    <cellStyle name="Assumption Multiple. 2 5 8 2" xfId="24132" xr:uid="{00000000-0005-0000-0000-0000971E0000}"/>
    <cellStyle name="Assumption Multiple. 2 5 9" xfId="4142" xr:uid="{00000000-0005-0000-0000-0000981E0000}"/>
    <cellStyle name="Assumption Multiple. 2 5 9 2" xfId="24133" xr:uid="{00000000-0005-0000-0000-0000991E0000}"/>
    <cellStyle name="Assumption Multiple. 2 6" xfId="4143" xr:uid="{00000000-0005-0000-0000-00009A1E0000}"/>
    <cellStyle name="Assumption Multiple. 2 6 10" xfId="4144" xr:uid="{00000000-0005-0000-0000-00009B1E0000}"/>
    <cellStyle name="Assumption Multiple. 2 6 10 2" xfId="24135" xr:uid="{00000000-0005-0000-0000-00009C1E0000}"/>
    <cellStyle name="Assumption Multiple. 2 6 11" xfId="4145" xr:uid="{00000000-0005-0000-0000-00009D1E0000}"/>
    <cellStyle name="Assumption Multiple. 2 6 11 2" xfId="24136" xr:uid="{00000000-0005-0000-0000-00009E1E0000}"/>
    <cellStyle name="Assumption Multiple. 2 6 12" xfId="24134" xr:uid="{00000000-0005-0000-0000-00009F1E0000}"/>
    <cellStyle name="Assumption Multiple. 2 6 2" xfId="4146" xr:uid="{00000000-0005-0000-0000-0000A01E0000}"/>
    <cellStyle name="Assumption Multiple. 2 6 2 10" xfId="4147" xr:uid="{00000000-0005-0000-0000-0000A11E0000}"/>
    <cellStyle name="Assumption Multiple. 2 6 2 10 2" xfId="24138" xr:uid="{00000000-0005-0000-0000-0000A21E0000}"/>
    <cellStyle name="Assumption Multiple. 2 6 2 11" xfId="4148" xr:uid="{00000000-0005-0000-0000-0000A31E0000}"/>
    <cellStyle name="Assumption Multiple. 2 6 2 11 2" xfId="24139" xr:uid="{00000000-0005-0000-0000-0000A41E0000}"/>
    <cellStyle name="Assumption Multiple. 2 6 2 12" xfId="24137" xr:uid="{00000000-0005-0000-0000-0000A51E0000}"/>
    <cellStyle name="Assumption Multiple. 2 6 2 2" xfId="4149" xr:uid="{00000000-0005-0000-0000-0000A61E0000}"/>
    <cellStyle name="Assumption Multiple. 2 6 2 2 2" xfId="24140" xr:uid="{00000000-0005-0000-0000-0000A71E0000}"/>
    <cellStyle name="Assumption Multiple. 2 6 2 3" xfId="4150" xr:uid="{00000000-0005-0000-0000-0000A81E0000}"/>
    <cellStyle name="Assumption Multiple. 2 6 2 3 2" xfId="24141" xr:uid="{00000000-0005-0000-0000-0000A91E0000}"/>
    <cellStyle name="Assumption Multiple. 2 6 2 4" xfId="4151" xr:uid="{00000000-0005-0000-0000-0000AA1E0000}"/>
    <cellStyle name="Assumption Multiple. 2 6 2 4 2" xfId="24142" xr:uid="{00000000-0005-0000-0000-0000AB1E0000}"/>
    <cellStyle name="Assumption Multiple. 2 6 2 5" xfId="4152" xr:uid="{00000000-0005-0000-0000-0000AC1E0000}"/>
    <cellStyle name="Assumption Multiple. 2 6 2 5 2" xfId="24143" xr:uid="{00000000-0005-0000-0000-0000AD1E0000}"/>
    <cellStyle name="Assumption Multiple. 2 6 2 6" xfId="4153" xr:uid="{00000000-0005-0000-0000-0000AE1E0000}"/>
    <cellStyle name="Assumption Multiple. 2 6 2 6 2" xfId="24144" xr:uid="{00000000-0005-0000-0000-0000AF1E0000}"/>
    <cellStyle name="Assumption Multiple. 2 6 2 7" xfId="4154" xr:uid="{00000000-0005-0000-0000-0000B01E0000}"/>
    <cellStyle name="Assumption Multiple. 2 6 2 7 2" xfId="24145" xr:uid="{00000000-0005-0000-0000-0000B11E0000}"/>
    <cellStyle name="Assumption Multiple. 2 6 2 8" xfId="4155" xr:uid="{00000000-0005-0000-0000-0000B21E0000}"/>
    <cellStyle name="Assumption Multiple. 2 6 2 8 2" xfId="24146" xr:uid="{00000000-0005-0000-0000-0000B31E0000}"/>
    <cellStyle name="Assumption Multiple. 2 6 2 9" xfId="4156" xr:uid="{00000000-0005-0000-0000-0000B41E0000}"/>
    <cellStyle name="Assumption Multiple. 2 6 2 9 2" xfId="24147" xr:uid="{00000000-0005-0000-0000-0000B51E0000}"/>
    <cellStyle name="Assumption Multiple. 2 6 3" xfId="4157" xr:uid="{00000000-0005-0000-0000-0000B61E0000}"/>
    <cellStyle name="Assumption Multiple. 2 6 3 2" xfId="24148" xr:uid="{00000000-0005-0000-0000-0000B71E0000}"/>
    <cellStyle name="Assumption Multiple. 2 6 4" xfId="4158" xr:uid="{00000000-0005-0000-0000-0000B81E0000}"/>
    <cellStyle name="Assumption Multiple. 2 6 4 2" xfId="24149" xr:uid="{00000000-0005-0000-0000-0000B91E0000}"/>
    <cellStyle name="Assumption Multiple. 2 6 5" xfId="4159" xr:uid="{00000000-0005-0000-0000-0000BA1E0000}"/>
    <cellStyle name="Assumption Multiple. 2 6 5 2" xfId="24150" xr:uid="{00000000-0005-0000-0000-0000BB1E0000}"/>
    <cellStyle name="Assumption Multiple. 2 6 6" xfId="4160" xr:uid="{00000000-0005-0000-0000-0000BC1E0000}"/>
    <cellStyle name="Assumption Multiple. 2 6 6 2" xfId="24151" xr:uid="{00000000-0005-0000-0000-0000BD1E0000}"/>
    <cellStyle name="Assumption Multiple. 2 6 7" xfId="4161" xr:uid="{00000000-0005-0000-0000-0000BE1E0000}"/>
    <cellStyle name="Assumption Multiple. 2 6 7 2" xfId="24152" xr:uid="{00000000-0005-0000-0000-0000BF1E0000}"/>
    <cellStyle name="Assumption Multiple. 2 6 8" xfId="4162" xr:uid="{00000000-0005-0000-0000-0000C01E0000}"/>
    <cellStyle name="Assumption Multiple. 2 6 8 2" xfId="24153" xr:uid="{00000000-0005-0000-0000-0000C11E0000}"/>
    <cellStyle name="Assumption Multiple. 2 6 9" xfId="4163" xr:uid="{00000000-0005-0000-0000-0000C21E0000}"/>
    <cellStyle name="Assumption Multiple. 2 6 9 2" xfId="24154" xr:uid="{00000000-0005-0000-0000-0000C31E0000}"/>
    <cellStyle name="Assumption Multiple. 2 7" xfId="4164" xr:uid="{00000000-0005-0000-0000-0000C41E0000}"/>
    <cellStyle name="Assumption Multiple. 2 7 10" xfId="4165" xr:uid="{00000000-0005-0000-0000-0000C51E0000}"/>
    <cellStyle name="Assumption Multiple. 2 7 10 2" xfId="24156" xr:uid="{00000000-0005-0000-0000-0000C61E0000}"/>
    <cellStyle name="Assumption Multiple. 2 7 11" xfId="4166" xr:uid="{00000000-0005-0000-0000-0000C71E0000}"/>
    <cellStyle name="Assumption Multiple. 2 7 11 2" xfId="24157" xr:uid="{00000000-0005-0000-0000-0000C81E0000}"/>
    <cellStyle name="Assumption Multiple. 2 7 12" xfId="24155" xr:uid="{00000000-0005-0000-0000-0000C91E0000}"/>
    <cellStyle name="Assumption Multiple. 2 7 2" xfId="4167" xr:uid="{00000000-0005-0000-0000-0000CA1E0000}"/>
    <cellStyle name="Assumption Multiple. 2 7 2 10" xfId="4168" xr:uid="{00000000-0005-0000-0000-0000CB1E0000}"/>
    <cellStyle name="Assumption Multiple. 2 7 2 10 2" xfId="24159" xr:uid="{00000000-0005-0000-0000-0000CC1E0000}"/>
    <cellStyle name="Assumption Multiple. 2 7 2 11" xfId="4169" xr:uid="{00000000-0005-0000-0000-0000CD1E0000}"/>
    <cellStyle name="Assumption Multiple. 2 7 2 11 2" xfId="24160" xr:uid="{00000000-0005-0000-0000-0000CE1E0000}"/>
    <cellStyle name="Assumption Multiple. 2 7 2 12" xfId="24158" xr:uid="{00000000-0005-0000-0000-0000CF1E0000}"/>
    <cellStyle name="Assumption Multiple. 2 7 2 2" xfId="4170" xr:uid="{00000000-0005-0000-0000-0000D01E0000}"/>
    <cellStyle name="Assumption Multiple. 2 7 2 2 2" xfId="24161" xr:uid="{00000000-0005-0000-0000-0000D11E0000}"/>
    <cellStyle name="Assumption Multiple. 2 7 2 3" xfId="4171" xr:uid="{00000000-0005-0000-0000-0000D21E0000}"/>
    <cellStyle name="Assumption Multiple. 2 7 2 3 2" xfId="24162" xr:uid="{00000000-0005-0000-0000-0000D31E0000}"/>
    <cellStyle name="Assumption Multiple. 2 7 2 4" xfId="4172" xr:uid="{00000000-0005-0000-0000-0000D41E0000}"/>
    <cellStyle name="Assumption Multiple. 2 7 2 4 2" xfId="24163" xr:uid="{00000000-0005-0000-0000-0000D51E0000}"/>
    <cellStyle name="Assumption Multiple. 2 7 2 5" xfId="4173" xr:uid="{00000000-0005-0000-0000-0000D61E0000}"/>
    <cellStyle name="Assumption Multiple. 2 7 2 5 2" xfId="24164" xr:uid="{00000000-0005-0000-0000-0000D71E0000}"/>
    <cellStyle name="Assumption Multiple. 2 7 2 6" xfId="4174" xr:uid="{00000000-0005-0000-0000-0000D81E0000}"/>
    <cellStyle name="Assumption Multiple. 2 7 2 6 2" xfId="24165" xr:uid="{00000000-0005-0000-0000-0000D91E0000}"/>
    <cellStyle name="Assumption Multiple. 2 7 2 7" xfId="4175" xr:uid="{00000000-0005-0000-0000-0000DA1E0000}"/>
    <cellStyle name="Assumption Multiple. 2 7 2 7 2" xfId="24166" xr:uid="{00000000-0005-0000-0000-0000DB1E0000}"/>
    <cellStyle name="Assumption Multiple. 2 7 2 8" xfId="4176" xr:uid="{00000000-0005-0000-0000-0000DC1E0000}"/>
    <cellStyle name="Assumption Multiple. 2 7 2 8 2" xfId="24167" xr:uid="{00000000-0005-0000-0000-0000DD1E0000}"/>
    <cellStyle name="Assumption Multiple. 2 7 2 9" xfId="4177" xr:uid="{00000000-0005-0000-0000-0000DE1E0000}"/>
    <cellStyle name="Assumption Multiple. 2 7 2 9 2" xfId="24168" xr:uid="{00000000-0005-0000-0000-0000DF1E0000}"/>
    <cellStyle name="Assumption Multiple. 2 7 3" xfId="4178" xr:uid="{00000000-0005-0000-0000-0000E01E0000}"/>
    <cellStyle name="Assumption Multiple. 2 7 3 2" xfId="24169" xr:uid="{00000000-0005-0000-0000-0000E11E0000}"/>
    <cellStyle name="Assumption Multiple. 2 7 4" xfId="4179" xr:uid="{00000000-0005-0000-0000-0000E21E0000}"/>
    <cellStyle name="Assumption Multiple. 2 7 4 2" xfId="24170" xr:uid="{00000000-0005-0000-0000-0000E31E0000}"/>
    <cellStyle name="Assumption Multiple. 2 7 5" xfId="4180" xr:uid="{00000000-0005-0000-0000-0000E41E0000}"/>
    <cellStyle name="Assumption Multiple. 2 7 5 2" xfId="24171" xr:uid="{00000000-0005-0000-0000-0000E51E0000}"/>
    <cellStyle name="Assumption Multiple. 2 7 6" xfId="4181" xr:uid="{00000000-0005-0000-0000-0000E61E0000}"/>
    <cellStyle name="Assumption Multiple. 2 7 6 2" xfId="24172" xr:uid="{00000000-0005-0000-0000-0000E71E0000}"/>
    <cellStyle name="Assumption Multiple. 2 7 7" xfId="4182" xr:uid="{00000000-0005-0000-0000-0000E81E0000}"/>
    <cellStyle name="Assumption Multiple. 2 7 7 2" xfId="24173" xr:uid="{00000000-0005-0000-0000-0000E91E0000}"/>
    <cellStyle name="Assumption Multiple. 2 7 8" xfId="4183" xr:uid="{00000000-0005-0000-0000-0000EA1E0000}"/>
    <cellStyle name="Assumption Multiple. 2 7 8 2" xfId="24174" xr:uid="{00000000-0005-0000-0000-0000EB1E0000}"/>
    <cellStyle name="Assumption Multiple. 2 7 9" xfId="4184" xr:uid="{00000000-0005-0000-0000-0000EC1E0000}"/>
    <cellStyle name="Assumption Multiple. 2 7 9 2" xfId="24175" xr:uid="{00000000-0005-0000-0000-0000ED1E0000}"/>
    <cellStyle name="Assumption Multiple. 2 8" xfId="4185" xr:uid="{00000000-0005-0000-0000-0000EE1E0000}"/>
    <cellStyle name="Assumption Multiple. 2 8 10" xfId="4186" xr:uid="{00000000-0005-0000-0000-0000EF1E0000}"/>
    <cellStyle name="Assumption Multiple. 2 8 10 2" xfId="24177" xr:uid="{00000000-0005-0000-0000-0000F01E0000}"/>
    <cellStyle name="Assumption Multiple. 2 8 11" xfId="4187" xr:uid="{00000000-0005-0000-0000-0000F11E0000}"/>
    <cellStyle name="Assumption Multiple. 2 8 11 2" xfId="24178" xr:uid="{00000000-0005-0000-0000-0000F21E0000}"/>
    <cellStyle name="Assumption Multiple. 2 8 12" xfId="24176" xr:uid="{00000000-0005-0000-0000-0000F31E0000}"/>
    <cellStyle name="Assumption Multiple. 2 8 2" xfId="4188" xr:uid="{00000000-0005-0000-0000-0000F41E0000}"/>
    <cellStyle name="Assumption Multiple. 2 8 2 10" xfId="4189" xr:uid="{00000000-0005-0000-0000-0000F51E0000}"/>
    <cellStyle name="Assumption Multiple. 2 8 2 10 2" xfId="24180" xr:uid="{00000000-0005-0000-0000-0000F61E0000}"/>
    <cellStyle name="Assumption Multiple. 2 8 2 11" xfId="4190" xr:uid="{00000000-0005-0000-0000-0000F71E0000}"/>
    <cellStyle name="Assumption Multiple. 2 8 2 11 2" xfId="24181" xr:uid="{00000000-0005-0000-0000-0000F81E0000}"/>
    <cellStyle name="Assumption Multiple. 2 8 2 12" xfId="24179" xr:uid="{00000000-0005-0000-0000-0000F91E0000}"/>
    <cellStyle name="Assumption Multiple. 2 8 2 2" xfId="4191" xr:uid="{00000000-0005-0000-0000-0000FA1E0000}"/>
    <cellStyle name="Assumption Multiple. 2 8 2 2 2" xfId="24182" xr:uid="{00000000-0005-0000-0000-0000FB1E0000}"/>
    <cellStyle name="Assumption Multiple. 2 8 2 3" xfId="4192" xr:uid="{00000000-0005-0000-0000-0000FC1E0000}"/>
    <cellStyle name="Assumption Multiple. 2 8 2 3 2" xfId="24183" xr:uid="{00000000-0005-0000-0000-0000FD1E0000}"/>
    <cellStyle name="Assumption Multiple. 2 8 2 4" xfId="4193" xr:uid="{00000000-0005-0000-0000-0000FE1E0000}"/>
    <cellStyle name="Assumption Multiple. 2 8 2 4 2" xfId="24184" xr:uid="{00000000-0005-0000-0000-0000FF1E0000}"/>
    <cellStyle name="Assumption Multiple. 2 8 2 5" xfId="4194" xr:uid="{00000000-0005-0000-0000-0000001F0000}"/>
    <cellStyle name="Assumption Multiple. 2 8 2 5 2" xfId="24185" xr:uid="{00000000-0005-0000-0000-0000011F0000}"/>
    <cellStyle name="Assumption Multiple. 2 8 2 6" xfId="4195" xr:uid="{00000000-0005-0000-0000-0000021F0000}"/>
    <cellStyle name="Assumption Multiple. 2 8 2 6 2" xfId="24186" xr:uid="{00000000-0005-0000-0000-0000031F0000}"/>
    <cellStyle name="Assumption Multiple. 2 8 2 7" xfId="4196" xr:uid="{00000000-0005-0000-0000-0000041F0000}"/>
    <cellStyle name="Assumption Multiple. 2 8 2 7 2" xfId="24187" xr:uid="{00000000-0005-0000-0000-0000051F0000}"/>
    <cellStyle name="Assumption Multiple. 2 8 2 8" xfId="4197" xr:uid="{00000000-0005-0000-0000-0000061F0000}"/>
    <cellStyle name="Assumption Multiple. 2 8 2 8 2" xfId="24188" xr:uid="{00000000-0005-0000-0000-0000071F0000}"/>
    <cellStyle name="Assumption Multiple. 2 8 2 9" xfId="4198" xr:uid="{00000000-0005-0000-0000-0000081F0000}"/>
    <cellStyle name="Assumption Multiple. 2 8 2 9 2" xfId="24189" xr:uid="{00000000-0005-0000-0000-0000091F0000}"/>
    <cellStyle name="Assumption Multiple. 2 8 3" xfId="4199" xr:uid="{00000000-0005-0000-0000-00000A1F0000}"/>
    <cellStyle name="Assumption Multiple. 2 8 3 2" xfId="24190" xr:uid="{00000000-0005-0000-0000-00000B1F0000}"/>
    <cellStyle name="Assumption Multiple. 2 8 4" xfId="4200" xr:uid="{00000000-0005-0000-0000-00000C1F0000}"/>
    <cellStyle name="Assumption Multiple. 2 8 4 2" xfId="24191" xr:uid="{00000000-0005-0000-0000-00000D1F0000}"/>
    <cellStyle name="Assumption Multiple. 2 8 5" xfId="4201" xr:uid="{00000000-0005-0000-0000-00000E1F0000}"/>
    <cellStyle name="Assumption Multiple. 2 8 5 2" xfId="24192" xr:uid="{00000000-0005-0000-0000-00000F1F0000}"/>
    <cellStyle name="Assumption Multiple. 2 8 6" xfId="4202" xr:uid="{00000000-0005-0000-0000-0000101F0000}"/>
    <cellStyle name="Assumption Multiple. 2 8 6 2" xfId="24193" xr:uid="{00000000-0005-0000-0000-0000111F0000}"/>
    <cellStyle name="Assumption Multiple. 2 8 7" xfId="4203" xr:uid="{00000000-0005-0000-0000-0000121F0000}"/>
    <cellStyle name="Assumption Multiple. 2 8 7 2" xfId="24194" xr:uid="{00000000-0005-0000-0000-0000131F0000}"/>
    <cellStyle name="Assumption Multiple. 2 8 8" xfId="4204" xr:uid="{00000000-0005-0000-0000-0000141F0000}"/>
    <cellStyle name="Assumption Multiple. 2 8 8 2" xfId="24195" xr:uid="{00000000-0005-0000-0000-0000151F0000}"/>
    <cellStyle name="Assumption Multiple. 2 8 9" xfId="4205" xr:uid="{00000000-0005-0000-0000-0000161F0000}"/>
    <cellStyle name="Assumption Multiple. 2 8 9 2" xfId="24196" xr:uid="{00000000-0005-0000-0000-0000171F0000}"/>
    <cellStyle name="Assumption Multiple. 2 9" xfId="4206" xr:uid="{00000000-0005-0000-0000-0000181F0000}"/>
    <cellStyle name="Assumption Multiple. 2 9 10" xfId="4207" xr:uid="{00000000-0005-0000-0000-0000191F0000}"/>
    <cellStyle name="Assumption Multiple. 2 9 10 2" xfId="24198" xr:uid="{00000000-0005-0000-0000-00001A1F0000}"/>
    <cellStyle name="Assumption Multiple. 2 9 11" xfId="4208" xr:uid="{00000000-0005-0000-0000-00001B1F0000}"/>
    <cellStyle name="Assumption Multiple. 2 9 11 2" xfId="24199" xr:uid="{00000000-0005-0000-0000-00001C1F0000}"/>
    <cellStyle name="Assumption Multiple. 2 9 12" xfId="24197" xr:uid="{00000000-0005-0000-0000-00001D1F0000}"/>
    <cellStyle name="Assumption Multiple. 2 9 2" xfId="4209" xr:uid="{00000000-0005-0000-0000-00001E1F0000}"/>
    <cellStyle name="Assumption Multiple. 2 9 2 2" xfId="24200" xr:uid="{00000000-0005-0000-0000-00001F1F0000}"/>
    <cellStyle name="Assumption Multiple. 2 9 3" xfId="4210" xr:uid="{00000000-0005-0000-0000-0000201F0000}"/>
    <cellStyle name="Assumption Multiple. 2 9 3 2" xfId="24201" xr:uid="{00000000-0005-0000-0000-0000211F0000}"/>
    <cellStyle name="Assumption Multiple. 2 9 4" xfId="4211" xr:uid="{00000000-0005-0000-0000-0000221F0000}"/>
    <cellStyle name="Assumption Multiple. 2 9 4 2" xfId="24202" xr:uid="{00000000-0005-0000-0000-0000231F0000}"/>
    <cellStyle name="Assumption Multiple. 2 9 5" xfId="4212" xr:uid="{00000000-0005-0000-0000-0000241F0000}"/>
    <cellStyle name="Assumption Multiple. 2 9 5 2" xfId="24203" xr:uid="{00000000-0005-0000-0000-0000251F0000}"/>
    <cellStyle name="Assumption Multiple. 2 9 6" xfId="4213" xr:uid="{00000000-0005-0000-0000-0000261F0000}"/>
    <cellStyle name="Assumption Multiple. 2 9 6 2" xfId="24204" xr:uid="{00000000-0005-0000-0000-0000271F0000}"/>
    <cellStyle name="Assumption Multiple. 2 9 7" xfId="4214" xr:uid="{00000000-0005-0000-0000-0000281F0000}"/>
    <cellStyle name="Assumption Multiple. 2 9 7 2" xfId="24205" xr:uid="{00000000-0005-0000-0000-0000291F0000}"/>
    <cellStyle name="Assumption Multiple. 2 9 8" xfId="4215" xr:uid="{00000000-0005-0000-0000-00002A1F0000}"/>
    <cellStyle name="Assumption Multiple. 2 9 8 2" xfId="24206" xr:uid="{00000000-0005-0000-0000-00002B1F0000}"/>
    <cellStyle name="Assumption Multiple. 2 9 9" xfId="4216" xr:uid="{00000000-0005-0000-0000-00002C1F0000}"/>
    <cellStyle name="Assumption Multiple. 2 9 9 2" xfId="24207" xr:uid="{00000000-0005-0000-0000-00002D1F0000}"/>
    <cellStyle name="Assumption Multiple. 3" xfId="4217" xr:uid="{00000000-0005-0000-0000-00002E1F0000}"/>
    <cellStyle name="Assumption Multiple. 3 10" xfId="4218" xr:uid="{00000000-0005-0000-0000-00002F1F0000}"/>
    <cellStyle name="Assumption Multiple. 3 10 2" xfId="24209" xr:uid="{00000000-0005-0000-0000-0000301F0000}"/>
    <cellStyle name="Assumption Multiple. 3 11" xfId="4219" xr:uid="{00000000-0005-0000-0000-0000311F0000}"/>
    <cellStyle name="Assumption Multiple. 3 11 2" xfId="24210" xr:uid="{00000000-0005-0000-0000-0000321F0000}"/>
    <cellStyle name="Assumption Multiple. 3 12" xfId="4220" xr:uid="{00000000-0005-0000-0000-0000331F0000}"/>
    <cellStyle name="Assumption Multiple. 3 12 2" xfId="24211" xr:uid="{00000000-0005-0000-0000-0000341F0000}"/>
    <cellStyle name="Assumption Multiple. 3 13" xfId="4221" xr:uid="{00000000-0005-0000-0000-0000351F0000}"/>
    <cellStyle name="Assumption Multiple. 3 13 2" xfId="24212" xr:uid="{00000000-0005-0000-0000-0000361F0000}"/>
    <cellStyle name="Assumption Multiple. 3 14" xfId="4222" xr:uid="{00000000-0005-0000-0000-0000371F0000}"/>
    <cellStyle name="Assumption Multiple. 3 14 2" xfId="24213" xr:uid="{00000000-0005-0000-0000-0000381F0000}"/>
    <cellStyle name="Assumption Multiple. 3 15" xfId="4223" xr:uid="{00000000-0005-0000-0000-0000391F0000}"/>
    <cellStyle name="Assumption Multiple. 3 15 2" xfId="24214" xr:uid="{00000000-0005-0000-0000-00003A1F0000}"/>
    <cellStyle name="Assumption Multiple. 3 16" xfId="4224" xr:uid="{00000000-0005-0000-0000-00003B1F0000}"/>
    <cellStyle name="Assumption Multiple. 3 16 2" xfId="24215" xr:uid="{00000000-0005-0000-0000-00003C1F0000}"/>
    <cellStyle name="Assumption Multiple. 3 17" xfId="4225" xr:uid="{00000000-0005-0000-0000-00003D1F0000}"/>
    <cellStyle name="Assumption Multiple. 3 17 2" xfId="24216" xr:uid="{00000000-0005-0000-0000-00003E1F0000}"/>
    <cellStyle name="Assumption Multiple. 3 18" xfId="4226" xr:uid="{00000000-0005-0000-0000-00003F1F0000}"/>
    <cellStyle name="Assumption Multiple. 3 18 2" xfId="24217" xr:uid="{00000000-0005-0000-0000-0000401F0000}"/>
    <cellStyle name="Assumption Multiple. 3 19" xfId="4227" xr:uid="{00000000-0005-0000-0000-0000411F0000}"/>
    <cellStyle name="Assumption Multiple. 3 19 2" xfId="24218" xr:uid="{00000000-0005-0000-0000-0000421F0000}"/>
    <cellStyle name="Assumption Multiple. 3 2" xfId="4228" xr:uid="{00000000-0005-0000-0000-0000431F0000}"/>
    <cellStyle name="Assumption Multiple. 3 2 10" xfId="4229" xr:uid="{00000000-0005-0000-0000-0000441F0000}"/>
    <cellStyle name="Assumption Multiple. 3 2 10 2" xfId="24220" xr:uid="{00000000-0005-0000-0000-0000451F0000}"/>
    <cellStyle name="Assumption Multiple. 3 2 11" xfId="4230" xr:uid="{00000000-0005-0000-0000-0000461F0000}"/>
    <cellStyle name="Assumption Multiple. 3 2 11 2" xfId="24221" xr:uid="{00000000-0005-0000-0000-0000471F0000}"/>
    <cellStyle name="Assumption Multiple. 3 2 12" xfId="4231" xr:uid="{00000000-0005-0000-0000-0000481F0000}"/>
    <cellStyle name="Assumption Multiple. 3 2 12 2" xfId="24222" xr:uid="{00000000-0005-0000-0000-0000491F0000}"/>
    <cellStyle name="Assumption Multiple. 3 2 13" xfId="4232" xr:uid="{00000000-0005-0000-0000-00004A1F0000}"/>
    <cellStyle name="Assumption Multiple. 3 2 13 2" xfId="24223" xr:uid="{00000000-0005-0000-0000-00004B1F0000}"/>
    <cellStyle name="Assumption Multiple. 3 2 14" xfId="24219" xr:uid="{00000000-0005-0000-0000-00004C1F0000}"/>
    <cellStyle name="Assumption Multiple. 3 2 2" xfId="4233" xr:uid="{00000000-0005-0000-0000-00004D1F0000}"/>
    <cellStyle name="Assumption Multiple. 3 2 2 10" xfId="4234" xr:uid="{00000000-0005-0000-0000-00004E1F0000}"/>
    <cellStyle name="Assumption Multiple. 3 2 2 10 2" xfId="24225" xr:uid="{00000000-0005-0000-0000-00004F1F0000}"/>
    <cellStyle name="Assumption Multiple. 3 2 2 11" xfId="4235" xr:uid="{00000000-0005-0000-0000-0000501F0000}"/>
    <cellStyle name="Assumption Multiple. 3 2 2 11 2" xfId="24226" xr:uid="{00000000-0005-0000-0000-0000511F0000}"/>
    <cellStyle name="Assumption Multiple. 3 2 2 12" xfId="4236" xr:uid="{00000000-0005-0000-0000-0000521F0000}"/>
    <cellStyle name="Assumption Multiple. 3 2 2 12 2" xfId="24227" xr:uid="{00000000-0005-0000-0000-0000531F0000}"/>
    <cellStyle name="Assumption Multiple. 3 2 2 13" xfId="24224" xr:uid="{00000000-0005-0000-0000-0000541F0000}"/>
    <cellStyle name="Assumption Multiple. 3 2 2 2" xfId="4237" xr:uid="{00000000-0005-0000-0000-0000551F0000}"/>
    <cellStyle name="Assumption Multiple. 3 2 2 2 10" xfId="4238" xr:uid="{00000000-0005-0000-0000-0000561F0000}"/>
    <cellStyle name="Assumption Multiple. 3 2 2 2 10 2" xfId="24229" xr:uid="{00000000-0005-0000-0000-0000571F0000}"/>
    <cellStyle name="Assumption Multiple. 3 2 2 2 11" xfId="4239" xr:uid="{00000000-0005-0000-0000-0000581F0000}"/>
    <cellStyle name="Assumption Multiple. 3 2 2 2 11 2" xfId="24230" xr:uid="{00000000-0005-0000-0000-0000591F0000}"/>
    <cellStyle name="Assumption Multiple. 3 2 2 2 12" xfId="24228" xr:uid="{00000000-0005-0000-0000-00005A1F0000}"/>
    <cellStyle name="Assumption Multiple. 3 2 2 2 2" xfId="4240" xr:uid="{00000000-0005-0000-0000-00005B1F0000}"/>
    <cellStyle name="Assumption Multiple. 3 2 2 2 2 10" xfId="4241" xr:uid="{00000000-0005-0000-0000-00005C1F0000}"/>
    <cellStyle name="Assumption Multiple. 3 2 2 2 2 10 2" xfId="24232" xr:uid="{00000000-0005-0000-0000-00005D1F0000}"/>
    <cellStyle name="Assumption Multiple. 3 2 2 2 2 11" xfId="4242" xr:uid="{00000000-0005-0000-0000-00005E1F0000}"/>
    <cellStyle name="Assumption Multiple. 3 2 2 2 2 11 2" xfId="24233" xr:uid="{00000000-0005-0000-0000-00005F1F0000}"/>
    <cellStyle name="Assumption Multiple. 3 2 2 2 2 12" xfId="24231" xr:uid="{00000000-0005-0000-0000-0000601F0000}"/>
    <cellStyle name="Assumption Multiple. 3 2 2 2 2 2" xfId="4243" xr:uid="{00000000-0005-0000-0000-0000611F0000}"/>
    <cellStyle name="Assumption Multiple. 3 2 2 2 2 2 2" xfId="24234" xr:uid="{00000000-0005-0000-0000-0000621F0000}"/>
    <cellStyle name="Assumption Multiple. 3 2 2 2 2 3" xfId="4244" xr:uid="{00000000-0005-0000-0000-0000631F0000}"/>
    <cellStyle name="Assumption Multiple. 3 2 2 2 2 3 2" xfId="24235" xr:uid="{00000000-0005-0000-0000-0000641F0000}"/>
    <cellStyle name="Assumption Multiple. 3 2 2 2 2 4" xfId="4245" xr:uid="{00000000-0005-0000-0000-0000651F0000}"/>
    <cellStyle name="Assumption Multiple. 3 2 2 2 2 4 2" xfId="24236" xr:uid="{00000000-0005-0000-0000-0000661F0000}"/>
    <cellStyle name="Assumption Multiple. 3 2 2 2 2 5" xfId="4246" xr:uid="{00000000-0005-0000-0000-0000671F0000}"/>
    <cellStyle name="Assumption Multiple. 3 2 2 2 2 5 2" xfId="24237" xr:uid="{00000000-0005-0000-0000-0000681F0000}"/>
    <cellStyle name="Assumption Multiple. 3 2 2 2 2 6" xfId="4247" xr:uid="{00000000-0005-0000-0000-0000691F0000}"/>
    <cellStyle name="Assumption Multiple. 3 2 2 2 2 6 2" xfId="24238" xr:uid="{00000000-0005-0000-0000-00006A1F0000}"/>
    <cellStyle name="Assumption Multiple. 3 2 2 2 2 7" xfId="4248" xr:uid="{00000000-0005-0000-0000-00006B1F0000}"/>
    <cellStyle name="Assumption Multiple. 3 2 2 2 2 7 2" xfId="24239" xr:uid="{00000000-0005-0000-0000-00006C1F0000}"/>
    <cellStyle name="Assumption Multiple. 3 2 2 2 2 8" xfId="4249" xr:uid="{00000000-0005-0000-0000-00006D1F0000}"/>
    <cellStyle name="Assumption Multiple. 3 2 2 2 2 8 2" xfId="24240" xr:uid="{00000000-0005-0000-0000-00006E1F0000}"/>
    <cellStyle name="Assumption Multiple. 3 2 2 2 2 9" xfId="4250" xr:uid="{00000000-0005-0000-0000-00006F1F0000}"/>
    <cellStyle name="Assumption Multiple. 3 2 2 2 2 9 2" xfId="24241" xr:uid="{00000000-0005-0000-0000-0000701F0000}"/>
    <cellStyle name="Assumption Multiple. 3 2 2 2 3" xfId="4251" xr:uid="{00000000-0005-0000-0000-0000711F0000}"/>
    <cellStyle name="Assumption Multiple. 3 2 2 2 3 2" xfId="24242" xr:uid="{00000000-0005-0000-0000-0000721F0000}"/>
    <cellStyle name="Assumption Multiple. 3 2 2 2 4" xfId="4252" xr:uid="{00000000-0005-0000-0000-0000731F0000}"/>
    <cellStyle name="Assumption Multiple. 3 2 2 2 4 2" xfId="24243" xr:uid="{00000000-0005-0000-0000-0000741F0000}"/>
    <cellStyle name="Assumption Multiple. 3 2 2 2 5" xfId="4253" xr:uid="{00000000-0005-0000-0000-0000751F0000}"/>
    <cellStyle name="Assumption Multiple. 3 2 2 2 5 2" xfId="24244" xr:uid="{00000000-0005-0000-0000-0000761F0000}"/>
    <cellStyle name="Assumption Multiple. 3 2 2 2 6" xfId="4254" xr:uid="{00000000-0005-0000-0000-0000771F0000}"/>
    <cellStyle name="Assumption Multiple. 3 2 2 2 6 2" xfId="24245" xr:uid="{00000000-0005-0000-0000-0000781F0000}"/>
    <cellStyle name="Assumption Multiple. 3 2 2 2 7" xfId="4255" xr:uid="{00000000-0005-0000-0000-0000791F0000}"/>
    <cellStyle name="Assumption Multiple. 3 2 2 2 7 2" xfId="24246" xr:uid="{00000000-0005-0000-0000-00007A1F0000}"/>
    <cellStyle name="Assumption Multiple. 3 2 2 2 8" xfId="4256" xr:uid="{00000000-0005-0000-0000-00007B1F0000}"/>
    <cellStyle name="Assumption Multiple. 3 2 2 2 8 2" xfId="24247" xr:uid="{00000000-0005-0000-0000-00007C1F0000}"/>
    <cellStyle name="Assumption Multiple. 3 2 2 2 9" xfId="4257" xr:uid="{00000000-0005-0000-0000-00007D1F0000}"/>
    <cellStyle name="Assumption Multiple. 3 2 2 2 9 2" xfId="24248" xr:uid="{00000000-0005-0000-0000-00007E1F0000}"/>
    <cellStyle name="Assumption Multiple. 3 2 2 3" xfId="4258" xr:uid="{00000000-0005-0000-0000-00007F1F0000}"/>
    <cellStyle name="Assumption Multiple. 3 2 2 3 10" xfId="4259" xr:uid="{00000000-0005-0000-0000-0000801F0000}"/>
    <cellStyle name="Assumption Multiple. 3 2 2 3 10 2" xfId="24250" xr:uid="{00000000-0005-0000-0000-0000811F0000}"/>
    <cellStyle name="Assumption Multiple. 3 2 2 3 11" xfId="4260" xr:uid="{00000000-0005-0000-0000-0000821F0000}"/>
    <cellStyle name="Assumption Multiple. 3 2 2 3 11 2" xfId="24251" xr:uid="{00000000-0005-0000-0000-0000831F0000}"/>
    <cellStyle name="Assumption Multiple. 3 2 2 3 12" xfId="24249" xr:uid="{00000000-0005-0000-0000-0000841F0000}"/>
    <cellStyle name="Assumption Multiple. 3 2 2 3 2" xfId="4261" xr:uid="{00000000-0005-0000-0000-0000851F0000}"/>
    <cellStyle name="Assumption Multiple. 3 2 2 3 2 2" xfId="24252" xr:uid="{00000000-0005-0000-0000-0000861F0000}"/>
    <cellStyle name="Assumption Multiple. 3 2 2 3 3" xfId="4262" xr:uid="{00000000-0005-0000-0000-0000871F0000}"/>
    <cellStyle name="Assumption Multiple. 3 2 2 3 3 2" xfId="24253" xr:uid="{00000000-0005-0000-0000-0000881F0000}"/>
    <cellStyle name="Assumption Multiple. 3 2 2 3 4" xfId="4263" xr:uid="{00000000-0005-0000-0000-0000891F0000}"/>
    <cellStyle name="Assumption Multiple. 3 2 2 3 4 2" xfId="24254" xr:uid="{00000000-0005-0000-0000-00008A1F0000}"/>
    <cellStyle name="Assumption Multiple. 3 2 2 3 5" xfId="4264" xr:uid="{00000000-0005-0000-0000-00008B1F0000}"/>
    <cellStyle name="Assumption Multiple. 3 2 2 3 5 2" xfId="24255" xr:uid="{00000000-0005-0000-0000-00008C1F0000}"/>
    <cellStyle name="Assumption Multiple. 3 2 2 3 6" xfId="4265" xr:uid="{00000000-0005-0000-0000-00008D1F0000}"/>
    <cellStyle name="Assumption Multiple. 3 2 2 3 6 2" xfId="24256" xr:uid="{00000000-0005-0000-0000-00008E1F0000}"/>
    <cellStyle name="Assumption Multiple. 3 2 2 3 7" xfId="4266" xr:uid="{00000000-0005-0000-0000-00008F1F0000}"/>
    <cellStyle name="Assumption Multiple. 3 2 2 3 7 2" xfId="24257" xr:uid="{00000000-0005-0000-0000-0000901F0000}"/>
    <cellStyle name="Assumption Multiple. 3 2 2 3 8" xfId="4267" xr:uid="{00000000-0005-0000-0000-0000911F0000}"/>
    <cellStyle name="Assumption Multiple. 3 2 2 3 8 2" xfId="24258" xr:uid="{00000000-0005-0000-0000-0000921F0000}"/>
    <cellStyle name="Assumption Multiple. 3 2 2 3 9" xfId="4268" xr:uid="{00000000-0005-0000-0000-0000931F0000}"/>
    <cellStyle name="Assumption Multiple. 3 2 2 3 9 2" xfId="24259" xr:uid="{00000000-0005-0000-0000-0000941F0000}"/>
    <cellStyle name="Assumption Multiple. 3 2 2 4" xfId="4269" xr:uid="{00000000-0005-0000-0000-0000951F0000}"/>
    <cellStyle name="Assumption Multiple. 3 2 2 4 2" xfId="24260" xr:uid="{00000000-0005-0000-0000-0000961F0000}"/>
    <cellStyle name="Assumption Multiple. 3 2 2 5" xfId="4270" xr:uid="{00000000-0005-0000-0000-0000971F0000}"/>
    <cellStyle name="Assumption Multiple. 3 2 2 5 2" xfId="24261" xr:uid="{00000000-0005-0000-0000-0000981F0000}"/>
    <cellStyle name="Assumption Multiple. 3 2 2 6" xfId="4271" xr:uid="{00000000-0005-0000-0000-0000991F0000}"/>
    <cellStyle name="Assumption Multiple. 3 2 2 6 2" xfId="24262" xr:uid="{00000000-0005-0000-0000-00009A1F0000}"/>
    <cellStyle name="Assumption Multiple. 3 2 2 7" xfId="4272" xr:uid="{00000000-0005-0000-0000-00009B1F0000}"/>
    <cellStyle name="Assumption Multiple. 3 2 2 7 2" xfId="24263" xr:uid="{00000000-0005-0000-0000-00009C1F0000}"/>
    <cellStyle name="Assumption Multiple. 3 2 2 8" xfId="4273" xr:uid="{00000000-0005-0000-0000-00009D1F0000}"/>
    <cellStyle name="Assumption Multiple. 3 2 2 8 2" xfId="24264" xr:uid="{00000000-0005-0000-0000-00009E1F0000}"/>
    <cellStyle name="Assumption Multiple. 3 2 2 9" xfId="4274" xr:uid="{00000000-0005-0000-0000-00009F1F0000}"/>
    <cellStyle name="Assumption Multiple. 3 2 2 9 2" xfId="24265" xr:uid="{00000000-0005-0000-0000-0000A01F0000}"/>
    <cellStyle name="Assumption Multiple. 3 2 3" xfId="4275" xr:uid="{00000000-0005-0000-0000-0000A11F0000}"/>
    <cellStyle name="Assumption Multiple. 3 2 3 10" xfId="4276" xr:uid="{00000000-0005-0000-0000-0000A21F0000}"/>
    <cellStyle name="Assumption Multiple. 3 2 3 10 2" xfId="24267" xr:uid="{00000000-0005-0000-0000-0000A31F0000}"/>
    <cellStyle name="Assumption Multiple. 3 2 3 11" xfId="4277" xr:uid="{00000000-0005-0000-0000-0000A41F0000}"/>
    <cellStyle name="Assumption Multiple. 3 2 3 11 2" xfId="24268" xr:uid="{00000000-0005-0000-0000-0000A51F0000}"/>
    <cellStyle name="Assumption Multiple. 3 2 3 12" xfId="24266" xr:uid="{00000000-0005-0000-0000-0000A61F0000}"/>
    <cellStyle name="Assumption Multiple. 3 2 3 2" xfId="4278" xr:uid="{00000000-0005-0000-0000-0000A71F0000}"/>
    <cellStyle name="Assumption Multiple. 3 2 3 2 10" xfId="4279" xr:uid="{00000000-0005-0000-0000-0000A81F0000}"/>
    <cellStyle name="Assumption Multiple. 3 2 3 2 10 2" xfId="24270" xr:uid="{00000000-0005-0000-0000-0000A91F0000}"/>
    <cellStyle name="Assumption Multiple. 3 2 3 2 11" xfId="4280" xr:uid="{00000000-0005-0000-0000-0000AA1F0000}"/>
    <cellStyle name="Assumption Multiple. 3 2 3 2 11 2" xfId="24271" xr:uid="{00000000-0005-0000-0000-0000AB1F0000}"/>
    <cellStyle name="Assumption Multiple. 3 2 3 2 12" xfId="24269" xr:uid="{00000000-0005-0000-0000-0000AC1F0000}"/>
    <cellStyle name="Assumption Multiple. 3 2 3 2 2" xfId="4281" xr:uid="{00000000-0005-0000-0000-0000AD1F0000}"/>
    <cellStyle name="Assumption Multiple. 3 2 3 2 2 2" xfId="24272" xr:uid="{00000000-0005-0000-0000-0000AE1F0000}"/>
    <cellStyle name="Assumption Multiple. 3 2 3 2 3" xfId="4282" xr:uid="{00000000-0005-0000-0000-0000AF1F0000}"/>
    <cellStyle name="Assumption Multiple. 3 2 3 2 3 2" xfId="24273" xr:uid="{00000000-0005-0000-0000-0000B01F0000}"/>
    <cellStyle name="Assumption Multiple. 3 2 3 2 4" xfId="4283" xr:uid="{00000000-0005-0000-0000-0000B11F0000}"/>
    <cellStyle name="Assumption Multiple. 3 2 3 2 4 2" xfId="24274" xr:uid="{00000000-0005-0000-0000-0000B21F0000}"/>
    <cellStyle name="Assumption Multiple. 3 2 3 2 5" xfId="4284" xr:uid="{00000000-0005-0000-0000-0000B31F0000}"/>
    <cellStyle name="Assumption Multiple. 3 2 3 2 5 2" xfId="24275" xr:uid="{00000000-0005-0000-0000-0000B41F0000}"/>
    <cellStyle name="Assumption Multiple. 3 2 3 2 6" xfId="4285" xr:uid="{00000000-0005-0000-0000-0000B51F0000}"/>
    <cellStyle name="Assumption Multiple. 3 2 3 2 6 2" xfId="24276" xr:uid="{00000000-0005-0000-0000-0000B61F0000}"/>
    <cellStyle name="Assumption Multiple. 3 2 3 2 7" xfId="4286" xr:uid="{00000000-0005-0000-0000-0000B71F0000}"/>
    <cellStyle name="Assumption Multiple. 3 2 3 2 7 2" xfId="24277" xr:uid="{00000000-0005-0000-0000-0000B81F0000}"/>
    <cellStyle name="Assumption Multiple. 3 2 3 2 8" xfId="4287" xr:uid="{00000000-0005-0000-0000-0000B91F0000}"/>
    <cellStyle name="Assumption Multiple. 3 2 3 2 8 2" xfId="24278" xr:uid="{00000000-0005-0000-0000-0000BA1F0000}"/>
    <cellStyle name="Assumption Multiple. 3 2 3 2 9" xfId="4288" xr:uid="{00000000-0005-0000-0000-0000BB1F0000}"/>
    <cellStyle name="Assumption Multiple. 3 2 3 2 9 2" xfId="24279" xr:uid="{00000000-0005-0000-0000-0000BC1F0000}"/>
    <cellStyle name="Assumption Multiple. 3 2 3 3" xfId="4289" xr:uid="{00000000-0005-0000-0000-0000BD1F0000}"/>
    <cellStyle name="Assumption Multiple. 3 2 3 3 2" xfId="24280" xr:uid="{00000000-0005-0000-0000-0000BE1F0000}"/>
    <cellStyle name="Assumption Multiple. 3 2 3 4" xfId="4290" xr:uid="{00000000-0005-0000-0000-0000BF1F0000}"/>
    <cellStyle name="Assumption Multiple. 3 2 3 4 2" xfId="24281" xr:uid="{00000000-0005-0000-0000-0000C01F0000}"/>
    <cellStyle name="Assumption Multiple. 3 2 3 5" xfId="4291" xr:uid="{00000000-0005-0000-0000-0000C11F0000}"/>
    <cellStyle name="Assumption Multiple. 3 2 3 5 2" xfId="24282" xr:uid="{00000000-0005-0000-0000-0000C21F0000}"/>
    <cellStyle name="Assumption Multiple. 3 2 3 6" xfId="4292" xr:uid="{00000000-0005-0000-0000-0000C31F0000}"/>
    <cellStyle name="Assumption Multiple. 3 2 3 6 2" xfId="24283" xr:uid="{00000000-0005-0000-0000-0000C41F0000}"/>
    <cellStyle name="Assumption Multiple. 3 2 3 7" xfId="4293" xr:uid="{00000000-0005-0000-0000-0000C51F0000}"/>
    <cellStyle name="Assumption Multiple. 3 2 3 7 2" xfId="24284" xr:uid="{00000000-0005-0000-0000-0000C61F0000}"/>
    <cellStyle name="Assumption Multiple. 3 2 3 8" xfId="4294" xr:uid="{00000000-0005-0000-0000-0000C71F0000}"/>
    <cellStyle name="Assumption Multiple. 3 2 3 8 2" xfId="24285" xr:uid="{00000000-0005-0000-0000-0000C81F0000}"/>
    <cellStyle name="Assumption Multiple. 3 2 3 9" xfId="4295" xr:uid="{00000000-0005-0000-0000-0000C91F0000}"/>
    <cellStyle name="Assumption Multiple. 3 2 3 9 2" xfId="24286" xr:uid="{00000000-0005-0000-0000-0000CA1F0000}"/>
    <cellStyle name="Assumption Multiple. 3 2 4" xfId="4296" xr:uid="{00000000-0005-0000-0000-0000CB1F0000}"/>
    <cellStyle name="Assumption Multiple. 3 2 4 10" xfId="4297" xr:uid="{00000000-0005-0000-0000-0000CC1F0000}"/>
    <cellStyle name="Assumption Multiple. 3 2 4 10 2" xfId="24288" xr:uid="{00000000-0005-0000-0000-0000CD1F0000}"/>
    <cellStyle name="Assumption Multiple. 3 2 4 11" xfId="4298" xr:uid="{00000000-0005-0000-0000-0000CE1F0000}"/>
    <cellStyle name="Assumption Multiple. 3 2 4 11 2" xfId="24289" xr:uid="{00000000-0005-0000-0000-0000CF1F0000}"/>
    <cellStyle name="Assumption Multiple. 3 2 4 12" xfId="24287" xr:uid="{00000000-0005-0000-0000-0000D01F0000}"/>
    <cellStyle name="Assumption Multiple. 3 2 4 2" xfId="4299" xr:uid="{00000000-0005-0000-0000-0000D11F0000}"/>
    <cellStyle name="Assumption Multiple. 3 2 4 2 2" xfId="24290" xr:uid="{00000000-0005-0000-0000-0000D21F0000}"/>
    <cellStyle name="Assumption Multiple. 3 2 4 3" xfId="4300" xr:uid="{00000000-0005-0000-0000-0000D31F0000}"/>
    <cellStyle name="Assumption Multiple. 3 2 4 3 2" xfId="24291" xr:uid="{00000000-0005-0000-0000-0000D41F0000}"/>
    <cellStyle name="Assumption Multiple. 3 2 4 4" xfId="4301" xr:uid="{00000000-0005-0000-0000-0000D51F0000}"/>
    <cellStyle name="Assumption Multiple. 3 2 4 4 2" xfId="24292" xr:uid="{00000000-0005-0000-0000-0000D61F0000}"/>
    <cellStyle name="Assumption Multiple. 3 2 4 5" xfId="4302" xr:uid="{00000000-0005-0000-0000-0000D71F0000}"/>
    <cellStyle name="Assumption Multiple. 3 2 4 5 2" xfId="24293" xr:uid="{00000000-0005-0000-0000-0000D81F0000}"/>
    <cellStyle name="Assumption Multiple. 3 2 4 6" xfId="4303" xr:uid="{00000000-0005-0000-0000-0000D91F0000}"/>
    <cellStyle name="Assumption Multiple. 3 2 4 6 2" xfId="24294" xr:uid="{00000000-0005-0000-0000-0000DA1F0000}"/>
    <cellStyle name="Assumption Multiple. 3 2 4 7" xfId="4304" xr:uid="{00000000-0005-0000-0000-0000DB1F0000}"/>
    <cellStyle name="Assumption Multiple. 3 2 4 7 2" xfId="24295" xr:uid="{00000000-0005-0000-0000-0000DC1F0000}"/>
    <cellStyle name="Assumption Multiple. 3 2 4 8" xfId="4305" xr:uid="{00000000-0005-0000-0000-0000DD1F0000}"/>
    <cellStyle name="Assumption Multiple. 3 2 4 8 2" xfId="24296" xr:uid="{00000000-0005-0000-0000-0000DE1F0000}"/>
    <cellStyle name="Assumption Multiple. 3 2 4 9" xfId="4306" xr:uid="{00000000-0005-0000-0000-0000DF1F0000}"/>
    <cellStyle name="Assumption Multiple. 3 2 4 9 2" xfId="24297" xr:uid="{00000000-0005-0000-0000-0000E01F0000}"/>
    <cellStyle name="Assumption Multiple. 3 2 5" xfId="4307" xr:uid="{00000000-0005-0000-0000-0000E11F0000}"/>
    <cellStyle name="Assumption Multiple. 3 2 5 2" xfId="24298" xr:uid="{00000000-0005-0000-0000-0000E21F0000}"/>
    <cellStyle name="Assumption Multiple. 3 2 6" xfId="4308" xr:uid="{00000000-0005-0000-0000-0000E31F0000}"/>
    <cellStyle name="Assumption Multiple. 3 2 6 2" xfId="24299" xr:uid="{00000000-0005-0000-0000-0000E41F0000}"/>
    <cellStyle name="Assumption Multiple. 3 2 7" xfId="4309" xr:uid="{00000000-0005-0000-0000-0000E51F0000}"/>
    <cellStyle name="Assumption Multiple. 3 2 7 2" xfId="24300" xr:uid="{00000000-0005-0000-0000-0000E61F0000}"/>
    <cellStyle name="Assumption Multiple. 3 2 8" xfId="4310" xr:uid="{00000000-0005-0000-0000-0000E71F0000}"/>
    <cellStyle name="Assumption Multiple. 3 2 8 2" xfId="24301" xr:uid="{00000000-0005-0000-0000-0000E81F0000}"/>
    <cellStyle name="Assumption Multiple. 3 2 9" xfId="4311" xr:uid="{00000000-0005-0000-0000-0000E91F0000}"/>
    <cellStyle name="Assumption Multiple. 3 2 9 2" xfId="24302" xr:uid="{00000000-0005-0000-0000-0000EA1F0000}"/>
    <cellStyle name="Assumption Multiple. 3 20" xfId="24208" xr:uid="{00000000-0005-0000-0000-0000EB1F0000}"/>
    <cellStyle name="Assumption Multiple. 3 3" xfId="4312" xr:uid="{00000000-0005-0000-0000-0000EC1F0000}"/>
    <cellStyle name="Assumption Multiple. 3 3 10" xfId="4313" xr:uid="{00000000-0005-0000-0000-0000ED1F0000}"/>
    <cellStyle name="Assumption Multiple. 3 3 10 2" xfId="24304" xr:uid="{00000000-0005-0000-0000-0000EE1F0000}"/>
    <cellStyle name="Assumption Multiple. 3 3 11" xfId="4314" xr:uid="{00000000-0005-0000-0000-0000EF1F0000}"/>
    <cellStyle name="Assumption Multiple. 3 3 11 2" xfId="24305" xr:uid="{00000000-0005-0000-0000-0000F01F0000}"/>
    <cellStyle name="Assumption Multiple. 3 3 12" xfId="4315" xr:uid="{00000000-0005-0000-0000-0000F11F0000}"/>
    <cellStyle name="Assumption Multiple. 3 3 12 2" xfId="24306" xr:uid="{00000000-0005-0000-0000-0000F21F0000}"/>
    <cellStyle name="Assumption Multiple. 3 3 13" xfId="24303" xr:uid="{00000000-0005-0000-0000-0000F31F0000}"/>
    <cellStyle name="Assumption Multiple. 3 3 2" xfId="4316" xr:uid="{00000000-0005-0000-0000-0000F41F0000}"/>
    <cellStyle name="Assumption Multiple. 3 3 2 10" xfId="4317" xr:uid="{00000000-0005-0000-0000-0000F51F0000}"/>
    <cellStyle name="Assumption Multiple. 3 3 2 10 2" xfId="24308" xr:uid="{00000000-0005-0000-0000-0000F61F0000}"/>
    <cellStyle name="Assumption Multiple. 3 3 2 11" xfId="4318" xr:uid="{00000000-0005-0000-0000-0000F71F0000}"/>
    <cellStyle name="Assumption Multiple. 3 3 2 11 2" xfId="24309" xr:uid="{00000000-0005-0000-0000-0000F81F0000}"/>
    <cellStyle name="Assumption Multiple. 3 3 2 12" xfId="24307" xr:uid="{00000000-0005-0000-0000-0000F91F0000}"/>
    <cellStyle name="Assumption Multiple. 3 3 2 2" xfId="4319" xr:uid="{00000000-0005-0000-0000-0000FA1F0000}"/>
    <cellStyle name="Assumption Multiple. 3 3 2 2 10" xfId="4320" xr:uid="{00000000-0005-0000-0000-0000FB1F0000}"/>
    <cellStyle name="Assumption Multiple. 3 3 2 2 10 2" xfId="24311" xr:uid="{00000000-0005-0000-0000-0000FC1F0000}"/>
    <cellStyle name="Assumption Multiple. 3 3 2 2 11" xfId="4321" xr:uid="{00000000-0005-0000-0000-0000FD1F0000}"/>
    <cellStyle name="Assumption Multiple. 3 3 2 2 11 2" xfId="24312" xr:uid="{00000000-0005-0000-0000-0000FE1F0000}"/>
    <cellStyle name="Assumption Multiple. 3 3 2 2 12" xfId="24310" xr:uid="{00000000-0005-0000-0000-0000FF1F0000}"/>
    <cellStyle name="Assumption Multiple. 3 3 2 2 2" xfId="4322" xr:uid="{00000000-0005-0000-0000-000000200000}"/>
    <cellStyle name="Assumption Multiple. 3 3 2 2 2 2" xfId="24313" xr:uid="{00000000-0005-0000-0000-000001200000}"/>
    <cellStyle name="Assumption Multiple. 3 3 2 2 3" xfId="4323" xr:uid="{00000000-0005-0000-0000-000002200000}"/>
    <cellStyle name="Assumption Multiple. 3 3 2 2 3 2" xfId="24314" xr:uid="{00000000-0005-0000-0000-000003200000}"/>
    <cellStyle name="Assumption Multiple. 3 3 2 2 4" xfId="4324" xr:uid="{00000000-0005-0000-0000-000004200000}"/>
    <cellStyle name="Assumption Multiple. 3 3 2 2 4 2" xfId="24315" xr:uid="{00000000-0005-0000-0000-000005200000}"/>
    <cellStyle name="Assumption Multiple. 3 3 2 2 5" xfId="4325" xr:uid="{00000000-0005-0000-0000-000006200000}"/>
    <cellStyle name="Assumption Multiple. 3 3 2 2 5 2" xfId="24316" xr:uid="{00000000-0005-0000-0000-000007200000}"/>
    <cellStyle name="Assumption Multiple. 3 3 2 2 6" xfId="4326" xr:uid="{00000000-0005-0000-0000-000008200000}"/>
    <cellStyle name="Assumption Multiple. 3 3 2 2 6 2" xfId="24317" xr:uid="{00000000-0005-0000-0000-000009200000}"/>
    <cellStyle name="Assumption Multiple. 3 3 2 2 7" xfId="4327" xr:uid="{00000000-0005-0000-0000-00000A200000}"/>
    <cellStyle name="Assumption Multiple. 3 3 2 2 7 2" xfId="24318" xr:uid="{00000000-0005-0000-0000-00000B200000}"/>
    <cellStyle name="Assumption Multiple. 3 3 2 2 8" xfId="4328" xr:uid="{00000000-0005-0000-0000-00000C200000}"/>
    <cellStyle name="Assumption Multiple. 3 3 2 2 8 2" xfId="24319" xr:uid="{00000000-0005-0000-0000-00000D200000}"/>
    <cellStyle name="Assumption Multiple. 3 3 2 2 9" xfId="4329" xr:uid="{00000000-0005-0000-0000-00000E200000}"/>
    <cellStyle name="Assumption Multiple. 3 3 2 2 9 2" xfId="24320" xr:uid="{00000000-0005-0000-0000-00000F200000}"/>
    <cellStyle name="Assumption Multiple. 3 3 2 3" xfId="4330" xr:uid="{00000000-0005-0000-0000-000010200000}"/>
    <cellStyle name="Assumption Multiple. 3 3 2 3 2" xfId="24321" xr:uid="{00000000-0005-0000-0000-000011200000}"/>
    <cellStyle name="Assumption Multiple. 3 3 2 4" xfId="4331" xr:uid="{00000000-0005-0000-0000-000012200000}"/>
    <cellStyle name="Assumption Multiple. 3 3 2 4 2" xfId="24322" xr:uid="{00000000-0005-0000-0000-000013200000}"/>
    <cellStyle name="Assumption Multiple. 3 3 2 5" xfId="4332" xr:uid="{00000000-0005-0000-0000-000014200000}"/>
    <cellStyle name="Assumption Multiple. 3 3 2 5 2" xfId="24323" xr:uid="{00000000-0005-0000-0000-000015200000}"/>
    <cellStyle name="Assumption Multiple. 3 3 2 6" xfId="4333" xr:uid="{00000000-0005-0000-0000-000016200000}"/>
    <cellStyle name="Assumption Multiple. 3 3 2 6 2" xfId="24324" xr:uid="{00000000-0005-0000-0000-000017200000}"/>
    <cellStyle name="Assumption Multiple. 3 3 2 7" xfId="4334" xr:uid="{00000000-0005-0000-0000-000018200000}"/>
    <cellStyle name="Assumption Multiple. 3 3 2 7 2" xfId="24325" xr:uid="{00000000-0005-0000-0000-000019200000}"/>
    <cellStyle name="Assumption Multiple. 3 3 2 8" xfId="4335" xr:uid="{00000000-0005-0000-0000-00001A200000}"/>
    <cellStyle name="Assumption Multiple. 3 3 2 8 2" xfId="24326" xr:uid="{00000000-0005-0000-0000-00001B200000}"/>
    <cellStyle name="Assumption Multiple. 3 3 2 9" xfId="4336" xr:uid="{00000000-0005-0000-0000-00001C200000}"/>
    <cellStyle name="Assumption Multiple. 3 3 2 9 2" xfId="24327" xr:uid="{00000000-0005-0000-0000-00001D200000}"/>
    <cellStyle name="Assumption Multiple. 3 3 3" xfId="4337" xr:uid="{00000000-0005-0000-0000-00001E200000}"/>
    <cellStyle name="Assumption Multiple. 3 3 3 10" xfId="4338" xr:uid="{00000000-0005-0000-0000-00001F200000}"/>
    <cellStyle name="Assumption Multiple. 3 3 3 10 2" xfId="24329" xr:uid="{00000000-0005-0000-0000-000020200000}"/>
    <cellStyle name="Assumption Multiple. 3 3 3 11" xfId="4339" xr:uid="{00000000-0005-0000-0000-000021200000}"/>
    <cellStyle name="Assumption Multiple. 3 3 3 11 2" xfId="24330" xr:uid="{00000000-0005-0000-0000-000022200000}"/>
    <cellStyle name="Assumption Multiple. 3 3 3 12" xfId="24328" xr:uid="{00000000-0005-0000-0000-000023200000}"/>
    <cellStyle name="Assumption Multiple. 3 3 3 2" xfId="4340" xr:uid="{00000000-0005-0000-0000-000024200000}"/>
    <cellStyle name="Assumption Multiple. 3 3 3 2 2" xfId="24331" xr:uid="{00000000-0005-0000-0000-000025200000}"/>
    <cellStyle name="Assumption Multiple. 3 3 3 3" xfId="4341" xr:uid="{00000000-0005-0000-0000-000026200000}"/>
    <cellStyle name="Assumption Multiple. 3 3 3 3 2" xfId="24332" xr:uid="{00000000-0005-0000-0000-000027200000}"/>
    <cellStyle name="Assumption Multiple. 3 3 3 4" xfId="4342" xr:uid="{00000000-0005-0000-0000-000028200000}"/>
    <cellStyle name="Assumption Multiple. 3 3 3 4 2" xfId="24333" xr:uid="{00000000-0005-0000-0000-000029200000}"/>
    <cellStyle name="Assumption Multiple. 3 3 3 5" xfId="4343" xr:uid="{00000000-0005-0000-0000-00002A200000}"/>
    <cellStyle name="Assumption Multiple. 3 3 3 5 2" xfId="24334" xr:uid="{00000000-0005-0000-0000-00002B200000}"/>
    <cellStyle name="Assumption Multiple. 3 3 3 6" xfId="4344" xr:uid="{00000000-0005-0000-0000-00002C200000}"/>
    <cellStyle name="Assumption Multiple. 3 3 3 6 2" xfId="24335" xr:uid="{00000000-0005-0000-0000-00002D200000}"/>
    <cellStyle name="Assumption Multiple. 3 3 3 7" xfId="4345" xr:uid="{00000000-0005-0000-0000-00002E200000}"/>
    <cellStyle name="Assumption Multiple. 3 3 3 7 2" xfId="24336" xr:uid="{00000000-0005-0000-0000-00002F200000}"/>
    <cellStyle name="Assumption Multiple. 3 3 3 8" xfId="4346" xr:uid="{00000000-0005-0000-0000-000030200000}"/>
    <cellStyle name="Assumption Multiple. 3 3 3 8 2" xfId="24337" xr:uid="{00000000-0005-0000-0000-000031200000}"/>
    <cellStyle name="Assumption Multiple. 3 3 3 9" xfId="4347" xr:uid="{00000000-0005-0000-0000-000032200000}"/>
    <cellStyle name="Assumption Multiple. 3 3 3 9 2" xfId="24338" xr:uid="{00000000-0005-0000-0000-000033200000}"/>
    <cellStyle name="Assumption Multiple. 3 3 4" xfId="4348" xr:uid="{00000000-0005-0000-0000-000034200000}"/>
    <cellStyle name="Assumption Multiple. 3 3 4 2" xfId="24339" xr:uid="{00000000-0005-0000-0000-000035200000}"/>
    <cellStyle name="Assumption Multiple. 3 3 5" xfId="4349" xr:uid="{00000000-0005-0000-0000-000036200000}"/>
    <cellStyle name="Assumption Multiple. 3 3 5 2" xfId="24340" xr:uid="{00000000-0005-0000-0000-000037200000}"/>
    <cellStyle name="Assumption Multiple. 3 3 6" xfId="4350" xr:uid="{00000000-0005-0000-0000-000038200000}"/>
    <cellStyle name="Assumption Multiple. 3 3 6 2" xfId="24341" xr:uid="{00000000-0005-0000-0000-000039200000}"/>
    <cellStyle name="Assumption Multiple. 3 3 7" xfId="4351" xr:uid="{00000000-0005-0000-0000-00003A200000}"/>
    <cellStyle name="Assumption Multiple. 3 3 7 2" xfId="24342" xr:uid="{00000000-0005-0000-0000-00003B200000}"/>
    <cellStyle name="Assumption Multiple. 3 3 8" xfId="4352" xr:uid="{00000000-0005-0000-0000-00003C200000}"/>
    <cellStyle name="Assumption Multiple. 3 3 8 2" xfId="24343" xr:uid="{00000000-0005-0000-0000-00003D200000}"/>
    <cellStyle name="Assumption Multiple. 3 3 9" xfId="4353" xr:uid="{00000000-0005-0000-0000-00003E200000}"/>
    <cellStyle name="Assumption Multiple. 3 3 9 2" xfId="24344" xr:uid="{00000000-0005-0000-0000-00003F200000}"/>
    <cellStyle name="Assumption Multiple. 3 4" xfId="4354" xr:uid="{00000000-0005-0000-0000-000040200000}"/>
    <cellStyle name="Assumption Multiple. 3 4 10" xfId="4355" xr:uid="{00000000-0005-0000-0000-000041200000}"/>
    <cellStyle name="Assumption Multiple. 3 4 10 2" xfId="24346" xr:uid="{00000000-0005-0000-0000-000042200000}"/>
    <cellStyle name="Assumption Multiple. 3 4 11" xfId="4356" xr:uid="{00000000-0005-0000-0000-000043200000}"/>
    <cellStyle name="Assumption Multiple. 3 4 11 2" xfId="24347" xr:uid="{00000000-0005-0000-0000-000044200000}"/>
    <cellStyle name="Assumption Multiple. 3 4 12" xfId="24345" xr:uid="{00000000-0005-0000-0000-000045200000}"/>
    <cellStyle name="Assumption Multiple. 3 4 2" xfId="4357" xr:uid="{00000000-0005-0000-0000-000046200000}"/>
    <cellStyle name="Assumption Multiple. 3 4 2 10" xfId="4358" xr:uid="{00000000-0005-0000-0000-000047200000}"/>
    <cellStyle name="Assumption Multiple. 3 4 2 10 2" xfId="24349" xr:uid="{00000000-0005-0000-0000-000048200000}"/>
    <cellStyle name="Assumption Multiple. 3 4 2 11" xfId="4359" xr:uid="{00000000-0005-0000-0000-000049200000}"/>
    <cellStyle name="Assumption Multiple. 3 4 2 11 2" xfId="24350" xr:uid="{00000000-0005-0000-0000-00004A200000}"/>
    <cellStyle name="Assumption Multiple. 3 4 2 12" xfId="24348" xr:uid="{00000000-0005-0000-0000-00004B200000}"/>
    <cellStyle name="Assumption Multiple. 3 4 2 2" xfId="4360" xr:uid="{00000000-0005-0000-0000-00004C200000}"/>
    <cellStyle name="Assumption Multiple. 3 4 2 2 2" xfId="24351" xr:uid="{00000000-0005-0000-0000-00004D200000}"/>
    <cellStyle name="Assumption Multiple. 3 4 2 3" xfId="4361" xr:uid="{00000000-0005-0000-0000-00004E200000}"/>
    <cellStyle name="Assumption Multiple. 3 4 2 3 2" xfId="24352" xr:uid="{00000000-0005-0000-0000-00004F200000}"/>
    <cellStyle name="Assumption Multiple. 3 4 2 4" xfId="4362" xr:uid="{00000000-0005-0000-0000-000050200000}"/>
    <cellStyle name="Assumption Multiple. 3 4 2 4 2" xfId="24353" xr:uid="{00000000-0005-0000-0000-000051200000}"/>
    <cellStyle name="Assumption Multiple. 3 4 2 5" xfId="4363" xr:uid="{00000000-0005-0000-0000-000052200000}"/>
    <cellStyle name="Assumption Multiple. 3 4 2 5 2" xfId="24354" xr:uid="{00000000-0005-0000-0000-000053200000}"/>
    <cellStyle name="Assumption Multiple. 3 4 2 6" xfId="4364" xr:uid="{00000000-0005-0000-0000-000054200000}"/>
    <cellStyle name="Assumption Multiple. 3 4 2 6 2" xfId="24355" xr:uid="{00000000-0005-0000-0000-000055200000}"/>
    <cellStyle name="Assumption Multiple. 3 4 2 7" xfId="4365" xr:uid="{00000000-0005-0000-0000-000056200000}"/>
    <cellStyle name="Assumption Multiple. 3 4 2 7 2" xfId="24356" xr:uid="{00000000-0005-0000-0000-000057200000}"/>
    <cellStyle name="Assumption Multiple. 3 4 2 8" xfId="4366" xr:uid="{00000000-0005-0000-0000-000058200000}"/>
    <cellStyle name="Assumption Multiple. 3 4 2 8 2" xfId="24357" xr:uid="{00000000-0005-0000-0000-000059200000}"/>
    <cellStyle name="Assumption Multiple. 3 4 2 9" xfId="4367" xr:uid="{00000000-0005-0000-0000-00005A200000}"/>
    <cellStyle name="Assumption Multiple. 3 4 2 9 2" xfId="24358" xr:uid="{00000000-0005-0000-0000-00005B200000}"/>
    <cellStyle name="Assumption Multiple. 3 4 3" xfId="4368" xr:uid="{00000000-0005-0000-0000-00005C200000}"/>
    <cellStyle name="Assumption Multiple. 3 4 3 2" xfId="24359" xr:uid="{00000000-0005-0000-0000-00005D200000}"/>
    <cellStyle name="Assumption Multiple. 3 4 4" xfId="4369" xr:uid="{00000000-0005-0000-0000-00005E200000}"/>
    <cellStyle name="Assumption Multiple. 3 4 4 2" xfId="24360" xr:uid="{00000000-0005-0000-0000-00005F200000}"/>
    <cellStyle name="Assumption Multiple. 3 4 5" xfId="4370" xr:uid="{00000000-0005-0000-0000-000060200000}"/>
    <cellStyle name="Assumption Multiple. 3 4 5 2" xfId="24361" xr:uid="{00000000-0005-0000-0000-000061200000}"/>
    <cellStyle name="Assumption Multiple. 3 4 6" xfId="4371" xr:uid="{00000000-0005-0000-0000-000062200000}"/>
    <cellStyle name="Assumption Multiple. 3 4 6 2" xfId="24362" xr:uid="{00000000-0005-0000-0000-000063200000}"/>
    <cellStyle name="Assumption Multiple. 3 4 7" xfId="4372" xr:uid="{00000000-0005-0000-0000-000064200000}"/>
    <cellStyle name="Assumption Multiple. 3 4 7 2" xfId="24363" xr:uid="{00000000-0005-0000-0000-000065200000}"/>
    <cellStyle name="Assumption Multiple. 3 4 8" xfId="4373" xr:uid="{00000000-0005-0000-0000-000066200000}"/>
    <cellStyle name="Assumption Multiple. 3 4 8 2" xfId="24364" xr:uid="{00000000-0005-0000-0000-000067200000}"/>
    <cellStyle name="Assumption Multiple. 3 4 9" xfId="4374" xr:uid="{00000000-0005-0000-0000-000068200000}"/>
    <cellStyle name="Assumption Multiple. 3 4 9 2" xfId="24365" xr:uid="{00000000-0005-0000-0000-000069200000}"/>
    <cellStyle name="Assumption Multiple. 3 5" xfId="4375" xr:uid="{00000000-0005-0000-0000-00006A200000}"/>
    <cellStyle name="Assumption Multiple. 3 5 10" xfId="4376" xr:uid="{00000000-0005-0000-0000-00006B200000}"/>
    <cellStyle name="Assumption Multiple. 3 5 10 2" xfId="24367" xr:uid="{00000000-0005-0000-0000-00006C200000}"/>
    <cellStyle name="Assumption Multiple. 3 5 11" xfId="4377" xr:uid="{00000000-0005-0000-0000-00006D200000}"/>
    <cellStyle name="Assumption Multiple. 3 5 11 2" xfId="24368" xr:uid="{00000000-0005-0000-0000-00006E200000}"/>
    <cellStyle name="Assumption Multiple. 3 5 12" xfId="24366" xr:uid="{00000000-0005-0000-0000-00006F200000}"/>
    <cellStyle name="Assumption Multiple. 3 5 2" xfId="4378" xr:uid="{00000000-0005-0000-0000-000070200000}"/>
    <cellStyle name="Assumption Multiple. 3 5 2 10" xfId="4379" xr:uid="{00000000-0005-0000-0000-000071200000}"/>
    <cellStyle name="Assumption Multiple. 3 5 2 10 2" xfId="24370" xr:uid="{00000000-0005-0000-0000-000072200000}"/>
    <cellStyle name="Assumption Multiple. 3 5 2 11" xfId="4380" xr:uid="{00000000-0005-0000-0000-000073200000}"/>
    <cellStyle name="Assumption Multiple. 3 5 2 11 2" xfId="24371" xr:uid="{00000000-0005-0000-0000-000074200000}"/>
    <cellStyle name="Assumption Multiple. 3 5 2 12" xfId="24369" xr:uid="{00000000-0005-0000-0000-000075200000}"/>
    <cellStyle name="Assumption Multiple. 3 5 2 2" xfId="4381" xr:uid="{00000000-0005-0000-0000-000076200000}"/>
    <cellStyle name="Assumption Multiple. 3 5 2 2 2" xfId="24372" xr:uid="{00000000-0005-0000-0000-000077200000}"/>
    <cellStyle name="Assumption Multiple. 3 5 2 3" xfId="4382" xr:uid="{00000000-0005-0000-0000-000078200000}"/>
    <cellStyle name="Assumption Multiple. 3 5 2 3 2" xfId="24373" xr:uid="{00000000-0005-0000-0000-000079200000}"/>
    <cellStyle name="Assumption Multiple. 3 5 2 4" xfId="4383" xr:uid="{00000000-0005-0000-0000-00007A200000}"/>
    <cellStyle name="Assumption Multiple. 3 5 2 4 2" xfId="24374" xr:uid="{00000000-0005-0000-0000-00007B200000}"/>
    <cellStyle name="Assumption Multiple. 3 5 2 5" xfId="4384" xr:uid="{00000000-0005-0000-0000-00007C200000}"/>
    <cellStyle name="Assumption Multiple. 3 5 2 5 2" xfId="24375" xr:uid="{00000000-0005-0000-0000-00007D200000}"/>
    <cellStyle name="Assumption Multiple. 3 5 2 6" xfId="4385" xr:uid="{00000000-0005-0000-0000-00007E200000}"/>
    <cellStyle name="Assumption Multiple. 3 5 2 6 2" xfId="24376" xr:uid="{00000000-0005-0000-0000-00007F200000}"/>
    <cellStyle name="Assumption Multiple. 3 5 2 7" xfId="4386" xr:uid="{00000000-0005-0000-0000-000080200000}"/>
    <cellStyle name="Assumption Multiple. 3 5 2 7 2" xfId="24377" xr:uid="{00000000-0005-0000-0000-000081200000}"/>
    <cellStyle name="Assumption Multiple. 3 5 2 8" xfId="4387" xr:uid="{00000000-0005-0000-0000-000082200000}"/>
    <cellStyle name="Assumption Multiple. 3 5 2 8 2" xfId="24378" xr:uid="{00000000-0005-0000-0000-000083200000}"/>
    <cellStyle name="Assumption Multiple. 3 5 2 9" xfId="4388" xr:uid="{00000000-0005-0000-0000-000084200000}"/>
    <cellStyle name="Assumption Multiple. 3 5 2 9 2" xfId="24379" xr:uid="{00000000-0005-0000-0000-000085200000}"/>
    <cellStyle name="Assumption Multiple. 3 5 3" xfId="4389" xr:uid="{00000000-0005-0000-0000-000086200000}"/>
    <cellStyle name="Assumption Multiple. 3 5 3 2" xfId="24380" xr:uid="{00000000-0005-0000-0000-000087200000}"/>
    <cellStyle name="Assumption Multiple. 3 5 4" xfId="4390" xr:uid="{00000000-0005-0000-0000-000088200000}"/>
    <cellStyle name="Assumption Multiple. 3 5 4 2" xfId="24381" xr:uid="{00000000-0005-0000-0000-000089200000}"/>
    <cellStyle name="Assumption Multiple. 3 5 5" xfId="4391" xr:uid="{00000000-0005-0000-0000-00008A200000}"/>
    <cellStyle name="Assumption Multiple. 3 5 5 2" xfId="24382" xr:uid="{00000000-0005-0000-0000-00008B200000}"/>
    <cellStyle name="Assumption Multiple. 3 5 6" xfId="4392" xr:uid="{00000000-0005-0000-0000-00008C200000}"/>
    <cellStyle name="Assumption Multiple. 3 5 6 2" xfId="24383" xr:uid="{00000000-0005-0000-0000-00008D200000}"/>
    <cellStyle name="Assumption Multiple. 3 5 7" xfId="4393" xr:uid="{00000000-0005-0000-0000-00008E200000}"/>
    <cellStyle name="Assumption Multiple. 3 5 7 2" xfId="24384" xr:uid="{00000000-0005-0000-0000-00008F200000}"/>
    <cellStyle name="Assumption Multiple. 3 5 8" xfId="4394" xr:uid="{00000000-0005-0000-0000-000090200000}"/>
    <cellStyle name="Assumption Multiple. 3 5 8 2" xfId="24385" xr:uid="{00000000-0005-0000-0000-000091200000}"/>
    <cellStyle name="Assumption Multiple. 3 5 9" xfId="4395" xr:uid="{00000000-0005-0000-0000-000092200000}"/>
    <cellStyle name="Assumption Multiple. 3 5 9 2" xfId="24386" xr:uid="{00000000-0005-0000-0000-000093200000}"/>
    <cellStyle name="Assumption Multiple. 3 6" xfId="4396" xr:uid="{00000000-0005-0000-0000-000094200000}"/>
    <cellStyle name="Assumption Multiple. 3 6 10" xfId="4397" xr:uid="{00000000-0005-0000-0000-000095200000}"/>
    <cellStyle name="Assumption Multiple. 3 6 10 2" xfId="24388" xr:uid="{00000000-0005-0000-0000-000096200000}"/>
    <cellStyle name="Assumption Multiple. 3 6 11" xfId="4398" xr:uid="{00000000-0005-0000-0000-000097200000}"/>
    <cellStyle name="Assumption Multiple. 3 6 11 2" xfId="24389" xr:uid="{00000000-0005-0000-0000-000098200000}"/>
    <cellStyle name="Assumption Multiple. 3 6 12" xfId="24387" xr:uid="{00000000-0005-0000-0000-000099200000}"/>
    <cellStyle name="Assumption Multiple. 3 6 2" xfId="4399" xr:uid="{00000000-0005-0000-0000-00009A200000}"/>
    <cellStyle name="Assumption Multiple. 3 6 2 2" xfId="24390" xr:uid="{00000000-0005-0000-0000-00009B200000}"/>
    <cellStyle name="Assumption Multiple. 3 6 3" xfId="4400" xr:uid="{00000000-0005-0000-0000-00009C200000}"/>
    <cellStyle name="Assumption Multiple. 3 6 3 2" xfId="24391" xr:uid="{00000000-0005-0000-0000-00009D200000}"/>
    <cellStyle name="Assumption Multiple. 3 6 4" xfId="4401" xr:uid="{00000000-0005-0000-0000-00009E200000}"/>
    <cellStyle name="Assumption Multiple. 3 6 4 2" xfId="24392" xr:uid="{00000000-0005-0000-0000-00009F200000}"/>
    <cellStyle name="Assumption Multiple. 3 6 5" xfId="4402" xr:uid="{00000000-0005-0000-0000-0000A0200000}"/>
    <cellStyle name="Assumption Multiple. 3 6 5 2" xfId="24393" xr:uid="{00000000-0005-0000-0000-0000A1200000}"/>
    <cellStyle name="Assumption Multiple. 3 6 6" xfId="4403" xr:uid="{00000000-0005-0000-0000-0000A2200000}"/>
    <cellStyle name="Assumption Multiple. 3 6 6 2" xfId="24394" xr:uid="{00000000-0005-0000-0000-0000A3200000}"/>
    <cellStyle name="Assumption Multiple. 3 6 7" xfId="4404" xr:uid="{00000000-0005-0000-0000-0000A4200000}"/>
    <cellStyle name="Assumption Multiple. 3 6 7 2" xfId="24395" xr:uid="{00000000-0005-0000-0000-0000A5200000}"/>
    <cellStyle name="Assumption Multiple. 3 6 8" xfId="4405" xr:uid="{00000000-0005-0000-0000-0000A6200000}"/>
    <cellStyle name="Assumption Multiple. 3 6 8 2" xfId="24396" xr:uid="{00000000-0005-0000-0000-0000A7200000}"/>
    <cellStyle name="Assumption Multiple. 3 6 9" xfId="4406" xr:uid="{00000000-0005-0000-0000-0000A8200000}"/>
    <cellStyle name="Assumption Multiple. 3 6 9 2" xfId="24397" xr:uid="{00000000-0005-0000-0000-0000A9200000}"/>
    <cellStyle name="Assumption Multiple. 3 7" xfId="4407" xr:uid="{00000000-0005-0000-0000-0000AA200000}"/>
    <cellStyle name="Assumption Multiple. 3 7 2" xfId="24398" xr:uid="{00000000-0005-0000-0000-0000AB200000}"/>
    <cellStyle name="Assumption Multiple. 3 8" xfId="4408" xr:uid="{00000000-0005-0000-0000-0000AC200000}"/>
    <cellStyle name="Assumption Multiple. 3 8 2" xfId="24399" xr:uid="{00000000-0005-0000-0000-0000AD200000}"/>
    <cellStyle name="Assumption Multiple. 3 9" xfId="4409" xr:uid="{00000000-0005-0000-0000-0000AE200000}"/>
    <cellStyle name="Assumption Multiple. 3 9 2" xfId="24400" xr:uid="{00000000-0005-0000-0000-0000AF200000}"/>
    <cellStyle name="Assumption Multiple. 4" xfId="4410" xr:uid="{00000000-0005-0000-0000-0000B0200000}"/>
    <cellStyle name="Assumption Multiple. 4 10" xfId="4411" xr:uid="{00000000-0005-0000-0000-0000B1200000}"/>
    <cellStyle name="Assumption Multiple. 4 10 2" xfId="24402" xr:uid="{00000000-0005-0000-0000-0000B2200000}"/>
    <cellStyle name="Assumption Multiple. 4 11" xfId="4412" xr:uid="{00000000-0005-0000-0000-0000B3200000}"/>
    <cellStyle name="Assumption Multiple. 4 11 2" xfId="24403" xr:uid="{00000000-0005-0000-0000-0000B4200000}"/>
    <cellStyle name="Assumption Multiple. 4 12" xfId="4413" xr:uid="{00000000-0005-0000-0000-0000B5200000}"/>
    <cellStyle name="Assumption Multiple. 4 12 2" xfId="24404" xr:uid="{00000000-0005-0000-0000-0000B6200000}"/>
    <cellStyle name="Assumption Multiple. 4 13" xfId="24401" xr:uid="{00000000-0005-0000-0000-0000B7200000}"/>
    <cellStyle name="Assumption Multiple. 4 2" xfId="4414" xr:uid="{00000000-0005-0000-0000-0000B8200000}"/>
    <cellStyle name="Assumption Multiple. 4 2 10" xfId="4415" xr:uid="{00000000-0005-0000-0000-0000B9200000}"/>
    <cellStyle name="Assumption Multiple. 4 2 10 2" xfId="24406" xr:uid="{00000000-0005-0000-0000-0000BA200000}"/>
    <cellStyle name="Assumption Multiple. 4 2 11" xfId="4416" xr:uid="{00000000-0005-0000-0000-0000BB200000}"/>
    <cellStyle name="Assumption Multiple. 4 2 11 2" xfId="24407" xr:uid="{00000000-0005-0000-0000-0000BC200000}"/>
    <cellStyle name="Assumption Multiple. 4 2 12" xfId="24405" xr:uid="{00000000-0005-0000-0000-0000BD200000}"/>
    <cellStyle name="Assumption Multiple. 4 2 2" xfId="4417" xr:uid="{00000000-0005-0000-0000-0000BE200000}"/>
    <cellStyle name="Assumption Multiple. 4 2 2 10" xfId="4418" xr:uid="{00000000-0005-0000-0000-0000BF200000}"/>
    <cellStyle name="Assumption Multiple. 4 2 2 10 2" xfId="24409" xr:uid="{00000000-0005-0000-0000-0000C0200000}"/>
    <cellStyle name="Assumption Multiple. 4 2 2 11" xfId="4419" xr:uid="{00000000-0005-0000-0000-0000C1200000}"/>
    <cellStyle name="Assumption Multiple. 4 2 2 11 2" xfId="24410" xr:uid="{00000000-0005-0000-0000-0000C2200000}"/>
    <cellStyle name="Assumption Multiple. 4 2 2 12" xfId="24408" xr:uid="{00000000-0005-0000-0000-0000C3200000}"/>
    <cellStyle name="Assumption Multiple. 4 2 2 2" xfId="4420" xr:uid="{00000000-0005-0000-0000-0000C4200000}"/>
    <cellStyle name="Assumption Multiple. 4 2 2 2 2" xfId="24411" xr:uid="{00000000-0005-0000-0000-0000C5200000}"/>
    <cellStyle name="Assumption Multiple. 4 2 2 3" xfId="4421" xr:uid="{00000000-0005-0000-0000-0000C6200000}"/>
    <cellStyle name="Assumption Multiple. 4 2 2 3 2" xfId="24412" xr:uid="{00000000-0005-0000-0000-0000C7200000}"/>
    <cellStyle name="Assumption Multiple. 4 2 2 4" xfId="4422" xr:uid="{00000000-0005-0000-0000-0000C8200000}"/>
    <cellStyle name="Assumption Multiple. 4 2 2 4 2" xfId="24413" xr:uid="{00000000-0005-0000-0000-0000C9200000}"/>
    <cellStyle name="Assumption Multiple. 4 2 2 5" xfId="4423" xr:uid="{00000000-0005-0000-0000-0000CA200000}"/>
    <cellStyle name="Assumption Multiple. 4 2 2 5 2" xfId="24414" xr:uid="{00000000-0005-0000-0000-0000CB200000}"/>
    <cellStyle name="Assumption Multiple. 4 2 2 6" xfId="4424" xr:uid="{00000000-0005-0000-0000-0000CC200000}"/>
    <cellStyle name="Assumption Multiple. 4 2 2 6 2" xfId="24415" xr:uid="{00000000-0005-0000-0000-0000CD200000}"/>
    <cellStyle name="Assumption Multiple. 4 2 2 7" xfId="4425" xr:uid="{00000000-0005-0000-0000-0000CE200000}"/>
    <cellStyle name="Assumption Multiple. 4 2 2 7 2" xfId="24416" xr:uid="{00000000-0005-0000-0000-0000CF200000}"/>
    <cellStyle name="Assumption Multiple. 4 2 2 8" xfId="4426" xr:uid="{00000000-0005-0000-0000-0000D0200000}"/>
    <cellStyle name="Assumption Multiple. 4 2 2 8 2" xfId="24417" xr:uid="{00000000-0005-0000-0000-0000D1200000}"/>
    <cellStyle name="Assumption Multiple. 4 2 2 9" xfId="4427" xr:uid="{00000000-0005-0000-0000-0000D2200000}"/>
    <cellStyle name="Assumption Multiple. 4 2 2 9 2" xfId="24418" xr:uid="{00000000-0005-0000-0000-0000D3200000}"/>
    <cellStyle name="Assumption Multiple. 4 2 3" xfId="4428" xr:uid="{00000000-0005-0000-0000-0000D4200000}"/>
    <cellStyle name="Assumption Multiple. 4 2 3 2" xfId="24419" xr:uid="{00000000-0005-0000-0000-0000D5200000}"/>
    <cellStyle name="Assumption Multiple. 4 2 4" xfId="4429" xr:uid="{00000000-0005-0000-0000-0000D6200000}"/>
    <cellStyle name="Assumption Multiple. 4 2 4 2" xfId="24420" xr:uid="{00000000-0005-0000-0000-0000D7200000}"/>
    <cellStyle name="Assumption Multiple. 4 2 5" xfId="4430" xr:uid="{00000000-0005-0000-0000-0000D8200000}"/>
    <cellStyle name="Assumption Multiple. 4 2 5 2" xfId="24421" xr:uid="{00000000-0005-0000-0000-0000D9200000}"/>
    <cellStyle name="Assumption Multiple. 4 2 6" xfId="4431" xr:uid="{00000000-0005-0000-0000-0000DA200000}"/>
    <cellStyle name="Assumption Multiple. 4 2 6 2" xfId="24422" xr:uid="{00000000-0005-0000-0000-0000DB200000}"/>
    <cellStyle name="Assumption Multiple. 4 2 7" xfId="4432" xr:uid="{00000000-0005-0000-0000-0000DC200000}"/>
    <cellStyle name="Assumption Multiple. 4 2 7 2" xfId="24423" xr:uid="{00000000-0005-0000-0000-0000DD200000}"/>
    <cellStyle name="Assumption Multiple. 4 2 8" xfId="4433" xr:uid="{00000000-0005-0000-0000-0000DE200000}"/>
    <cellStyle name="Assumption Multiple. 4 2 8 2" xfId="24424" xr:uid="{00000000-0005-0000-0000-0000DF200000}"/>
    <cellStyle name="Assumption Multiple. 4 2 9" xfId="4434" xr:uid="{00000000-0005-0000-0000-0000E0200000}"/>
    <cellStyle name="Assumption Multiple. 4 2 9 2" xfId="24425" xr:uid="{00000000-0005-0000-0000-0000E1200000}"/>
    <cellStyle name="Assumption Multiple. 4 3" xfId="4435" xr:uid="{00000000-0005-0000-0000-0000E2200000}"/>
    <cellStyle name="Assumption Multiple. 4 3 10" xfId="4436" xr:uid="{00000000-0005-0000-0000-0000E3200000}"/>
    <cellStyle name="Assumption Multiple. 4 3 10 2" xfId="24427" xr:uid="{00000000-0005-0000-0000-0000E4200000}"/>
    <cellStyle name="Assumption Multiple. 4 3 11" xfId="4437" xr:uid="{00000000-0005-0000-0000-0000E5200000}"/>
    <cellStyle name="Assumption Multiple. 4 3 11 2" xfId="24428" xr:uid="{00000000-0005-0000-0000-0000E6200000}"/>
    <cellStyle name="Assumption Multiple. 4 3 12" xfId="24426" xr:uid="{00000000-0005-0000-0000-0000E7200000}"/>
    <cellStyle name="Assumption Multiple. 4 3 2" xfId="4438" xr:uid="{00000000-0005-0000-0000-0000E8200000}"/>
    <cellStyle name="Assumption Multiple. 4 3 2 2" xfId="24429" xr:uid="{00000000-0005-0000-0000-0000E9200000}"/>
    <cellStyle name="Assumption Multiple. 4 3 3" xfId="4439" xr:uid="{00000000-0005-0000-0000-0000EA200000}"/>
    <cellStyle name="Assumption Multiple. 4 3 3 2" xfId="24430" xr:uid="{00000000-0005-0000-0000-0000EB200000}"/>
    <cellStyle name="Assumption Multiple. 4 3 4" xfId="4440" xr:uid="{00000000-0005-0000-0000-0000EC200000}"/>
    <cellStyle name="Assumption Multiple. 4 3 4 2" xfId="24431" xr:uid="{00000000-0005-0000-0000-0000ED200000}"/>
    <cellStyle name="Assumption Multiple. 4 3 5" xfId="4441" xr:uid="{00000000-0005-0000-0000-0000EE200000}"/>
    <cellStyle name="Assumption Multiple. 4 3 5 2" xfId="24432" xr:uid="{00000000-0005-0000-0000-0000EF200000}"/>
    <cellStyle name="Assumption Multiple. 4 3 6" xfId="4442" xr:uid="{00000000-0005-0000-0000-0000F0200000}"/>
    <cellStyle name="Assumption Multiple. 4 3 6 2" xfId="24433" xr:uid="{00000000-0005-0000-0000-0000F1200000}"/>
    <cellStyle name="Assumption Multiple. 4 3 7" xfId="4443" xr:uid="{00000000-0005-0000-0000-0000F2200000}"/>
    <cellStyle name="Assumption Multiple. 4 3 7 2" xfId="24434" xr:uid="{00000000-0005-0000-0000-0000F3200000}"/>
    <cellStyle name="Assumption Multiple. 4 3 8" xfId="4444" xr:uid="{00000000-0005-0000-0000-0000F4200000}"/>
    <cellStyle name="Assumption Multiple. 4 3 8 2" xfId="24435" xr:uid="{00000000-0005-0000-0000-0000F5200000}"/>
    <cellStyle name="Assumption Multiple. 4 3 9" xfId="4445" xr:uid="{00000000-0005-0000-0000-0000F6200000}"/>
    <cellStyle name="Assumption Multiple. 4 3 9 2" xfId="24436" xr:uid="{00000000-0005-0000-0000-0000F7200000}"/>
    <cellStyle name="Assumption Multiple. 4 4" xfId="4446" xr:uid="{00000000-0005-0000-0000-0000F8200000}"/>
    <cellStyle name="Assumption Multiple. 4 4 2" xfId="24437" xr:uid="{00000000-0005-0000-0000-0000F9200000}"/>
    <cellStyle name="Assumption Multiple. 4 5" xfId="4447" xr:uid="{00000000-0005-0000-0000-0000FA200000}"/>
    <cellStyle name="Assumption Multiple. 4 5 2" xfId="24438" xr:uid="{00000000-0005-0000-0000-0000FB200000}"/>
    <cellStyle name="Assumption Multiple. 4 6" xfId="4448" xr:uid="{00000000-0005-0000-0000-0000FC200000}"/>
    <cellStyle name="Assumption Multiple. 4 6 2" xfId="24439" xr:uid="{00000000-0005-0000-0000-0000FD200000}"/>
    <cellStyle name="Assumption Multiple. 4 7" xfId="4449" xr:uid="{00000000-0005-0000-0000-0000FE200000}"/>
    <cellStyle name="Assumption Multiple. 4 7 2" xfId="24440" xr:uid="{00000000-0005-0000-0000-0000FF200000}"/>
    <cellStyle name="Assumption Multiple. 4 8" xfId="4450" xr:uid="{00000000-0005-0000-0000-000000210000}"/>
    <cellStyle name="Assumption Multiple. 4 8 2" xfId="24441" xr:uid="{00000000-0005-0000-0000-000001210000}"/>
    <cellStyle name="Assumption Multiple. 4 9" xfId="4451" xr:uid="{00000000-0005-0000-0000-000002210000}"/>
    <cellStyle name="Assumption Multiple. 4 9 2" xfId="24442" xr:uid="{00000000-0005-0000-0000-000003210000}"/>
    <cellStyle name="Assumption Multiple. 5" xfId="4452" xr:uid="{00000000-0005-0000-0000-000004210000}"/>
    <cellStyle name="Assumption Multiple. 5 10" xfId="4453" xr:uid="{00000000-0005-0000-0000-000005210000}"/>
    <cellStyle name="Assumption Multiple. 5 10 2" xfId="24444" xr:uid="{00000000-0005-0000-0000-000006210000}"/>
    <cellStyle name="Assumption Multiple. 5 11" xfId="4454" xr:uid="{00000000-0005-0000-0000-000007210000}"/>
    <cellStyle name="Assumption Multiple. 5 11 2" xfId="24445" xr:uid="{00000000-0005-0000-0000-000008210000}"/>
    <cellStyle name="Assumption Multiple. 5 12" xfId="4455" xr:uid="{00000000-0005-0000-0000-000009210000}"/>
    <cellStyle name="Assumption Multiple. 5 12 2" xfId="24446" xr:uid="{00000000-0005-0000-0000-00000A210000}"/>
    <cellStyle name="Assumption Multiple. 5 13" xfId="24443" xr:uid="{00000000-0005-0000-0000-00000B210000}"/>
    <cellStyle name="Assumption Multiple. 5 2" xfId="4456" xr:uid="{00000000-0005-0000-0000-00000C210000}"/>
    <cellStyle name="Assumption Multiple. 5 2 10" xfId="4457" xr:uid="{00000000-0005-0000-0000-00000D210000}"/>
    <cellStyle name="Assumption Multiple. 5 2 10 2" xfId="24448" xr:uid="{00000000-0005-0000-0000-00000E210000}"/>
    <cellStyle name="Assumption Multiple. 5 2 11" xfId="4458" xr:uid="{00000000-0005-0000-0000-00000F210000}"/>
    <cellStyle name="Assumption Multiple. 5 2 11 2" xfId="24449" xr:uid="{00000000-0005-0000-0000-000010210000}"/>
    <cellStyle name="Assumption Multiple. 5 2 12" xfId="24447" xr:uid="{00000000-0005-0000-0000-000011210000}"/>
    <cellStyle name="Assumption Multiple. 5 2 2" xfId="4459" xr:uid="{00000000-0005-0000-0000-000012210000}"/>
    <cellStyle name="Assumption Multiple. 5 2 2 10" xfId="4460" xr:uid="{00000000-0005-0000-0000-000013210000}"/>
    <cellStyle name="Assumption Multiple. 5 2 2 10 2" xfId="24451" xr:uid="{00000000-0005-0000-0000-000014210000}"/>
    <cellStyle name="Assumption Multiple. 5 2 2 11" xfId="4461" xr:uid="{00000000-0005-0000-0000-000015210000}"/>
    <cellStyle name="Assumption Multiple. 5 2 2 11 2" xfId="24452" xr:uid="{00000000-0005-0000-0000-000016210000}"/>
    <cellStyle name="Assumption Multiple. 5 2 2 12" xfId="24450" xr:uid="{00000000-0005-0000-0000-000017210000}"/>
    <cellStyle name="Assumption Multiple. 5 2 2 2" xfId="4462" xr:uid="{00000000-0005-0000-0000-000018210000}"/>
    <cellStyle name="Assumption Multiple. 5 2 2 2 2" xfId="24453" xr:uid="{00000000-0005-0000-0000-000019210000}"/>
    <cellStyle name="Assumption Multiple. 5 2 2 3" xfId="4463" xr:uid="{00000000-0005-0000-0000-00001A210000}"/>
    <cellStyle name="Assumption Multiple. 5 2 2 3 2" xfId="24454" xr:uid="{00000000-0005-0000-0000-00001B210000}"/>
    <cellStyle name="Assumption Multiple. 5 2 2 4" xfId="4464" xr:uid="{00000000-0005-0000-0000-00001C210000}"/>
    <cellStyle name="Assumption Multiple. 5 2 2 4 2" xfId="24455" xr:uid="{00000000-0005-0000-0000-00001D210000}"/>
    <cellStyle name="Assumption Multiple. 5 2 2 5" xfId="4465" xr:uid="{00000000-0005-0000-0000-00001E210000}"/>
    <cellStyle name="Assumption Multiple. 5 2 2 5 2" xfId="24456" xr:uid="{00000000-0005-0000-0000-00001F210000}"/>
    <cellStyle name="Assumption Multiple. 5 2 2 6" xfId="4466" xr:uid="{00000000-0005-0000-0000-000020210000}"/>
    <cellStyle name="Assumption Multiple. 5 2 2 6 2" xfId="24457" xr:uid="{00000000-0005-0000-0000-000021210000}"/>
    <cellStyle name="Assumption Multiple. 5 2 2 7" xfId="4467" xr:uid="{00000000-0005-0000-0000-000022210000}"/>
    <cellStyle name="Assumption Multiple. 5 2 2 7 2" xfId="24458" xr:uid="{00000000-0005-0000-0000-000023210000}"/>
    <cellStyle name="Assumption Multiple. 5 2 2 8" xfId="4468" xr:uid="{00000000-0005-0000-0000-000024210000}"/>
    <cellStyle name="Assumption Multiple. 5 2 2 8 2" xfId="24459" xr:uid="{00000000-0005-0000-0000-000025210000}"/>
    <cellStyle name="Assumption Multiple. 5 2 2 9" xfId="4469" xr:uid="{00000000-0005-0000-0000-000026210000}"/>
    <cellStyle name="Assumption Multiple. 5 2 2 9 2" xfId="24460" xr:uid="{00000000-0005-0000-0000-000027210000}"/>
    <cellStyle name="Assumption Multiple. 5 2 3" xfId="4470" xr:uid="{00000000-0005-0000-0000-000028210000}"/>
    <cellStyle name="Assumption Multiple. 5 2 3 2" xfId="24461" xr:uid="{00000000-0005-0000-0000-000029210000}"/>
    <cellStyle name="Assumption Multiple. 5 2 4" xfId="4471" xr:uid="{00000000-0005-0000-0000-00002A210000}"/>
    <cellStyle name="Assumption Multiple. 5 2 4 2" xfId="24462" xr:uid="{00000000-0005-0000-0000-00002B210000}"/>
    <cellStyle name="Assumption Multiple. 5 2 5" xfId="4472" xr:uid="{00000000-0005-0000-0000-00002C210000}"/>
    <cellStyle name="Assumption Multiple. 5 2 5 2" xfId="24463" xr:uid="{00000000-0005-0000-0000-00002D210000}"/>
    <cellStyle name="Assumption Multiple. 5 2 6" xfId="4473" xr:uid="{00000000-0005-0000-0000-00002E210000}"/>
    <cellStyle name="Assumption Multiple. 5 2 6 2" xfId="24464" xr:uid="{00000000-0005-0000-0000-00002F210000}"/>
    <cellStyle name="Assumption Multiple. 5 2 7" xfId="4474" xr:uid="{00000000-0005-0000-0000-000030210000}"/>
    <cellStyle name="Assumption Multiple. 5 2 7 2" xfId="24465" xr:uid="{00000000-0005-0000-0000-000031210000}"/>
    <cellStyle name="Assumption Multiple. 5 2 8" xfId="4475" xr:uid="{00000000-0005-0000-0000-000032210000}"/>
    <cellStyle name="Assumption Multiple. 5 2 8 2" xfId="24466" xr:uid="{00000000-0005-0000-0000-000033210000}"/>
    <cellStyle name="Assumption Multiple. 5 2 9" xfId="4476" xr:uid="{00000000-0005-0000-0000-000034210000}"/>
    <cellStyle name="Assumption Multiple. 5 2 9 2" xfId="24467" xr:uid="{00000000-0005-0000-0000-000035210000}"/>
    <cellStyle name="Assumption Multiple. 5 3" xfId="4477" xr:uid="{00000000-0005-0000-0000-000036210000}"/>
    <cellStyle name="Assumption Multiple. 5 3 10" xfId="4478" xr:uid="{00000000-0005-0000-0000-000037210000}"/>
    <cellStyle name="Assumption Multiple. 5 3 10 2" xfId="24469" xr:uid="{00000000-0005-0000-0000-000038210000}"/>
    <cellStyle name="Assumption Multiple. 5 3 11" xfId="4479" xr:uid="{00000000-0005-0000-0000-000039210000}"/>
    <cellStyle name="Assumption Multiple. 5 3 11 2" xfId="24470" xr:uid="{00000000-0005-0000-0000-00003A210000}"/>
    <cellStyle name="Assumption Multiple. 5 3 12" xfId="24468" xr:uid="{00000000-0005-0000-0000-00003B210000}"/>
    <cellStyle name="Assumption Multiple. 5 3 2" xfId="4480" xr:uid="{00000000-0005-0000-0000-00003C210000}"/>
    <cellStyle name="Assumption Multiple. 5 3 2 2" xfId="24471" xr:uid="{00000000-0005-0000-0000-00003D210000}"/>
    <cellStyle name="Assumption Multiple. 5 3 3" xfId="4481" xr:uid="{00000000-0005-0000-0000-00003E210000}"/>
    <cellStyle name="Assumption Multiple. 5 3 3 2" xfId="24472" xr:uid="{00000000-0005-0000-0000-00003F210000}"/>
    <cellStyle name="Assumption Multiple. 5 3 4" xfId="4482" xr:uid="{00000000-0005-0000-0000-000040210000}"/>
    <cellStyle name="Assumption Multiple. 5 3 4 2" xfId="24473" xr:uid="{00000000-0005-0000-0000-000041210000}"/>
    <cellStyle name="Assumption Multiple. 5 3 5" xfId="4483" xr:uid="{00000000-0005-0000-0000-000042210000}"/>
    <cellStyle name="Assumption Multiple. 5 3 5 2" xfId="24474" xr:uid="{00000000-0005-0000-0000-000043210000}"/>
    <cellStyle name="Assumption Multiple. 5 3 6" xfId="4484" xr:uid="{00000000-0005-0000-0000-000044210000}"/>
    <cellStyle name="Assumption Multiple. 5 3 6 2" xfId="24475" xr:uid="{00000000-0005-0000-0000-000045210000}"/>
    <cellStyle name="Assumption Multiple. 5 3 7" xfId="4485" xr:uid="{00000000-0005-0000-0000-000046210000}"/>
    <cellStyle name="Assumption Multiple. 5 3 7 2" xfId="24476" xr:uid="{00000000-0005-0000-0000-000047210000}"/>
    <cellStyle name="Assumption Multiple. 5 3 8" xfId="4486" xr:uid="{00000000-0005-0000-0000-000048210000}"/>
    <cellStyle name="Assumption Multiple. 5 3 8 2" xfId="24477" xr:uid="{00000000-0005-0000-0000-000049210000}"/>
    <cellStyle name="Assumption Multiple. 5 3 9" xfId="4487" xr:uid="{00000000-0005-0000-0000-00004A210000}"/>
    <cellStyle name="Assumption Multiple. 5 3 9 2" xfId="24478" xr:uid="{00000000-0005-0000-0000-00004B210000}"/>
    <cellStyle name="Assumption Multiple. 5 4" xfId="4488" xr:uid="{00000000-0005-0000-0000-00004C210000}"/>
    <cellStyle name="Assumption Multiple. 5 4 2" xfId="24479" xr:uid="{00000000-0005-0000-0000-00004D210000}"/>
    <cellStyle name="Assumption Multiple. 5 5" xfId="4489" xr:uid="{00000000-0005-0000-0000-00004E210000}"/>
    <cellStyle name="Assumption Multiple. 5 5 2" xfId="24480" xr:uid="{00000000-0005-0000-0000-00004F210000}"/>
    <cellStyle name="Assumption Multiple. 5 6" xfId="4490" xr:uid="{00000000-0005-0000-0000-000050210000}"/>
    <cellStyle name="Assumption Multiple. 5 6 2" xfId="24481" xr:uid="{00000000-0005-0000-0000-000051210000}"/>
    <cellStyle name="Assumption Multiple. 5 7" xfId="4491" xr:uid="{00000000-0005-0000-0000-000052210000}"/>
    <cellStyle name="Assumption Multiple. 5 7 2" xfId="24482" xr:uid="{00000000-0005-0000-0000-000053210000}"/>
    <cellStyle name="Assumption Multiple. 5 8" xfId="4492" xr:uid="{00000000-0005-0000-0000-000054210000}"/>
    <cellStyle name="Assumption Multiple. 5 8 2" xfId="24483" xr:uid="{00000000-0005-0000-0000-000055210000}"/>
    <cellStyle name="Assumption Multiple. 5 9" xfId="4493" xr:uid="{00000000-0005-0000-0000-000056210000}"/>
    <cellStyle name="Assumption Multiple. 5 9 2" xfId="24484" xr:uid="{00000000-0005-0000-0000-000057210000}"/>
    <cellStyle name="Assumption Multiple. 6" xfId="4494" xr:uid="{00000000-0005-0000-0000-000058210000}"/>
    <cellStyle name="Assumption Multiple. 6 10" xfId="4495" xr:uid="{00000000-0005-0000-0000-000059210000}"/>
    <cellStyle name="Assumption Multiple. 6 10 2" xfId="24486" xr:uid="{00000000-0005-0000-0000-00005A210000}"/>
    <cellStyle name="Assumption Multiple. 6 11" xfId="4496" xr:uid="{00000000-0005-0000-0000-00005B210000}"/>
    <cellStyle name="Assumption Multiple. 6 11 2" xfId="24487" xr:uid="{00000000-0005-0000-0000-00005C210000}"/>
    <cellStyle name="Assumption Multiple. 6 12" xfId="4497" xr:uid="{00000000-0005-0000-0000-00005D210000}"/>
    <cellStyle name="Assumption Multiple. 6 12 2" xfId="24488" xr:uid="{00000000-0005-0000-0000-00005E210000}"/>
    <cellStyle name="Assumption Multiple. 6 13" xfId="24485" xr:uid="{00000000-0005-0000-0000-00005F210000}"/>
    <cellStyle name="Assumption Multiple. 6 2" xfId="4498" xr:uid="{00000000-0005-0000-0000-000060210000}"/>
    <cellStyle name="Assumption Multiple. 6 2 10" xfId="4499" xr:uid="{00000000-0005-0000-0000-000061210000}"/>
    <cellStyle name="Assumption Multiple. 6 2 10 2" xfId="24490" xr:uid="{00000000-0005-0000-0000-000062210000}"/>
    <cellStyle name="Assumption Multiple. 6 2 11" xfId="4500" xr:uid="{00000000-0005-0000-0000-000063210000}"/>
    <cellStyle name="Assumption Multiple. 6 2 11 2" xfId="24491" xr:uid="{00000000-0005-0000-0000-000064210000}"/>
    <cellStyle name="Assumption Multiple. 6 2 12" xfId="24489" xr:uid="{00000000-0005-0000-0000-000065210000}"/>
    <cellStyle name="Assumption Multiple. 6 2 2" xfId="4501" xr:uid="{00000000-0005-0000-0000-000066210000}"/>
    <cellStyle name="Assumption Multiple. 6 2 2 10" xfId="4502" xr:uid="{00000000-0005-0000-0000-000067210000}"/>
    <cellStyle name="Assumption Multiple. 6 2 2 10 2" xfId="24493" xr:uid="{00000000-0005-0000-0000-000068210000}"/>
    <cellStyle name="Assumption Multiple. 6 2 2 11" xfId="4503" xr:uid="{00000000-0005-0000-0000-000069210000}"/>
    <cellStyle name="Assumption Multiple. 6 2 2 11 2" xfId="24494" xr:uid="{00000000-0005-0000-0000-00006A210000}"/>
    <cellStyle name="Assumption Multiple. 6 2 2 12" xfId="24492" xr:uid="{00000000-0005-0000-0000-00006B210000}"/>
    <cellStyle name="Assumption Multiple. 6 2 2 2" xfId="4504" xr:uid="{00000000-0005-0000-0000-00006C210000}"/>
    <cellStyle name="Assumption Multiple. 6 2 2 2 2" xfId="24495" xr:uid="{00000000-0005-0000-0000-00006D210000}"/>
    <cellStyle name="Assumption Multiple. 6 2 2 3" xfId="4505" xr:uid="{00000000-0005-0000-0000-00006E210000}"/>
    <cellStyle name="Assumption Multiple. 6 2 2 3 2" xfId="24496" xr:uid="{00000000-0005-0000-0000-00006F210000}"/>
    <cellStyle name="Assumption Multiple. 6 2 2 4" xfId="4506" xr:uid="{00000000-0005-0000-0000-000070210000}"/>
    <cellStyle name="Assumption Multiple. 6 2 2 4 2" xfId="24497" xr:uid="{00000000-0005-0000-0000-000071210000}"/>
    <cellStyle name="Assumption Multiple. 6 2 2 5" xfId="4507" xr:uid="{00000000-0005-0000-0000-000072210000}"/>
    <cellStyle name="Assumption Multiple. 6 2 2 5 2" xfId="24498" xr:uid="{00000000-0005-0000-0000-000073210000}"/>
    <cellStyle name="Assumption Multiple. 6 2 2 6" xfId="4508" xr:uid="{00000000-0005-0000-0000-000074210000}"/>
    <cellStyle name="Assumption Multiple. 6 2 2 6 2" xfId="24499" xr:uid="{00000000-0005-0000-0000-000075210000}"/>
    <cellStyle name="Assumption Multiple. 6 2 2 7" xfId="4509" xr:uid="{00000000-0005-0000-0000-000076210000}"/>
    <cellStyle name="Assumption Multiple. 6 2 2 7 2" xfId="24500" xr:uid="{00000000-0005-0000-0000-000077210000}"/>
    <cellStyle name="Assumption Multiple. 6 2 2 8" xfId="4510" xr:uid="{00000000-0005-0000-0000-000078210000}"/>
    <cellStyle name="Assumption Multiple. 6 2 2 8 2" xfId="24501" xr:uid="{00000000-0005-0000-0000-000079210000}"/>
    <cellStyle name="Assumption Multiple. 6 2 2 9" xfId="4511" xr:uid="{00000000-0005-0000-0000-00007A210000}"/>
    <cellStyle name="Assumption Multiple. 6 2 2 9 2" xfId="24502" xr:uid="{00000000-0005-0000-0000-00007B210000}"/>
    <cellStyle name="Assumption Multiple. 6 2 3" xfId="4512" xr:uid="{00000000-0005-0000-0000-00007C210000}"/>
    <cellStyle name="Assumption Multiple. 6 2 3 2" xfId="24503" xr:uid="{00000000-0005-0000-0000-00007D210000}"/>
    <cellStyle name="Assumption Multiple. 6 2 4" xfId="4513" xr:uid="{00000000-0005-0000-0000-00007E210000}"/>
    <cellStyle name="Assumption Multiple. 6 2 4 2" xfId="24504" xr:uid="{00000000-0005-0000-0000-00007F210000}"/>
    <cellStyle name="Assumption Multiple. 6 2 5" xfId="4514" xr:uid="{00000000-0005-0000-0000-000080210000}"/>
    <cellStyle name="Assumption Multiple. 6 2 5 2" xfId="24505" xr:uid="{00000000-0005-0000-0000-000081210000}"/>
    <cellStyle name="Assumption Multiple. 6 2 6" xfId="4515" xr:uid="{00000000-0005-0000-0000-000082210000}"/>
    <cellStyle name="Assumption Multiple. 6 2 6 2" xfId="24506" xr:uid="{00000000-0005-0000-0000-000083210000}"/>
    <cellStyle name="Assumption Multiple. 6 2 7" xfId="4516" xr:uid="{00000000-0005-0000-0000-000084210000}"/>
    <cellStyle name="Assumption Multiple. 6 2 7 2" xfId="24507" xr:uid="{00000000-0005-0000-0000-000085210000}"/>
    <cellStyle name="Assumption Multiple. 6 2 8" xfId="4517" xr:uid="{00000000-0005-0000-0000-000086210000}"/>
    <cellStyle name="Assumption Multiple. 6 2 8 2" xfId="24508" xr:uid="{00000000-0005-0000-0000-000087210000}"/>
    <cellStyle name="Assumption Multiple. 6 2 9" xfId="4518" xr:uid="{00000000-0005-0000-0000-000088210000}"/>
    <cellStyle name="Assumption Multiple. 6 2 9 2" xfId="24509" xr:uid="{00000000-0005-0000-0000-000089210000}"/>
    <cellStyle name="Assumption Multiple. 6 3" xfId="4519" xr:uid="{00000000-0005-0000-0000-00008A210000}"/>
    <cellStyle name="Assumption Multiple. 6 3 10" xfId="4520" xr:uid="{00000000-0005-0000-0000-00008B210000}"/>
    <cellStyle name="Assumption Multiple. 6 3 10 2" xfId="24511" xr:uid="{00000000-0005-0000-0000-00008C210000}"/>
    <cellStyle name="Assumption Multiple. 6 3 11" xfId="4521" xr:uid="{00000000-0005-0000-0000-00008D210000}"/>
    <cellStyle name="Assumption Multiple. 6 3 11 2" xfId="24512" xr:uid="{00000000-0005-0000-0000-00008E210000}"/>
    <cellStyle name="Assumption Multiple. 6 3 12" xfId="24510" xr:uid="{00000000-0005-0000-0000-00008F210000}"/>
    <cellStyle name="Assumption Multiple. 6 3 2" xfId="4522" xr:uid="{00000000-0005-0000-0000-000090210000}"/>
    <cellStyle name="Assumption Multiple. 6 3 2 2" xfId="24513" xr:uid="{00000000-0005-0000-0000-000091210000}"/>
    <cellStyle name="Assumption Multiple. 6 3 3" xfId="4523" xr:uid="{00000000-0005-0000-0000-000092210000}"/>
    <cellStyle name="Assumption Multiple. 6 3 3 2" xfId="24514" xr:uid="{00000000-0005-0000-0000-000093210000}"/>
    <cellStyle name="Assumption Multiple. 6 3 4" xfId="4524" xr:uid="{00000000-0005-0000-0000-000094210000}"/>
    <cellStyle name="Assumption Multiple. 6 3 4 2" xfId="24515" xr:uid="{00000000-0005-0000-0000-000095210000}"/>
    <cellStyle name="Assumption Multiple. 6 3 5" xfId="4525" xr:uid="{00000000-0005-0000-0000-000096210000}"/>
    <cellStyle name="Assumption Multiple. 6 3 5 2" xfId="24516" xr:uid="{00000000-0005-0000-0000-000097210000}"/>
    <cellStyle name="Assumption Multiple. 6 3 6" xfId="4526" xr:uid="{00000000-0005-0000-0000-000098210000}"/>
    <cellStyle name="Assumption Multiple. 6 3 6 2" xfId="24517" xr:uid="{00000000-0005-0000-0000-000099210000}"/>
    <cellStyle name="Assumption Multiple. 6 3 7" xfId="4527" xr:uid="{00000000-0005-0000-0000-00009A210000}"/>
    <cellStyle name="Assumption Multiple. 6 3 7 2" xfId="24518" xr:uid="{00000000-0005-0000-0000-00009B210000}"/>
    <cellStyle name="Assumption Multiple. 6 3 8" xfId="4528" xr:uid="{00000000-0005-0000-0000-00009C210000}"/>
    <cellStyle name="Assumption Multiple. 6 3 8 2" xfId="24519" xr:uid="{00000000-0005-0000-0000-00009D210000}"/>
    <cellStyle name="Assumption Multiple. 6 3 9" xfId="4529" xr:uid="{00000000-0005-0000-0000-00009E210000}"/>
    <cellStyle name="Assumption Multiple. 6 3 9 2" xfId="24520" xr:uid="{00000000-0005-0000-0000-00009F210000}"/>
    <cellStyle name="Assumption Multiple. 6 4" xfId="4530" xr:uid="{00000000-0005-0000-0000-0000A0210000}"/>
    <cellStyle name="Assumption Multiple. 6 4 2" xfId="24521" xr:uid="{00000000-0005-0000-0000-0000A1210000}"/>
    <cellStyle name="Assumption Multiple. 6 5" xfId="4531" xr:uid="{00000000-0005-0000-0000-0000A2210000}"/>
    <cellStyle name="Assumption Multiple. 6 5 2" xfId="24522" xr:uid="{00000000-0005-0000-0000-0000A3210000}"/>
    <cellStyle name="Assumption Multiple. 6 6" xfId="4532" xr:uid="{00000000-0005-0000-0000-0000A4210000}"/>
    <cellStyle name="Assumption Multiple. 6 6 2" xfId="24523" xr:uid="{00000000-0005-0000-0000-0000A5210000}"/>
    <cellStyle name="Assumption Multiple. 6 7" xfId="4533" xr:uid="{00000000-0005-0000-0000-0000A6210000}"/>
    <cellStyle name="Assumption Multiple. 6 7 2" xfId="24524" xr:uid="{00000000-0005-0000-0000-0000A7210000}"/>
    <cellStyle name="Assumption Multiple. 6 8" xfId="4534" xr:uid="{00000000-0005-0000-0000-0000A8210000}"/>
    <cellStyle name="Assumption Multiple. 6 8 2" xfId="24525" xr:uid="{00000000-0005-0000-0000-0000A9210000}"/>
    <cellStyle name="Assumption Multiple. 6 9" xfId="4535" xr:uid="{00000000-0005-0000-0000-0000AA210000}"/>
    <cellStyle name="Assumption Multiple. 6 9 2" xfId="24526" xr:uid="{00000000-0005-0000-0000-0000AB210000}"/>
    <cellStyle name="Assumption Multiple. 7" xfId="4536" xr:uid="{00000000-0005-0000-0000-0000AC210000}"/>
    <cellStyle name="Assumption Multiple. 7 10" xfId="4537" xr:uid="{00000000-0005-0000-0000-0000AD210000}"/>
    <cellStyle name="Assumption Multiple. 7 10 2" xfId="24528" xr:uid="{00000000-0005-0000-0000-0000AE210000}"/>
    <cellStyle name="Assumption Multiple. 7 11" xfId="4538" xr:uid="{00000000-0005-0000-0000-0000AF210000}"/>
    <cellStyle name="Assumption Multiple. 7 11 2" xfId="24529" xr:uid="{00000000-0005-0000-0000-0000B0210000}"/>
    <cellStyle name="Assumption Multiple. 7 12" xfId="4539" xr:uid="{00000000-0005-0000-0000-0000B1210000}"/>
    <cellStyle name="Assumption Multiple. 7 12 2" xfId="24530" xr:uid="{00000000-0005-0000-0000-0000B2210000}"/>
    <cellStyle name="Assumption Multiple. 7 13" xfId="24527" xr:uid="{00000000-0005-0000-0000-0000B3210000}"/>
    <cellStyle name="Assumption Multiple. 7 2" xfId="4540" xr:uid="{00000000-0005-0000-0000-0000B4210000}"/>
    <cellStyle name="Assumption Multiple. 7 2 10" xfId="4541" xr:uid="{00000000-0005-0000-0000-0000B5210000}"/>
    <cellStyle name="Assumption Multiple. 7 2 10 2" xfId="24532" xr:uid="{00000000-0005-0000-0000-0000B6210000}"/>
    <cellStyle name="Assumption Multiple. 7 2 11" xfId="4542" xr:uid="{00000000-0005-0000-0000-0000B7210000}"/>
    <cellStyle name="Assumption Multiple. 7 2 11 2" xfId="24533" xr:uid="{00000000-0005-0000-0000-0000B8210000}"/>
    <cellStyle name="Assumption Multiple. 7 2 12" xfId="24531" xr:uid="{00000000-0005-0000-0000-0000B9210000}"/>
    <cellStyle name="Assumption Multiple. 7 2 2" xfId="4543" xr:uid="{00000000-0005-0000-0000-0000BA210000}"/>
    <cellStyle name="Assumption Multiple. 7 2 2 10" xfId="4544" xr:uid="{00000000-0005-0000-0000-0000BB210000}"/>
    <cellStyle name="Assumption Multiple. 7 2 2 10 2" xfId="24535" xr:uid="{00000000-0005-0000-0000-0000BC210000}"/>
    <cellStyle name="Assumption Multiple. 7 2 2 11" xfId="4545" xr:uid="{00000000-0005-0000-0000-0000BD210000}"/>
    <cellStyle name="Assumption Multiple. 7 2 2 11 2" xfId="24536" xr:uid="{00000000-0005-0000-0000-0000BE210000}"/>
    <cellStyle name="Assumption Multiple. 7 2 2 12" xfId="24534" xr:uid="{00000000-0005-0000-0000-0000BF210000}"/>
    <cellStyle name="Assumption Multiple. 7 2 2 2" xfId="4546" xr:uid="{00000000-0005-0000-0000-0000C0210000}"/>
    <cellStyle name="Assumption Multiple. 7 2 2 2 2" xfId="24537" xr:uid="{00000000-0005-0000-0000-0000C1210000}"/>
    <cellStyle name="Assumption Multiple. 7 2 2 3" xfId="4547" xr:uid="{00000000-0005-0000-0000-0000C2210000}"/>
    <cellStyle name="Assumption Multiple. 7 2 2 3 2" xfId="24538" xr:uid="{00000000-0005-0000-0000-0000C3210000}"/>
    <cellStyle name="Assumption Multiple. 7 2 2 4" xfId="4548" xr:uid="{00000000-0005-0000-0000-0000C4210000}"/>
    <cellStyle name="Assumption Multiple. 7 2 2 4 2" xfId="24539" xr:uid="{00000000-0005-0000-0000-0000C5210000}"/>
    <cellStyle name="Assumption Multiple. 7 2 2 5" xfId="4549" xr:uid="{00000000-0005-0000-0000-0000C6210000}"/>
    <cellStyle name="Assumption Multiple. 7 2 2 5 2" xfId="24540" xr:uid="{00000000-0005-0000-0000-0000C7210000}"/>
    <cellStyle name="Assumption Multiple. 7 2 2 6" xfId="4550" xr:uid="{00000000-0005-0000-0000-0000C8210000}"/>
    <cellStyle name="Assumption Multiple. 7 2 2 6 2" xfId="24541" xr:uid="{00000000-0005-0000-0000-0000C9210000}"/>
    <cellStyle name="Assumption Multiple. 7 2 2 7" xfId="4551" xr:uid="{00000000-0005-0000-0000-0000CA210000}"/>
    <cellStyle name="Assumption Multiple. 7 2 2 7 2" xfId="24542" xr:uid="{00000000-0005-0000-0000-0000CB210000}"/>
    <cellStyle name="Assumption Multiple. 7 2 2 8" xfId="4552" xr:uid="{00000000-0005-0000-0000-0000CC210000}"/>
    <cellStyle name="Assumption Multiple. 7 2 2 8 2" xfId="24543" xr:uid="{00000000-0005-0000-0000-0000CD210000}"/>
    <cellStyle name="Assumption Multiple. 7 2 2 9" xfId="4553" xr:uid="{00000000-0005-0000-0000-0000CE210000}"/>
    <cellStyle name="Assumption Multiple. 7 2 2 9 2" xfId="24544" xr:uid="{00000000-0005-0000-0000-0000CF210000}"/>
    <cellStyle name="Assumption Multiple. 7 2 3" xfId="4554" xr:uid="{00000000-0005-0000-0000-0000D0210000}"/>
    <cellStyle name="Assumption Multiple. 7 2 3 2" xfId="24545" xr:uid="{00000000-0005-0000-0000-0000D1210000}"/>
    <cellStyle name="Assumption Multiple. 7 2 4" xfId="4555" xr:uid="{00000000-0005-0000-0000-0000D2210000}"/>
    <cellStyle name="Assumption Multiple. 7 2 4 2" xfId="24546" xr:uid="{00000000-0005-0000-0000-0000D3210000}"/>
    <cellStyle name="Assumption Multiple. 7 2 5" xfId="4556" xr:uid="{00000000-0005-0000-0000-0000D4210000}"/>
    <cellStyle name="Assumption Multiple. 7 2 5 2" xfId="24547" xr:uid="{00000000-0005-0000-0000-0000D5210000}"/>
    <cellStyle name="Assumption Multiple. 7 2 6" xfId="4557" xr:uid="{00000000-0005-0000-0000-0000D6210000}"/>
    <cellStyle name="Assumption Multiple. 7 2 6 2" xfId="24548" xr:uid="{00000000-0005-0000-0000-0000D7210000}"/>
    <cellStyle name="Assumption Multiple. 7 2 7" xfId="4558" xr:uid="{00000000-0005-0000-0000-0000D8210000}"/>
    <cellStyle name="Assumption Multiple. 7 2 7 2" xfId="24549" xr:uid="{00000000-0005-0000-0000-0000D9210000}"/>
    <cellStyle name="Assumption Multiple. 7 2 8" xfId="4559" xr:uid="{00000000-0005-0000-0000-0000DA210000}"/>
    <cellStyle name="Assumption Multiple. 7 2 8 2" xfId="24550" xr:uid="{00000000-0005-0000-0000-0000DB210000}"/>
    <cellStyle name="Assumption Multiple. 7 2 9" xfId="4560" xr:uid="{00000000-0005-0000-0000-0000DC210000}"/>
    <cellStyle name="Assumption Multiple. 7 2 9 2" xfId="24551" xr:uid="{00000000-0005-0000-0000-0000DD210000}"/>
    <cellStyle name="Assumption Multiple. 7 3" xfId="4561" xr:uid="{00000000-0005-0000-0000-0000DE210000}"/>
    <cellStyle name="Assumption Multiple. 7 3 10" xfId="4562" xr:uid="{00000000-0005-0000-0000-0000DF210000}"/>
    <cellStyle name="Assumption Multiple. 7 3 10 2" xfId="24553" xr:uid="{00000000-0005-0000-0000-0000E0210000}"/>
    <cellStyle name="Assumption Multiple. 7 3 11" xfId="4563" xr:uid="{00000000-0005-0000-0000-0000E1210000}"/>
    <cellStyle name="Assumption Multiple. 7 3 11 2" xfId="24554" xr:uid="{00000000-0005-0000-0000-0000E2210000}"/>
    <cellStyle name="Assumption Multiple. 7 3 12" xfId="24552" xr:uid="{00000000-0005-0000-0000-0000E3210000}"/>
    <cellStyle name="Assumption Multiple. 7 3 2" xfId="4564" xr:uid="{00000000-0005-0000-0000-0000E4210000}"/>
    <cellStyle name="Assumption Multiple. 7 3 2 2" xfId="24555" xr:uid="{00000000-0005-0000-0000-0000E5210000}"/>
    <cellStyle name="Assumption Multiple. 7 3 3" xfId="4565" xr:uid="{00000000-0005-0000-0000-0000E6210000}"/>
    <cellStyle name="Assumption Multiple. 7 3 3 2" xfId="24556" xr:uid="{00000000-0005-0000-0000-0000E7210000}"/>
    <cellStyle name="Assumption Multiple. 7 3 4" xfId="4566" xr:uid="{00000000-0005-0000-0000-0000E8210000}"/>
    <cellStyle name="Assumption Multiple. 7 3 4 2" xfId="24557" xr:uid="{00000000-0005-0000-0000-0000E9210000}"/>
    <cellStyle name="Assumption Multiple. 7 3 5" xfId="4567" xr:uid="{00000000-0005-0000-0000-0000EA210000}"/>
    <cellStyle name="Assumption Multiple. 7 3 5 2" xfId="24558" xr:uid="{00000000-0005-0000-0000-0000EB210000}"/>
    <cellStyle name="Assumption Multiple. 7 3 6" xfId="4568" xr:uid="{00000000-0005-0000-0000-0000EC210000}"/>
    <cellStyle name="Assumption Multiple. 7 3 6 2" xfId="24559" xr:uid="{00000000-0005-0000-0000-0000ED210000}"/>
    <cellStyle name="Assumption Multiple. 7 3 7" xfId="4569" xr:uid="{00000000-0005-0000-0000-0000EE210000}"/>
    <cellStyle name="Assumption Multiple. 7 3 7 2" xfId="24560" xr:uid="{00000000-0005-0000-0000-0000EF210000}"/>
    <cellStyle name="Assumption Multiple. 7 3 8" xfId="4570" xr:uid="{00000000-0005-0000-0000-0000F0210000}"/>
    <cellStyle name="Assumption Multiple. 7 3 8 2" xfId="24561" xr:uid="{00000000-0005-0000-0000-0000F1210000}"/>
    <cellStyle name="Assumption Multiple. 7 3 9" xfId="4571" xr:uid="{00000000-0005-0000-0000-0000F2210000}"/>
    <cellStyle name="Assumption Multiple. 7 3 9 2" xfId="24562" xr:uid="{00000000-0005-0000-0000-0000F3210000}"/>
    <cellStyle name="Assumption Multiple. 7 4" xfId="4572" xr:uid="{00000000-0005-0000-0000-0000F4210000}"/>
    <cellStyle name="Assumption Multiple. 7 4 2" xfId="24563" xr:uid="{00000000-0005-0000-0000-0000F5210000}"/>
    <cellStyle name="Assumption Multiple. 7 5" xfId="4573" xr:uid="{00000000-0005-0000-0000-0000F6210000}"/>
    <cellStyle name="Assumption Multiple. 7 5 2" xfId="24564" xr:uid="{00000000-0005-0000-0000-0000F7210000}"/>
    <cellStyle name="Assumption Multiple. 7 6" xfId="4574" xr:uid="{00000000-0005-0000-0000-0000F8210000}"/>
    <cellStyle name="Assumption Multiple. 7 6 2" xfId="24565" xr:uid="{00000000-0005-0000-0000-0000F9210000}"/>
    <cellStyle name="Assumption Multiple. 7 7" xfId="4575" xr:uid="{00000000-0005-0000-0000-0000FA210000}"/>
    <cellStyle name="Assumption Multiple. 7 7 2" xfId="24566" xr:uid="{00000000-0005-0000-0000-0000FB210000}"/>
    <cellStyle name="Assumption Multiple. 7 8" xfId="4576" xr:uid="{00000000-0005-0000-0000-0000FC210000}"/>
    <cellStyle name="Assumption Multiple. 7 8 2" xfId="24567" xr:uid="{00000000-0005-0000-0000-0000FD210000}"/>
    <cellStyle name="Assumption Multiple. 7 9" xfId="4577" xr:uid="{00000000-0005-0000-0000-0000FE210000}"/>
    <cellStyle name="Assumption Multiple. 7 9 2" xfId="24568" xr:uid="{00000000-0005-0000-0000-0000FF210000}"/>
    <cellStyle name="Assumption Multiple. 8" xfId="4578" xr:uid="{00000000-0005-0000-0000-000000220000}"/>
    <cellStyle name="Assumption Multiple. 8 10" xfId="4579" xr:uid="{00000000-0005-0000-0000-000001220000}"/>
    <cellStyle name="Assumption Multiple. 8 10 2" xfId="24570" xr:uid="{00000000-0005-0000-0000-000002220000}"/>
    <cellStyle name="Assumption Multiple. 8 11" xfId="4580" xr:uid="{00000000-0005-0000-0000-000003220000}"/>
    <cellStyle name="Assumption Multiple. 8 11 2" xfId="24571" xr:uid="{00000000-0005-0000-0000-000004220000}"/>
    <cellStyle name="Assumption Multiple. 8 12" xfId="4581" xr:uid="{00000000-0005-0000-0000-000005220000}"/>
    <cellStyle name="Assumption Multiple. 8 12 2" xfId="24572" xr:uid="{00000000-0005-0000-0000-000006220000}"/>
    <cellStyle name="Assumption Multiple. 8 13" xfId="24569" xr:uid="{00000000-0005-0000-0000-000007220000}"/>
    <cellStyle name="Assumption Multiple. 8 2" xfId="4582" xr:uid="{00000000-0005-0000-0000-000008220000}"/>
    <cellStyle name="Assumption Multiple. 8 2 10" xfId="4583" xr:uid="{00000000-0005-0000-0000-000009220000}"/>
    <cellStyle name="Assumption Multiple. 8 2 10 2" xfId="24574" xr:uid="{00000000-0005-0000-0000-00000A220000}"/>
    <cellStyle name="Assumption Multiple. 8 2 11" xfId="4584" xr:uid="{00000000-0005-0000-0000-00000B220000}"/>
    <cellStyle name="Assumption Multiple. 8 2 11 2" xfId="24575" xr:uid="{00000000-0005-0000-0000-00000C220000}"/>
    <cellStyle name="Assumption Multiple. 8 2 12" xfId="24573" xr:uid="{00000000-0005-0000-0000-00000D220000}"/>
    <cellStyle name="Assumption Multiple. 8 2 2" xfId="4585" xr:uid="{00000000-0005-0000-0000-00000E220000}"/>
    <cellStyle name="Assumption Multiple. 8 2 2 10" xfId="4586" xr:uid="{00000000-0005-0000-0000-00000F220000}"/>
    <cellStyle name="Assumption Multiple. 8 2 2 10 2" xfId="24577" xr:uid="{00000000-0005-0000-0000-000010220000}"/>
    <cellStyle name="Assumption Multiple. 8 2 2 11" xfId="4587" xr:uid="{00000000-0005-0000-0000-000011220000}"/>
    <cellStyle name="Assumption Multiple. 8 2 2 11 2" xfId="24578" xr:uid="{00000000-0005-0000-0000-000012220000}"/>
    <cellStyle name="Assumption Multiple. 8 2 2 12" xfId="24576" xr:uid="{00000000-0005-0000-0000-000013220000}"/>
    <cellStyle name="Assumption Multiple. 8 2 2 2" xfId="4588" xr:uid="{00000000-0005-0000-0000-000014220000}"/>
    <cellStyle name="Assumption Multiple. 8 2 2 2 2" xfId="24579" xr:uid="{00000000-0005-0000-0000-000015220000}"/>
    <cellStyle name="Assumption Multiple. 8 2 2 3" xfId="4589" xr:uid="{00000000-0005-0000-0000-000016220000}"/>
    <cellStyle name="Assumption Multiple. 8 2 2 3 2" xfId="24580" xr:uid="{00000000-0005-0000-0000-000017220000}"/>
    <cellStyle name="Assumption Multiple. 8 2 2 4" xfId="4590" xr:uid="{00000000-0005-0000-0000-000018220000}"/>
    <cellStyle name="Assumption Multiple. 8 2 2 4 2" xfId="24581" xr:uid="{00000000-0005-0000-0000-000019220000}"/>
    <cellStyle name="Assumption Multiple. 8 2 2 5" xfId="4591" xr:uid="{00000000-0005-0000-0000-00001A220000}"/>
    <cellStyle name="Assumption Multiple. 8 2 2 5 2" xfId="24582" xr:uid="{00000000-0005-0000-0000-00001B220000}"/>
    <cellStyle name="Assumption Multiple. 8 2 2 6" xfId="4592" xr:uid="{00000000-0005-0000-0000-00001C220000}"/>
    <cellStyle name="Assumption Multiple. 8 2 2 6 2" xfId="24583" xr:uid="{00000000-0005-0000-0000-00001D220000}"/>
    <cellStyle name="Assumption Multiple. 8 2 2 7" xfId="4593" xr:uid="{00000000-0005-0000-0000-00001E220000}"/>
    <cellStyle name="Assumption Multiple. 8 2 2 7 2" xfId="24584" xr:uid="{00000000-0005-0000-0000-00001F220000}"/>
    <cellStyle name="Assumption Multiple. 8 2 2 8" xfId="4594" xr:uid="{00000000-0005-0000-0000-000020220000}"/>
    <cellStyle name="Assumption Multiple. 8 2 2 8 2" xfId="24585" xr:uid="{00000000-0005-0000-0000-000021220000}"/>
    <cellStyle name="Assumption Multiple. 8 2 2 9" xfId="4595" xr:uid="{00000000-0005-0000-0000-000022220000}"/>
    <cellStyle name="Assumption Multiple. 8 2 2 9 2" xfId="24586" xr:uid="{00000000-0005-0000-0000-000023220000}"/>
    <cellStyle name="Assumption Multiple. 8 2 3" xfId="4596" xr:uid="{00000000-0005-0000-0000-000024220000}"/>
    <cellStyle name="Assumption Multiple. 8 2 3 2" xfId="24587" xr:uid="{00000000-0005-0000-0000-000025220000}"/>
    <cellStyle name="Assumption Multiple. 8 2 4" xfId="4597" xr:uid="{00000000-0005-0000-0000-000026220000}"/>
    <cellStyle name="Assumption Multiple. 8 2 4 2" xfId="24588" xr:uid="{00000000-0005-0000-0000-000027220000}"/>
    <cellStyle name="Assumption Multiple. 8 2 5" xfId="4598" xr:uid="{00000000-0005-0000-0000-000028220000}"/>
    <cellStyle name="Assumption Multiple. 8 2 5 2" xfId="24589" xr:uid="{00000000-0005-0000-0000-000029220000}"/>
    <cellStyle name="Assumption Multiple. 8 2 6" xfId="4599" xr:uid="{00000000-0005-0000-0000-00002A220000}"/>
    <cellStyle name="Assumption Multiple. 8 2 6 2" xfId="24590" xr:uid="{00000000-0005-0000-0000-00002B220000}"/>
    <cellStyle name="Assumption Multiple. 8 2 7" xfId="4600" xr:uid="{00000000-0005-0000-0000-00002C220000}"/>
    <cellStyle name="Assumption Multiple. 8 2 7 2" xfId="24591" xr:uid="{00000000-0005-0000-0000-00002D220000}"/>
    <cellStyle name="Assumption Multiple. 8 2 8" xfId="4601" xr:uid="{00000000-0005-0000-0000-00002E220000}"/>
    <cellStyle name="Assumption Multiple. 8 2 8 2" xfId="24592" xr:uid="{00000000-0005-0000-0000-00002F220000}"/>
    <cellStyle name="Assumption Multiple. 8 2 9" xfId="4602" xr:uid="{00000000-0005-0000-0000-000030220000}"/>
    <cellStyle name="Assumption Multiple. 8 2 9 2" xfId="24593" xr:uid="{00000000-0005-0000-0000-000031220000}"/>
    <cellStyle name="Assumption Multiple. 8 3" xfId="4603" xr:uid="{00000000-0005-0000-0000-000032220000}"/>
    <cellStyle name="Assumption Multiple. 8 3 10" xfId="4604" xr:uid="{00000000-0005-0000-0000-000033220000}"/>
    <cellStyle name="Assumption Multiple. 8 3 10 2" xfId="24595" xr:uid="{00000000-0005-0000-0000-000034220000}"/>
    <cellStyle name="Assumption Multiple. 8 3 11" xfId="4605" xr:uid="{00000000-0005-0000-0000-000035220000}"/>
    <cellStyle name="Assumption Multiple. 8 3 11 2" xfId="24596" xr:uid="{00000000-0005-0000-0000-000036220000}"/>
    <cellStyle name="Assumption Multiple. 8 3 12" xfId="24594" xr:uid="{00000000-0005-0000-0000-000037220000}"/>
    <cellStyle name="Assumption Multiple. 8 3 2" xfId="4606" xr:uid="{00000000-0005-0000-0000-000038220000}"/>
    <cellStyle name="Assumption Multiple. 8 3 2 2" xfId="24597" xr:uid="{00000000-0005-0000-0000-000039220000}"/>
    <cellStyle name="Assumption Multiple. 8 3 3" xfId="4607" xr:uid="{00000000-0005-0000-0000-00003A220000}"/>
    <cellStyle name="Assumption Multiple. 8 3 3 2" xfId="24598" xr:uid="{00000000-0005-0000-0000-00003B220000}"/>
    <cellStyle name="Assumption Multiple. 8 3 4" xfId="4608" xr:uid="{00000000-0005-0000-0000-00003C220000}"/>
    <cellStyle name="Assumption Multiple. 8 3 4 2" xfId="24599" xr:uid="{00000000-0005-0000-0000-00003D220000}"/>
    <cellStyle name="Assumption Multiple. 8 3 5" xfId="4609" xr:uid="{00000000-0005-0000-0000-00003E220000}"/>
    <cellStyle name="Assumption Multiple. 8 3 5 2" xfId="24600" xr:uid="{00000000-0005-0000-0000-00003F220000}"/>
    <cellStyle name="Assumption Multiple. 8 3 6" xfId="4610" xr:uid="{00000000-0005-0000-0000-000040220000}"/>
    <cellStyle name="Assumption Multiple. 8 3 6 2" xfId="24601" xr:uid="{00000000-0005-0000-0000-000041220000}"/>
    <cellStyle name="Assumption Multiple. 8 3 7" xfId="4611" xr:uid="{00000000-0005-0000-0000-000042220000}"/>
    <cellStyle name="Assumption Multiple. 8 3 7 2" xfId="24602" xr:uid="{00000000-0005-0000-0000-000043220000}"/>
    <cellStyle name="Assumption Multiple. 8 3 8" xfId="4612" xr:uid="{00000000-0005-0000-0000-000044220000}"/>
    <cellStyle name="Assumption Multiple. 8 3 8 2" xfId="24603" xr:uid="{00000000-0005-0000-0000-000045220000}"/>
    <cellStyle name="Assumption Multiple. 8 3 9" xfId="4613" xr:uid="{00000000-0005-0000-0000-000046220000}"/>
    <cellStyle name="Assumption Multiple. 8 3 9 2" xfId="24604" xr:uid="{00000000-0005-0000-0000-000047220000}"/>
    <cellStyle name="Assumption Multiple. 8 4" xfId="4614" xr:uid="{00000000-0005-0000-0000-000048220000}"/>
    <cellStyle name="Assumption Multiple. 8 4 2" xfId="24605" xr:uid="{00000000-0005-0000-0000-000049220000}"/>
    <cellStyle name="Assumption Multiple. 8 5" xfId="4615" xr:uid="{00000000-0005-0000-0000-00004A220000}"/>
    <cellStyle name="Assumption Multiple. 8 5 2" xfId="24606" xr:uid="{00000000-0005-0000-0000-00004B220000}"/>
    <cellStyle name="Assumption Multiple. 8 6" xfId="4616" xr:uid="{00000000-0005-0000-0000-00004C220000}"/>
    <cellStyle name="Assumption Multiple. 8 6 2" xfId="24607" xr:uid="{00000000-0005-0000-0000-00004D220000}"/>
    <cellStyle name="Assumption Multiple. 8 7" xfId="4617" xr:uid="{00000000-0005-0000-0000-00004E220000}"/>
    <cellStyle name="Assumption Multiple. 8 7 2" xfId="24608" xr:uid="{00000000-0005-0000-0000-00004F220000}"/>
    <cellStyle name="Assumption Multiple. 8 8" xfId="4618" xr:uid="{00000000-0005-0000-0000-000050220000}"/>
    <cellStyle name="Assumption Multiple. 8 8 2" xfId="24609" xr:uid="{00000000-0005-0000-0000-000051220000}"/>
    <cellStyle name="Assumption Multiple. 8 9" xfId="4619" xr:uid="{00000000-0005-0000-0000-000052220000}"/>
    <cellStyle name="Assumption Multiple. 8 9 2" xfId="24610" xr:uid="{00000000-0005-0000-0000-000053220000}"/>
    <cellStyle name="Assumption Multiple. 9" xfId="4620" xr:uid="{00000000-0005-0000-0000-000054220000}"/>
    <cellStyle name="Assumption Multiple. 9 10" xfId="4621" xr:uid="{00000000-0005-0000-0000-000055220000}"/>
    <cellStyle name="Assumption Multiple. 9 10 2" xfId="24612" xr:uid="{00000000-0005-0000-0000-000056220000}"/>
    <cellStyle name="Assumption Multiple. 9 11" xfId="4622" xr:uid="{00000000-0005-0000-0000-000057220000}"/>
    <cellStyle name="Assumption Multiple. 9 11 2" xfId="24613" xr:uid="{00000000-0005-0000-0000-000058220000}"/>
    <cellStyle name="Assumption Multiple. 9 12" xfId="4623" xr:uid="{00000000-0005-0000-0000-000059220000}"/>
    <cellStyle name="Assumption Multiple. 9 12 2" xfId="24614" xr:uid="{00000000-0005-0000-0000-00005A220000}"/>
    <cellStyle name="Assumption Multiple. 9 13" xfId="24611" xr:uid="{00000000-0005-0000-0000-00005B220000}"/>
    <cellStyle name="Assumption Multiple. 9 2" xfId="4624" xr:uid="{00000000-0005-0000-0000-00005C220000}"/>
    <cellStyle name="Assumption Multiple. 9 2 10" xfId="4625" xr:uid="{00000000-0005-0000-0000-00005D220000}"/>
    <cellStyle name="Assumption Multiple. 9 2 10 2" xfId="24616" xr:uid="{00000000-0005-0000-0000-00005E220000}"/>
    <cellStyle name="Assumption Multiple. 9 2 11" xfId="4626" xr:uid="{00000000-0005-0000-0000-00005F220000}"/>
    <cellStyle name="Assumption Multiple. 9 2 11 2" xfId="24617" xr:uid="{00000000-0005-0000-0000-000060220000}"/>
    <cellStyle name="Assumption Multiple. 9 2 12" xfId="24615" xr:uid="{00000000-0005-0000-0000-000061220000}"/>
    <cellStyle name="Assumption Multiple. 9 2 2" xfId="4627" xr:uid="{00000000-0005-0000-0000-000062220000}"/>
    <cellStyle name="Assumption Multiple. 9 2 2 10" xfId="4628" xr:uid="{00000000-0005-0000-0000-000063220000}"/>
    <cellStyle name="Assumption Multiple. 9 2 2 10 2" xfId="24619" xr:uid="{00000000-0005-0000-0000-000064220000}"/>
    <cellStyle name="Assumption Multiple. 9 2 2 11" xfId="4629" xr:uid="{00000000-0005-0000-0000-000065220000}"/>
    <cellStyle name="Assumption Multiple. 9 2 2 11 2" xfId="24620" xr:uid="{00000000-0005-0000-0000-000066220000}"/>
    <cellStyle name="Assumption Multiple. 9 2 2 12" xfId="24618" xr:uid="{00000000-0005-0000-0000-000067220000}"/>
    <cellStyle name="Assumption Multiple. 9 2 2 2" xfId="4630" xr:uid="{00000000-0005-0000-0000-000068220000}"/>
    <cellStyle name="Assumption Multiple. 9 2 2 2 2" xfId="24621" xr:uid="{00000000-0005-0000-0000-000069220000}"/>
    <cellStyle name="Assumption Multiple. 9 2 2 3" xfId="4631" xr:uid="{00000000-0005-0000-0000-00006A220000}"/>
    <cellStyle name="Assumption Multiple. 9 2 2 3 2" xfId="24622" xr:uid="{00000000-0005-0000-0000-00006B220000}"/>
    <cellStyle name="Assumption Multiple. 9 2 2 4" xfId="4632" xr:uid="{00000000-0005-0000-0000-00006C220000}"/>
    <cellStyle name="Assumption Multiple. 9 2 2 4 2" xfId="24623" xr:uid="{00000000-0005-0000-0000-00006D220000}"/>
    <cellStyle name="Assumption Multiple. 9 2 2 5" xfId="4633" xr:uid="{00000000-0005-0000-0000-00006E220000}"/>
    <cellStyle name="Assumption Multiple. 9 2 2 5 2" xfId="24624" xr:uid="{00000000-0005-0000-0000-00006F220000}"/>
    <cellStyle name="Assumption Multiple. 9 2 2 6" xfId="4634" xr:uid="{00000000-0005-0000-0000-000070220000}"/>
    <cellStyle name="Assumption Multiple. 9 2 2 6 2" xfId="24625" xr:uid="{00000000-0005-0000-0000-000071220000}"/>
    <cellStyle name="Assumption Multiple. 9 2 2 7" xfId="4635" xr:uid="{00000000-0005-0000-0000-000072220000}"/>
    <cellStyle name="Assumption Multiple. 9 2 2 7 2" xfId="24626" xr:uid="{00000000-0005-0000-0000-000073220000}"/>
    <cellStyle name="Assumption Multiple. 9 2 2 8" xfId="4636" xr:uid="{00000000-0005-0000-0000-000074220000}"/>
    <cellStyle name="Assumption Multiple. 9 2 2 8 2" xfId="24627" xr:uid="{00000000-0005-0000-0000-000075220000}"/>
    <cellStyle name="Assumption Multiple. 9 2 2 9" xfId="4637" xr:uid="{00000000-0005-0000-0000-000076220000}"/>
    <cellStyle name="Assumption Multiple. 9 2 2 9 2" xfId="24628" xr:uid="{00000000-0005-0000-0000-000077220000}"/>
    <cellStyle name="Assumption Multiple. 9 2 3" xfId="4638" xr:uid="{00000000-0005-0000-0000-000078220000}"/>
    <cellStyle name="Assumption Multiple. 9 2 3 2" xfId="24629" xr:uid="{00000000-0005-0000-0000-000079220000}"/>
    <cellStyle name="Assumption Multiple. 9 2 4" xfId="4639" xr:uid="{00000000-0005-0000-0000-00007A220000}"/>
    <cellStyle name="Assumption Multiple. 9 2 4 2" xfId="24630" xr:uid="{00000000-0005-0000-0000-00007B220000}"/>
    <cellStyle name="Assumption Multiple. 9 2 5" xfId="4640" xr:uid="{00000000-0005-0000-0000-00007C220000}"/>
    <cellStyle name="Assumption Multiple. 9 2 5 2" xfId="24631" xr:uid="{00000000-0005-0000-0000-00007D220000}"/>
    <cellStyle name="Assumption Multiple. 9 2 6" xfId="4641" xr:uid="{00000000-0005-0000-0000-00007E220000}"/>
    <cellStyle name="Assumption Multiple. 9 2 6 2" xfId="24632" xr:uid="{00000000-0005-0000-0000-00007F220000}"/>
    <cellStyle name="Assumption Multiple. 9 2 7" xfId="4642" xr:uid="{00000000-0005-0000-0000-000080220000}"/>
    <cellStyle name="Assumption Multiple. 9 2 7 2" xfId="24633" xr:uid="{00000000-0005-0000-0000-000081220000}"/>
    <cellStyle name="Assumption Multiple. 9 2 8" xfId="4643" xr:uid="{00000000-0005-0000-0000-000082220000}"/>
    <cellStyle name="Assumption Multiple. 9 2 8 2" xfId="24634" xr:uid="{00000000-0005-0000-0000-000083220000}"/>
    <cellStyle name="Assumption Multiple. 9 2 9" xfId="4644" xr:uid="{00000000-0005-0000-0000-000084220000}"/>
    <cellStyle name="Assumption Multiple. 9 2 9 2" xfId="24635" xr:uid="{00000000-0005-0000-0000-000085220000}"/>
    <cellStyle name="Assumption Multiple. 9 3" xfId="4645" xr:uid="{00000000-0005-0000-0000-000086220000}"/>
    <cellStyle name="Assumption Multiple. 9 3 10" xfId="4646" xr:uid="{00000000-0005-0000-0000-000087220000}"/>
    <cellStyle name="Assumption Multiple. 9 3 10 2" xfId="24637" xr:uid="{00000000-0005-0000-0000-000088220000}"/>
    <cellStyle name="Assumption Multiple. 9 3 11" xfId="4647" xr:uid="{00000000-0005-0000-0000-000089220000}"/>
    <cellStyle name="Assumption Multiple. 9 3 11 2" xfId="24638" xr:uid="{00000000-0005-0000-0000-00008A220000}"/>
    <cellStyle name="Assumption Multiple. 9 3 12" xfId="24636" xr:uid="{00000000-0005-0000-0000-00008B220000}"/>
    <cellStyle name="Assumption Multiple. 9 3 2" xfId="4648" xr:uid="{00000000-0005-0000-0000-00008C220000}"/>
    <cellStyle name="Assumption Multiple. 9 3 2 2" xfId="24639" xr:uid="{00000000-0005-0000-0000-00008D220000}"/>
    <cellStyle name="Assumption Multiple. 9 3 3" xfId="4649" xr:uid="{00000000-0005-0000-0000-00008E220000}"/>
    <cellStyle name="Assumption Multiple. 9 3 3 2" xfId="24640" xr:uid="{00000000-0005-0000-0000-00008F220000}"/>
    <cellStyle name="Assumption Multiple. 9 3 4" xfId="4650" xr:uid="{00000000-0005-0000-0000-000090220000}"/>
    <cellStyle name="Assumption Multiple. 9 3 4 2" xfId="24641" xr:uid="{00000000-0005-0000-0000-000091220000}"/>
    <cellStyle name="Assumption Multiple. 9 3 5" xfId="4651" xr:uid="{00000000-0005-0000-0000-000092220000}"/>
    <cellStyle name="Assumption Multiple. 9 3 5 2" xfId="24642" xr:uid="{00000000-0005-0000-0000-000093220000}"/>
    <cellStyle name="Assumption Multiple. 9 3 6" xfId="4652" xr:uid="{00000000-0005-0000-0000-000094220000}"/>
    <cellStyle name="Assumption Multiple. 9 3 6 2" xfId="24643" xr:uid="{00000000-0005-0000-0000-000095220000}"/>
    <cellStyle name="Assumption Multiple. 9 3 7" xfId="4653" xr:uid="{00000000-0005-0000-0000-000096220000}"/>
    <cellStyle name="Assumption Multiple. 9 3 7 2" xfId="24644" xr:uid="{00000000-0005-0000-0000-000097220000}"/>
    <cellStyle name="Assumption Multiple. 9 3 8" xfId="4654" xr:uid="{00000000-0005-0000-0000-000098220000}"/>
    <cellStyle name="Assumption Multiple. 9 3 8 2" xfId="24645" xr:uid="{00000000-0005-0000-0000-000099220000}"/>
    <cellStyle name="Assumption Multiple. 9 3 9" xfId="4655" xr:uid="{00000000-0005-0000-0000-00009A220000}"/>
    <cellStyle name="Assumption Multiple. 9 3 9 2" xfId="24646" xr:uid="{00000000-0005-0000-0000-00009B220000}"/>
    <cellStyle name="Assumption Multiple. 9 4" xfId="4656" xr:uid="{00000000-0005-0000-0000-00009C220000}"/>
    <cellStyle name="Assumption Multiple. 9 4 2" xfId="24647" xr:uid="{00000000-0005-0000-0000-00009D220000}"/>
    <cellStyle name="Assumption Multiple. 9 5" xfId="4657" xr:uid="{00000000-0005-0000-0000-00009E220000}"/>
    <cellStyle name="Assumption Multiple. 9 5 2" xfId="24648" xr:uid="{00000000-0005-0000-0000-00009F220000}"/>
    <cellStyle name="Assumption Multiple. 9 6" xfId="4658" xr:uid="{00000000-0005-0000-0000-0000A0220000}"/>
    <cellStyle name="Assumption Multiple. 9 6 2" xfId="24649" xr:uid="{00000000-0005-0000-0000-0000A1220000}"/>
    <cellStyle name="Assumption Multiple. 9 7" xfId="4659" xr:uid="{00000000-0005-0000-0000-0000A2220000}"/>
    <cellStyle name="Assumption Multiple. 9 7 2" xfId="24650" xr:uid="{00000000-0005-0000-0000-0000A3220000}"/>
    <cellStyle name="Assumption Multiple. 9 8" xfId="4660" xr:uid="{00000000-0005-0000-0000-0000A4220000}"/>
    <cellStyle name="Assumption Multiple. 9 8 2" xfId="24651" xr:uid="{00000000-0005-0000-0000-0000A5220000}"/>
    <cellStyle name="Assumption Multiple. 9 9" xfId="4661" xr:uid="{00000000-0005-0000-0000-0000A6220000}"/>
    <cellStyle name="Assumption Multiple. 9 9 2" xfId="24652" xr:uid="{00000000-0005-0000-0000-0000A7220000}"/>
    <cellStyle name="Assumption Number." xfId="4662" xr:uid="{00000000-0005-0000-0000-0000A8220000}"/>
    <cellStyle name="Assumption Number. 10" xfId="4663" xr:uid="{00000000-0005-0000-0000-0000A9220000}"/>
    <cellStyle name="Assumption Number. 10 10" xfId="4664" xr:uid="{00000000-0005-0000-0000-0000AA220000}"/>
    <cellStyle name="Assumption Number. 10 10 2" xfId="24655" xr:uid="{00000000-0005-0000-0000-0000AB220000}"/>
    <cellStyle name="Assumption Number. 10 11" xfId="4665" xr:uid="{00000000-0005-0000-0000-0000AC220000}"/>
    <cellStyle name="Assumption Number. 10 11 2" xfId="24656" xr:uid="{00000000-0005-0000-0000-0000AD220000}"/>
    <cellStyle name="Assumption Number. 10 12" xfId="4666" xr:uid="{00000000-0005-0000-0000-0000AE220000}"/>
    <cellStyle name="Assumption Number. 10 12 2" xfId="24657" xr:uid="{00000000-0005-0000-0000-0000AF220000}"/>
    <cellStyle name="Assumption Number. 10 13" xfId="24654" xr:uid="{00000000-0005-0000-0000-0000B0220000}"/>
    <cellStyle name="Assumption Number. 10 2" xfId="4667" xr:uid="{00000000-0005-0000-0000-0000B1220000}"/>
    <cellStyle name="Assumption Number. 10 2 10" xfId="4668" xr:uid="{00000000-0005-0000-0000-0000B2220000}"/>
    <cellStyle name="Assumption Number. 10 2 10 2" xfId="24659" xr:uid="{00000000-0005-0000-0000-0000B3220000}"/>
    <cellStyle name="Assumption Number. 10 2 11" xfId="4669" xr:uid="{00000000-0005-0000-0000-0000B4220000}"/>
    <cellStyle name="Assumption Number. 10 2 11 2" xfId="24660" xr:uid="{00000000-0005-0000-0000-0000B5220000}"/>
    <cellStyle name="Assumption Number. 10 2 12" xfId="24658" xr:uid="{00000000-0005-0000-0000-0000B6220000}"/>
    <cellStyle name="Assumption Number. 10 2 2" xfId="4670" xr:uid="{00000000-0005-0000-0000-0000B7220000}"/>
    <cellStyle name="Assumption Number. 10 2 2 10" xfId="4671" xr:uid="{00000000-0005-0000-0000-0000B8220000}"/>
    <cellStyle name="Assumption Number. 10 2 2 10 2" xfId="24662" xr:uid="{00000000-0005-0000-0000-0000B9220000}"/>
    <cellStyle name="Assumption Number. 10 2 2 11" xfId="4672" xr:uid="{00000000-0005-0000-0000-0000BA220000}"/>
    <cellStyle name="Assumption Number. 10 2 2 11 2" xfId="24663" xr:uid="{00000000-0005-0000-0000-0000BB220000}"/>
    <cellStyle name="Assumption Number. 10 2 2 12" xfId="24661" xr:uid="{00000000-0005-0000-0000-0000BC220000}"/>
    <cellStyle name="Assumption Number. 10 2 2 2" xfId="4673" xr:uid="{00000000-0005-0000-0000-0000BD220000}"/>
    <cellStyle name="Assumption Number. 10 2 2 2 2" xfId="24664" xr:uid="{00000000-0005-0000-0000-0000BE220000}"/>
    <cellStyle name="Assumption Number. 10 2 2 3" xfId="4674" xr:uid="{00000000-0005-0000-0000-0000BF220000}"/>
    <cellStyle name="Assumption Number. 10 2 2 3 2" xfId="24665" xr:uid="{00000000-0005-0000-0000-0000C0220000}"/>
    <cellStyle name="Assumption Number. 10 2 2 4" xfId="4675" xr:uid="{00000000-0005-0000-0000-0000C1220000}"/>
    <cellStyle name="Assumption Number. 10 2 2 4 2" xfId="24666" xr:uid="{00000000-0005-0000-0000-0000C2220000}"/>
    <cellStyle name="Assumption Number. 10 2 2 5" xfId="4676" xr:uid="{00000000-0005-0000-0000-0000C3220000}"/>
    <cellStyle name="Assumption Number. 10 2 2 5 2" xfId="24667" xr:uid="{00000000-0005-0000-0000-0000C4220000}"/>
    <cellStyle name="Assumption Number. 10 2 2 6" xfId="4677" xr:uid="{00000000-0005-0000-0000-0000C5220000}"/>
    <cellStyle name="Assumption Number. 10 2 2 6 2" xfId="24668" xr:uid="{00000000-0005-0000-0000-0000C6220000}"/>
    <cellStyle name="Assumption Number. 10 2 2 7" xfId="4678" xr:uid="{00000000-0005-0000-0000-0000C7220000}"/>
    <cellStyle name="Assumption Number. 10 2 2 7 2" xfId="24669" xr:uid="{00000000-0005-0000-0000-0000C8220000}"/>
    <cellStyle name="Assumption Number. 10 2 2 8" xfId="4679" xr:uid="{00000000-0005-0000-0000-0000C9220000}"/>
    <cellStyle name="Assumption Number. 10 2 2 8 2" xfId="24670" xr:uid="{00000000-0005-0000-0000-0000CA220000}"/>
    <cellStyle name="Assumption Number. 10 2 2 9" xfId="4680" xr:uid="{00000000-0005-0000-0000-0000CB220000}"/>
    <cellStyle name="Assumption Number. 10 2 2 9 2" xfId="24671" xr:uid="{00000000-0005-0000-0000-0000CC220000}"/>
    <cellStyle name="Assumption Number. 10 2 3" xfId="4681" xr:uid="{00000000-0005-0000-0000-0000CD220000}"/>
    <cellStyle name="Assumption Number. 10 2 3 2" xfId="24672" xr:uid="{00000000-0005-0000-0000-0000CE220000}"/>
    <cellStyle name="Assumption Number. 10 2 4" xfId="4682" xr:uid="{00000000-0005-0000-0000-0000CF220000}"/>
    <cellStyle name="Assumption Number. 10 2 4 2" xfId="24673" xr:uid="{00000000-0005-0000-0000-0000D0220000}"/>
    <cellStyle name="Assumption Number. 10 2 5" xfId="4683" xr:uid="{00000000-0005-0000-0000-0000D1220000}"/>
    <cellStyle name="Assumption Number. 10 2 5 2" xfId="24674" xr:uid="{00000000-0005-0000-0000-0000D2220000}"/>
    <cellStyle name="Assumption Number. 10 2 6" xfId="4684" xr:uid="{00000000-0005-0000-0000-0000D3220000}"/>
    <cellStyle name="Assumption Number. 10 2 6 2" xfId="24675" xr:uid="{00000000-0005-0000-0000-0000D4220000}"/>
    <cellStyle name="Assumption Number. 10 2 7" xfId="4685" xr:uid="{00000000-0005-0000-0000-0000D5220000}"/>
    <cellStyle name="Assumption Number. 10 2 7 2" xfId="24676" xr:uid="{00000000-0005-0000-0000-0000D6220000}"/>
    <cellStyle name="Assumption Number. 10 2 8" xfId="4686" xr:uid="{00000000-0005-0000-0000-0000D7220000}"/>
    <cellStyle name="Assumption Number. 10 2 8 2" xfId="24677" xr:uid="{00000000-0005-0000-0000-0000D8220000}"/>
    <cellStyle name="Assumption Number. 10 2 9" xfId="4687" xr:uid="{00000000-0005-0000-0000-0000D9220000}"/>
    <cellStyle name="Assumption Number. 10 2 9 2" xfId="24678" xr:uid="{00000000-0005-0000-0000-0000DA220000}"/>
    <cellStyle name="Assumption Number. 10 3" xfId="4688" xr:uid="{00000000-0005-0000-0000-0000DB220000}"/>
    <cellStyle name="Assumption Number. 10 3 10" xfId="4689" xr:uid="{00000000-0005-0000-0000-0000DC220000}"/>
    <cellStyle name="Assumption Number. 10 3 10 2" xfId="24680" xr:uid="{00000000-0005-0000-0000-0000DD220000}"/>
    <cellStyle name="Assumption Number. 10 3 11" xfId="4690" xr:uid="{00000000-0005-0000-0000-0000DE220000}"/>
    <cellStyle name="Assumption Number. 10 3 11 2" xfId="24681" xr:uid="{00000000-0005-0000-0000-0000DF220000}"/>
    <cellStyle name="Assumption Number. 10 3 12" xfId="24679" xr:uid="{00000000-0005-0000-0000-0000E0220000}"/>
    <cellStyle name="Assumption Number. 10 3 2" xfId="4691" xr:uid="{00000000-0005-0000-0000-0000E1220000}"/>
    <cellStyle name="Assumption Number. 10 3 2 2" xfId="24682" xr:uid="{00000000-0005-0000-0000-0000E2220000}"/>
    <cellStyle name="Assumption Number. 10 3 3" xfId="4692" xr:uid="{00000000-0005-0000-0000-0000E3220000}"/>
    <cellStyle name="Assumption Number. 10 3 3 2" xfId="24683" xr:uid="{00000000-0005-0000-0000-0000E4220000}"/>
    <cellStyle name="Assumption Number. 10 3 4" xfId="4693" xr:uid="{00000000-0005-0000-0000-0000E5220000}"/>
    <cellStyle name="Assumption Number. 10 3 4 2" xfId="24684" xr:uid="{00000000-0005-0000-0000-0000E6220000}"/>
    <cellStyle name="Assumption Number. 10 3 5" xfId="4694" xr:uid="{00000000-0005-0000-0000-0000E7220000}"/>
    <cellStyle name="Assumption Number. 10 3 5 2" xfId="24685" xr:uid="{00000000-0005-0000-0000-0000E8220000}"/>
    <cellStyle name="Assumption Number. 10 3 6" xfId="4695" xr:uid="{00000000-0005-0000-0000-0000E9220000}"/>
    <cellStyle name="Assumption Number. 10 3 6 2" xfId="24686" xr:uid="{00000000-0005-0000-0000-0000EA220000}"/>
    <cellStyle name="Assumption Number. 10 3 7" xfId="4696" xr:uid="{00000000-0005-0000-0000-0000EB220000}"/>
    <cellStyle name="Assumption Number. 10 3 7 2" xfId="24687" xr:uid="{00000000-0005-0000-0000-0000EC220000}"/>
    <cellStyle name="Assumption Number. 10 3 8" xfId="4697" xr:uid="{00000000-0005-0000-0000-0000ED220000}"/>
    <cellStyle name="Assumption Number. 10 3 8 2" xfId="24688" xr:uid="{00000000-0005-0000-0000-0000EE220000}"/>
    <cellStyle name="Assumption Number. 10 3 9" xfId="4698" xr:uid="{00000000-0005-0000-0000-0000EF220000}"/>
    <cellStyle name="Assumption Number. 10 3 9 2" xfId="24689" xr:uid="{00000000-0005-0000-0000-0000F0220000}"/>
    <cellStyle name="Assumption Number. 10 4" xfId="4699" xr:uid="{00000000-0005-0000-0000-0000F1220000}"/>
    <cellStyle name="Assumption Number. 10 4 2" xfId="24690" xr:uid="{00000000-0005-0000-0000-0000F2220000}"/>
    <cellStyle name="Assumption Number. 10 5" xfId="4700" xr:uid="{00000000-0005-0000-0000-0000F3220000}"/>
    <cellStyle name="Assumption Number. 10 5 2" xfId="24691" xr:uid="{00000000-0005-0000-0000-0000F4220000}"/>
    <cellStyle name="Assumption Number. 10 6" xfId="4701" xr:uid="{00000000-0005-0000-0000-0000F5220000}"/>
    <cellStyle name="Assumption Number. 10 6 2" xfId="24692" xr:uid="{00000000-0005-0000-0000-0000F6220000}"/>
    <cellStyle name="Assumption Number. 10 7" xfId="4702" xr:uid="{00000000-0005-0000-0000-0000F7220000}"/>
    <cellStyle name="Assumption Number. 10 7 2" xfId="24693" xr:uid="{00000000-0005-0000-0000-0000F8220000}"/>
    <cellStyle name="Assumption Number. 10 8" xfId="4703" xr:uid="{00000000-0005-0000-0000-0000F9220000}"/>
    <cellStyle name="Assumption Number. 10 8 2" xfId="24694" xr:uid="{00000000-0005-0000-0000-0000FA220000}"/>
    <cellStyle name="Assumption Number. 10 9" xfId="4704" xr:uid="{00000000-0005-0000-0000-0000FB220000}"/>
    <cellStyle name="Assumption Number. 10 9 2" xfId="24695" xr:uid="{00000000-0005-0000-0000-0000FC220000}"/>
    <cellStyle name="Assumption Number. 11" xfId="4705" xr:uid="{00000000-0005-0000-0000-0000FD220000}"/>
    <cellStyle name="Assumption Number. 11 10" xfId="4706" xr:uid="{00000000-0005-0000-0000-0000FE220000}"/>
    <cellStyle name="Assumption Number. 11 10 2" xfId="24697" xr:uid="{00000000-0005-0000-0000-0000FF220000}"/>
    <cellStyle name="Assumption Number. 11 11" xfId="4707" xr:uid="{00000000-0005-0000-0000-000000230000}"/>
    <cellStyle name="Assumption Number. 11 11 2" xfId="24698" xr:uid="{00000000-0005-0000-0000-000001230000}"/>
    <cellStyle name="Assumption Number. 11 12" xfId="24696" xr:uid="{00000000-0005-0000-0000-000002230000}"/>
    <cellStyle name="Assumption Number. 11 2" xfId="4708" xr:uid="{00000000-0005-0000-0000-000003230000}"/>
    <cellStyle name="Assumption Number. 11 2 10" xfId="4709" xr:uid="{00000000-0005-0000-0000-000004230000}"/>
    <cellStyle name="Assumption Number. 11 2 10 2" xfId="24700" xr:uid="{00000000-0005-0000-0000-000005230000}"/>
    <cellStyle name="Assumption Number. 11 2 11" xfId="4710" xr:uid="{00000000-0005-0000-0000-000006230000}"/>
    <cellStyle name="Assumption Number. 11 2 11 2" xfId="24701" xr:uid="{00000000-0005-0000-0000-000007230000}"/>
    <cellStyle name="Assumption Number. 11 2 12" xfId="24699" xr:uid="{00000000-0005-0000-0000-000008230000}"/>
    <cellStyle name="Assumption Number. 11 2 2" xfId="4711" xr:uid="{00000000-0005-0000-0000-000009230000}"/>
    <cellStyle name="Assumption Number. 11 2 2 2" xfId="24702" xr:uid="{00000000-0005-0000-0000-00000A230000}"/>
    <cellStyle name="Assumption Number. 11 2 3" xfId="4712" xr:uid="{00000000-0005-0000-0000-00000B230000}"/>
    <cellStyle name="Assumption Number. 11 2 3 2" xfId="24703" xr:uid="{00000000-0005-0000-0000-00000C230000}"/>
    <cellStyle name="Assumption Number. 11 2 4" xfId="4713" xr:uid="{00000000-0005-0000-0000-00000D230000}"/>
    <cellStyle name="Assumption Number. 11 2 4 2" xfId="24704" xr:uid="{00000000-0005-0000-0000-00000E230000}"/>
    <cellStyle name="Assumption Number. 11 2 5" xfId="4714" xr:uid="{00000000-0005-0000-0000-00000F230000}"/>
    <cellStyle name="Assumption Number. 11 2 5 2" xfId="24705" xr:uid="{00000000-0005-0000-0000-000010230000}"/>
    <cellStyle name="Assumption Number. 11 2 6" xfId="4715" xr:uid="{00000000-0005-0000-0000-000011230000}"/>
    <cellStyle name="Assumption Number. 11 2 6 2" xfId="24706" xr:uid="{00000000-0005-0000-0000-000012230000}"/>
    <cellStyle name="Assumption Number. 11 2 7" xfId="4716" xr:uid="{00000000-0005-0000-0000-000013230000}"/>
    <cellStyle name="Assumption Number. 11 2 7 2" xfId="24707" xr:uid="{00000000-0005-0000-0000-000014230000}"/>
    <cellStyle name="Assumption Number. 11 2 8" xfId="4717" xr:uid="{00000000-0005-0000-0000-000015230000}"/>
    <cellStyle name="Assumption Number. 11 2 8 2" xfId="24708" xr:uid="{00000000-0005-0000-0000-000016230000}"/>
    <cellStyle name="Assumption Number. 11 2 9" xfId="4718" xr:uid="{00000000-0005-0000-0000-000017230000}"/>
    <cellStyle name="Assumption Number. 11 2 9 2" xfId="24709" xr:uid="{00000000-0005-0000-0000-000018230000}"/>
    <cellStyle name="Assumption Number. 11 3" xfId="4719" xr:uid="{00000000-0005-0000-0000-000019230000}"/>
    <cellStyle name="Assumption Number. 11 3 2" xfId="24710" xr:uid="{00000000-0005-0000-0000-00001A230000}"/>
    <cellStyle name="Assumption Number. 11 4" xfId="4720" xr:uid="{00000000-0005-0000-0000-00001B230000}"/>
    <cellStyle name="Assumption Number. 11 4 2" xfId="24711" xr:uid="{00000000-0005-0000-0000-00001C230000}"/>
    <cellStyle name="Assumption Number. 11 5" xfId="4721" xr:uid="{00000000-0005-0000-0000-00001D230000}"/>
    <cellStyle name="Assumption Number. 11 5 2" xfId="24712" xr:uid="{00000000-0005-0000-0000-00001E230000}"/>
    <cellStyle name="Assumption Number. 11 6" xfId="4722" xr:uid="{00000000-0005-0000-0000-00001F230000}"/>
    <cellStyle name="Assumption Number. 11 6 2" xfId="24713" xr:uid="{00000000-0005-0000-0000-000020230000}"/>
    <cellStyle name="Assumption Number. 11 7" xfId="4723" xr:uid="{00000000-0005-0000-0000-000021230000}"/>
    <cellStyle name="Assumption Number. 11 7 2" xfId="24714" xr:uid="{00000000-0005-0000-0000-000022230000}"/>
    <cellStyle name="Assumption Number. 11 8" xfId="4724" xr:uid="{00000000-0005-0000-0000-000023230000}"/>
    <cellStyle name="Assumption Number. 11 8 2" xfId="24715" xr:uid="{00000000-0005-0000-0000-000024230000}"/>
    <cellStyle name="Assumption Number. 11 9" xfId="4725" xr:uid="{00000000-0005-0000-0000-000025230000}"/>
    <cellStyle name="Assumption Number. 11 9 2" xfId="24716" xr:uid="{00000000-0005-0000-0000-000026230000}"/>
    <cellStyle name="Assumption Number. 12" xfId="4726" xr:uid="{00000000-0005-0000-0000-000027230000}"/>
    <cellStyle name="Assumption Number. 12 10" xfId="4727" xr:uid="{00000000-0005-0000-0000-000028230000}"/>
    <cellStyle name="Assumption Number. 12 10 2" xfId="24718" xr:uid="{00000000-0005-0000-0000-000029230000}"/>
    <cellStyle name="Assumption Number. 12 11" xfId="4728" xr:uid="{00000000-0005-0000-0000-00002A230000}"/>
    <cellStyle name="Assumption Number. 12 11 2" xfId="24719" xr:uid="{00000000-0005-0000-0000-00002B230000}"/>
    <cellStyle name="Assumption Number. 12 12" xfId="24717" xr:uid="{00000000-0005-0000-0000-00002C230000}"/>
    <cellStyle name="Assumption Number. 12 2" xfId="4729" xr:uid="{00000000-0005-0000-0000-00002D230000}"/>
    <cellStyle name="Assumption Number. 12 2 10" xfId="4730" xr:uid="{00000000-0005-0000-0000-00002E230000}"/>
    <cellStyle name="Assumption Number. 12 2 10 2" xfId="24721" xr:uid="{00000000-0005-0000-0000-00002F230000}"/>
    <cellStyle name="Assumption Number. 12 2 11" xfId="4731" xr:uid="{00000000-0005-0000-0000-000030230000}"/>
    <cellStyle name="Assumption Number. 12 2 11 2" xfId="24722" xr:uid="{00000000-0005-0000-0000-000031230000}"/>
    <cellStyle name="Assumption Number. 12 2 12" xfId="24720" xr:uid="{00000000-0005-0000-0000-000032230000}"/>
    <cellStyle name="Assumption Number. 12 2 2" xfId="4732" xr:uid="{00000000-0005-0000-0000-000033230000}"/>
    <cellStyle name="Assumption Number. 12 2 2 2" xfId="24723" xr:uid="{00000000-0005-0000-0000-000034230000}"/>
    <cellStyle name="Assumption Number. 12 2 3" xfId="4733" xr:uid="{00000000-0005-0000-0000-000035230000}"/>
    <cellStyle name="Assumption Number. 12 2 3 2" xfId="24724" xr:uid="{00000000-0005-0000-0000-000036230000}"/>
    <cellStyle name="Assumption Number. 12 2 4" xfId="4734" xr:uid="{00000000-0005-0000-0000-000037230000}"/>
    <cellStyle name="Assumption Number. 12 2 4 2" xfId="24725" xr:uid="{00000000-0005-0000-0000-000038230000}"/>
    <cellStyle name="Assumption Number. 12 2 5" xfId="4735" xr:uid="{00000000-0005-0000-0000-000039230000}"/>
    <cellStyle name="Assumption Number. 12 2 5 2" xfId="24726" xr:uid="{00000000-0005-0000-0000-00003A230000}"/>
    <cellStyle name="Assumption Number. 12 2 6" xfId="4736" xr:uid="{00000000-0005-0000-0000-00003B230000}"/>
    <cellStyle name="Assumption Number. 12 2 6 2" xfId="24727" xr:uid="{00000000-0005-0000-0000-00003C230000}"/>
    <cellStyle name="Assumption Number. 12 2 7" xfId="4737" xr:uid="{00000000-0005-0000-0000-00003D230000}"/>
    <cellStyle name="Assumption Number. 12 2 7 2" xfId="24728" xr:uid="{00000000-0005-0000-0000-00003E230000}"/>
    <cellStyle name="Assumption Number. 12 2 8" xfId="4738" xr:uid="{00000000-0005-0000-0000-00003F230000}"/>
    <cellStyle name="Assumption Number. 12 2 8 2" xfId="24729" xr:uid="{00000000-0005-0000-0000-000040230000}"/>
    <cellStyle name="Assumption Number. 12 2 9" xfId="4739" xr:uid="{00000000-0005-0000-0000-000041230000}"/>
    <cellStyle name="Assumption Number. 12 2 9 2" xfId="24730" xr:uid="{00000000-0005-0000-0000-000042230000}"/>
    <cellStyle name="Assumption Number. 12 3" xfId="4740" xr:uid="{00000000-0005-0000-0000-000043230000}"/>
    <cellStyle name="Assumption Number. 12 3 2" xfId="24731" xr:uid="{00000000-0005-0000-0000-000044230000}"/>
    <cellStyle name="Assumption Number. 12 4" xfId="4741" xr:uid="{00000000-0005-0000-0000-000045230000}"/>
    <cellStyle name="Assumption Number. 12 4 2" xfId="24732" xr:uid="{00000000-0005-0000-0000-000046230000}"/>
    <cellStyle name="Assumption Number. 12 5" xfId="4742" xr:uid="{00000000-0005-0000-0000-000047230000}"/>
    <cellStyle name="Assumption Number. 12 5 2" xfId="24733" xr:uid="{00000000-0005-0000-0000-000048230000}"/>
    <cellStyle name="Assumption Number. 12 6" xfId="4743" xr:uid="{00000000-0005-0000-0000-000049230000}"/>
    <cellStyle name="Assumption Number. 12 6 2" xfId="24734" xr:uid="{00000000-0005-0000-0000-00004A230000}"/>
    <cellStyle name="Assumption Number. 12 7" xfId="4744" xr:uid="{00000000-0005-0000-0000-00004B230000}"/>
    <cellStyle name="Assumption Number. 12 7 2" xfId="24735" xr:uid="{00000000-0005-0000-0000-00004C230000}"/>
    <cellStyle name="Assumption Number. 12 8" xfId="4745" xr:uid="{00000000-0005-0000-0000-00004D230000}"/>
    <cellStyle name="Assumption Number. 12 8 2" xfId="24736" xr:uid="{00000000-0005-0000-0000-00004E230000}"/>
    <cellStyle name="Assumption Number. 12 9" xfId="4746" xr:uid="{00000000-0005-0000-0000-00004F230000}"/>
    <cellStyle name="Assumption Number. 12 9 2" xfId="24737" xr:uid="{00000000-0005-0000-0000-000050230000}"/>
    <cellStyle name="Assumption Number. 13" xfId="4747" xr:uid="{00000000-0005-0000-0000-000051230000}"/>
    <cellStyle name="Assumption Number. 13 10" xfId="4748" xr:uid="{00000000-0005-0000-0000-000052230000}"/>
    <cellStyle name="Assumption Number. 13 10 2" xfId="24739" xr:uid="{00000000-0005-0000-0000-000053230000}"/>
    <cellStyle name="Assumption Number. 13 11" xfId="4749" xr:uid="{00000000-0005-0000-0000-000054230000}"/>
    <cellStyle name="Assumption Number. 13 11 2" xfId="24740" xr:uid="{00000000-0005-0000-0000-000055230000}"/>
    <cellStyle name="Assumption Number. 13 12" xfId="24738" xr:uid="{00000000-0005-0000-0000-000056230000}"/>
    <cellStyle name="Assumption Number. 13 2" xfId="4750" xr:uid="{00000000-0005-0000-0000-000057230000}"/>
    <cellStyle name="Assumption Number. 13 2 2" xfId="24741" xr:uid="{00000000-0005-0000-0000-000058230000}"/>
    <cellStyle name="Assumption Number. 13 3" xfId="4751" xr:uid="{00000000-0005-0000-0000-000059230000}"/>
    <cellStyle name="Assumption Number. 13 3 2" xfId="24742" xr:uid="{00000000-0005-0000-0000-00005A230000}"/>
    <cellStyle name="Assumption Number. 13 4" xfId="4752" xr:uid="{00000000-0005-0000-0000-00005B230000}"/>
    <cellStyle name="Assumption Number. 13 4 2" xfId="24743" xr:uid="{00000000-0005-0000-0000-00005C230000}"/>
    <cellStyle name="Assumption Number. 13 5" xfId="4753" xr:uid="{00000000-0005-0000-0000-00005D230000}"/>
    <cellStyle name="Assumption Number. 13 5 2" xfId="24744" xr:uid="{00000000-0005-0000-0000-00005E230000}"/>
    <cellStyle name="Assumption Number. 13 6" xfId="4754" xr:uid="{00000000-0005-0000-0000-00005F230000}"/>
    <cellStyle name="Assumption Number. 13 6 2" xfId="24745" xr:uid="{00000000-0005-0000-0000-000060230000}"/>
    <cellStyle name="Assumption Number. 13 7" xfId="4755" xr:uid="{00000000-0005-0000-0000-000061230000}"/>
    <cellStyle name="Assumption Number. 13 7 2" xfId="24746" xr:uid="{00000000-0005-0000-0000-000062230000}"/>
    <cellStyle name="Assumption Number. 13 8" xfId="4756" xr:uid="{00000000-0005-0000-0000-000063230000}"/>
    <cellStyle name="Assumption Number. 13 8 2" xfId="24747" xr:uid="{00000000-0005-0000-0000-000064230000}"/>
    <cellStyle name="Assumption Number. 13 9" xfId="4757" xr:uid="{00000000-0005-0000-0000-000065230000}"/>
    <cellStyle name="Assumption Number. 13 9 2" xfId="24748" xr:uid="{00000000-0005-0000-0000-000066230000}"/>
    <cellStyle name="Assumption Number. 14" xfId="4758" xr:uid="{00000000-0005-0000-0000-000067230000}"/>
    <cellStyle name="Assumption Number. 14 2" xfId="24749" xr:uid="{00000000-0005-0000-0000-000068230000}"/>
    <cellStyle name="Assumption Number. 15" xfId="4759" xr:uid="{00000000-0005-0000-0000-000069230000}"/>
    <cellStyle name="Assumption Number. 15 2" xfId="24750" xr:uid="{00000000-0005-0000-0000-00006A230000}"/>
    <cellStyle name="Assumption Number. 16" xfId="4760" xr:uid="{00000000-0005-0000-0000-00006B230000}"/>
    <cellStyle name="Assumption Number. 16 2" xfId="24751" xr:uid="{00000000-0005-0000-0000-00006C230000}"/>
    <cellStyle name="Assumption Number. 17" xfId="4761" xr:uid="{00000000-0005-0000-0000-00006D230000}"/>
    <cellStyle name="Assumption Number. 17 2" xfId="24752" xr:uid="{00000000-0005-0000-0000-00006E230000}"/>
    <cellStyle name="Assumption Number. 18" xfId="24653" xr:uid="{00000000-0005-0000-0000-00006F230000}"/>
    <cellStyle name="Assumption Number. 2" xfId="4762" xr:uid="{00000000-0005-0000-0000-000070230000}"/>
    <cellStyle name="Assumption Number. 2 10" xfId="4763" xr:uid="{00000000-0005-0000-0000-000071230000}"/>
    <cellStyle name="Assumption Number. 2 10 2" xfId="24754" xr:uid="{00000000-0005-0000-0000-000072230000}"/>
    <cellStyle name="Assumption Number. 2 11" xfId="4764" xr:uid="{00000000-0005-0000-0000-000073230000}"/>
    <cellStyle name="Assumption Number. 2 11 2" xfId="24755" xr:uid="{00000000-0005-0000-0000-000074230000}"/>
    <cellStyle name="Assumption Number. 2 12" xfId="4765" xr:uid="{00000000-0005-0000-0000-000075230000}"/>
    <cellStyle name="Assumption Number. 2 12 2" xfId="24756" xr:uid="{00000000-0005-0000-0000-000076230000}"/>
    <cellStyle name="Assumption Number. 2 13" xfId="4766" xr:uid="{00000000-0005-0000-0000-000077230000}"/>
    <cellStyle name="Assumption Number. 2 13 2" xfId="24757" xr:uid="{00000000-0005-0000-0000-000078230000}"/>
    <cellStyle name="Assumption Number. 2 14" xfId="4767" xr:uid="{00000000-0005-0000-0000-000079230000}"/>
    <cellStyle name="Assumption Number. 2 14 2" xfId="24758" xr:uid="{00000000-0005-0000-0000-00007A230000}"/>
    <cellStyle name="Assumption Number. 2 15" xfId="4768" xr:uid="{00000000-0005-0000-0000-00007B230000}"/>
    <cellStyle name="Assumption Number. 2 15 2" xfId="24759" xr:uid="{00000000-0005-0000-0000-00007C230000}"/>
    <cellStyle name="Assumption Number. 2 16" xfId="4769" xr:uid="{00000000-0005-0000-0000-00007D230000}"/>
    <cellStyle name="Assumption Number. 2 16 2" xfId="24760" xr:uid="{00000000-0005-0000-0000-00007E230000}"/>
    <cellStyle name="Assumption Number. 2 17" xfId="4770" xr:uid="{00000000-0005-0000-0000-00007F230000}"/>
    <cellStyle name="Assumption Number. 2 17 2" xfId="24761" xr:uid="{00000000-0005-0000-0000-000080230000}"/>
    <cellStyle name="Assumption Number. 2 18" xfId="4771" xr:uid="{00000000-0005-0000-0000-000081230000}"/>
    <cellStyle name="Assumption Number. 2 18 2" xfId="24762" xr:uid="{00000000-0005-0000-0000-000082230000}"/>
    <cellStyle name="Assumption Number. 2 19" xfId="4772" xr:uid="{00000000-0005-0000-0000-000083230000}"/>
    <cellStyle name="Assumption Number. 2 19 2" xfId="24763" xr:uid="{00000000-0005-0000-0000-000084230000}"/>
    <cellStyle name="Assumption Number. 2 2" xfId="4773" xr:uid="{00000000-0005-0000-0000-000085230000}"/>
    <cellStyle name="Assumption Number. 2 2 10" xfId="4774" xr:uid="{00000000-0005-0000-0000-000086230000}"/>
    <cellStyle name="Assumption Number. 2 2 10 2" xfId="24765" xr:uid="{00000000-0005-0000-0000-000087230000}"/>
    <cellStyle name="Assumption Number. 2 2 11" xfId="4775" xr:uid="{00000000-0005-0000-0000-000088230000}"/>
    <cellStyle name="Assumption Number. 2 2 11 2" xfId="24766" xr:uid="{00000000-0005-0000-0000-000089230000}"/>
    <cellStyle name="Assumption Number. 2 2 12" xfId="4776" xr:uid="{00000000-0005-0000-0000-00008A230000}"/>
    <cellStyle name="Assumption Number. 2 2 12 2" xfId="24767" xr:uid="{00000000-0005-0000-0000-00008B230000}"/>
    <cellStyle name="Assumption Number. 2 2 13" xfId="4777" xr:uid="{00000000-0005-0000-0000-00008C230000}"/>
    <cellStyle name="Assumption Number. 2 2 13 2" xfId="24768" xr:uid="{00000000-0005-0000-0000-00008D230000}"/>
    <cellStyle name="Assumption Number. 2 2 14" xfId="4778" xr:uid="{00000000-0005-0000-0000-00008E230000}"/>
    <cellStyle name="Assumption Number. 2 2 14 2" xfId="24769" xr:uid="{00000000-0005-0000-0000-00008F230000}"/>
    <cellStyle name="Assumption Number. 2 2 15" xfId="4779" xr:uid="{00000000-0005-0000-0000-000090230000}"/>
    <cellStyle name="Assumption Number. 2 2 15 2" xfId="24770" xr:uid="{00000000-0005-0000-0000-000091230000}"/>
    <cellStyle name="Assumption Number. 2 2 16" xfId="4780" xr:uid="{00000000-0005-0000-0000-000092230000}"/>
    <cellStyle name="Assumption Number. 2 2 16 2" xfId="24771" xr:uid="{00000000-0005-0000-0000-000093230000}"/>
    <cellStyle name="Assumption Number. 2 2 17" xfId="4781" xr:uid="{00000000-0005-0000-0000-000094230000}"/>
    <cellStyle name="Assumption Number. 2 2 17 2" xfId="24772" xr:uid="{00000000-0005-0000-0000-000095230000}"/>
    <cellStyle name="Assumption Number. 2 2 18" xfId="4782" xr:uid="{00000000-0005-0000-0000-000096230000}"/>
    <cellStyle name="Assumption Number. 2 2 18 2" xfId="24773" xr:uid="{00000000-0005-0000-0000-000097230000}"/>
    <cellStyle name="Assumption Number. 2 2 19" xfId="4783" xr:uid="{00000000-0005-0000-0000-000098230000}"/>
    <cellStyle name="Assumption Number. 2 2 19 2" xfId="24774" xr:uid="{00000000-0005-0000-0000-000099230000}"/>
    <cellStyle name="Assumption Number. 2 2 2" xfId="4784" xr:uid="{00000000-0005-0000-0000-00009A230000}"/>
    <cellStyle name="Assumption Number. 2 2 2 10" xfId="4785" xr:uid="{00000000-0005-0000-0000-00009B230000}"/>
    <cellStyle name="Assumption Number. 2 2 2 10 2" xfId="24776" xr:uid="{00000000-0005-0000-0000-00009C230000}"/>
    <cellStyle name="Assumption Number. 2 2 2 11" xfId="4786" xr:uid="{00000000-0005-0000-0000-00009D230000}"/>
    <cellStyle name="Assumption Number. 2 2 2 11 2" xfId="24777" xr:uid="{00000000-0005-0000-0000-00009E230000}"/>
    <cellStyle name="Assumption Number. 2 2 2 12" xfId="4787" xr:uid="{00000000-0005-0000-0000-00009F230000}"/>
    <cellStyle name="Assumption Number. 2 2 2 12 2" xfId="24778" xr:uid="{00000000-0005-0000-0000-0000A0230000}"/>
    <cellStyle name="Assumption Number. 2 2 2 13" xfId="4788" xr:uid="{00000000-0005-0000-0000-0000A1230000}"/>
    <cellStyle name="Assumption Number. 2 2 2 13 2" xfId="24779" xr:uid="{00000000-0005-0000-0000-0000A2230000}"/>
    <cellStyle name="Assumption Number. 2 2 2 14" xfId="24775" xr:uid="{00000000-0005-0000-0000-0000A3230000}"/>
    <cellStyle name="Assumption Number. 2 2 2 2" xfId="4789" xr:uid="{00000000-0005-0000-0000-0000A4230000}"/>
    <cellStyle name="Assumption Number. 2 2 2 2 10" xfId="4790" xr:uid="{00000000-0005-0000-0000-0000A5230000}"/>
    <cellStyle name="Assumption Number. 2 2 2 2 10 2" xfId="24781" xr:uid="{00000000-0005-0000-0000-0000A6230000}"/>
    <cellStyle name="Assumption Number. 2 2 2 2 11" xfId="4791" xr:uid="{00000000-0005-0000-0000-0000A7230000}"/>
    <cellStyle name="Assumption Number. 2 2 2 2 11 2" xfId="24782" xr:uid="{00000000-0005-0000-0000-0000A8230000}"/>
    <cellStyle name="Assumption Number. 2 2 2 2 12" xfId="4792" xr:uid="{00000000-0005-0000-0000-0000A9230000}"/>
    <cellStyle name="Assumption Number. 2 2 2 2 12 2" xfId="24783" xr:uid="{00000000-0005-0000-0000-0000AA230000}"/>
    <cellStyle name="Assumption Number. 2 2 2 2 13" xfId="24780" xr:uid="{00000000-0005-0000-0000-0000AB230000}"/>
    <cellStyle name="Assumption Number. 2 2 2 2 2" xfId="4793" xr:uid="{00000000-0005-0000-0000-0000AC230000}"/>
    <cellStyle name="Assumption Number. 2 2 2 2 2 10" xfId="4794" xr:uid="{00000000-0005-0000-0000-0000AD230000}"/>
    <cellStyle name="Assumption Number. 2 2 2 2 2 10 2" xfId="24785" xr:uid="{00000000-0005-0000-0000-0000AE230000}"/>
    <cellStyle name="Assumption Number. 2 2 2 2 2 11" xfId="4795" xr:uid="{00000000-0005-0000-0000-0000AF230000}"/>
    <cellStyle name="Assumption Number. 2 2 2 2 2 11 2" xfId="24786" xr:uid="{00000000-0005-0000-0000-0000B0230000}"/>
    <cellStyle name="Assumption Number. 2 2 2 2 2 12" xfId="24784" xr:uid="{00000000-0005-0000-0000-0000B1230000}"/>
    <cellStyle name="Assumption Number. 2 2 2 2 2 2" xfId="4796" xr:uid="{00000000-0005-0000-0000-0000B2230000}"/>
    <cellStyle name="Assumption Number. 2 2 2 2 2 2 10" xfId="4797" xr:uid="{00000000-0005-0000-0000-0000B3230000}"/>
    <cellStyle name="Assumption Number. 2 2 2 2 2 2 10 2" xfId="24788" xr:uid="{00000000-0005-0000-0000-0000B4230000}"/>
    <cellStyle name="Assumption Number. 2 2 2 2 2 2 11" xfId="4798" xr:uid="{00000000-0005-0000-0000-0000B5230000}"/>
    <cellStyle name="Assumption Number. 2 2 2 2 2 2 11 2" xfId="24789" xr:uid="{00000000-0005-0000-0000-0000B6230000}"/>
    <cellStyle name="Assumption Number. 2 2 2 2 2 2 12" xfId="24787" xr:uid="{00000000-0005-0000-0000-0000B7230000}"/>
    <cellStyle name="Assumption Number. 2 2 2 2 2 2 2" xfId="4799" xr:uid="{00000000-0005-0000-0000-0000B8230000}"/>
    <cellStyle name="Assumption Number. 2 2 2 2 2 2 2 2" xfId="24790" xr:uid="{00000000-0005-0000-0000-0000B9230000}"/>
    <cellStyle name="Assumption Number. 2 2 2 2 2 2 3" xfId="4800" xr:uid="{00000000-0005-0000-0000-0000BA230000}"/>
    <cellStyle name="Assumption Number. 2 2 2 2 2 2 3 2" xfId="24791" xr:uid="{00000000-0005-0000-0000-0000BB230000}"/>
    <cellStyle name="Assumption Number. 2 2 2 2 2 2 4" xfId="4801" xr:uid="{00000000-0005-0000-0000-0000BC230000}"/>
    <cellStyle name="Assumption Number. 2 2 2 2 2 2 4 2" xfId="24792" xr:uid="{00000000-0005-0000-0000-0000BD230000}"/>
    <cellStyle name="Assumption Number. 2 2 2 2 2 2 5" xfId="4802" xr:uid="{00000000-0005-0000-0000-0000BE230000}"/>
    <cellStyle name="Assumption Number. 2 2 2 2 2 2 5 2" xfId="24793" xr:uid="{00000000-0005-0000-0000-0000BF230000}"/>
    <cellStyle name="Assumption Number. 2 2 2 2 2 2 6" xfId="4803" xr:uid="{00000000-0005-0000-0000-0000C0230000}"/>
    <cellStyle name="Assumption Number. 2 2 2 2 2 2 6 2" xfId="24794" xr:uid="{00000000-0005-0000-0000-0000C1230000}"/>
    <cellStyle name="Assumption Number. 2 2 2 2 2 2 7" xfId="4804" xr:uid="{00000000-0005-0000-0000-0000C2230000}"/>
    <cellStyle name="Assumption Number. 2 2 2 2 2 2 7 2" xfId="24795" xr:uid="{00000000-0005-0000-0000-0000C3230000}"/>
    <cellStyle name="Assumption Number. 2 2 2 2 2 2 8" xfId="4805" xr:uid="{00000000-0005-0000-0000-0000C4230000}"/>
    <cellStyle name="Assumption Number. 2 2 2 2 2 2 8 2" xfId="24796" xr:uid="{00000000-0005-0000-0000-0000C5230000}"/>
    <cellStyle name="Assumption Number. 2 2 2 2 2 2 9" xfId="4806" xr:uid="{00000000-0005-0000-0000-0000C6230000}"/>
    <cellStyle name="Assumption Number. 2 2 2 2 2 2 9 2" xfId="24797" xr:uid="{00000000-0005-0000-0000-0000C7230000}"/>
    <cellStyle name="Assumption Number. 2 2 2 2 2 3" xfId="4807" xr:uid="{00000000-0005-0000-0000-0000C8230000}"/>
    <cellStyle name="Assumption Number. 2 2 2 2 2 3 2" xfId="24798" xr:uid="{00000000-0005-0000-0000-0000C9230000}"/>
    <cellStyle name="Assumption Number. 2 2 2 2 2 4" xfId="4808" xr:uid="{00000000-0005-0000-0000-0000CA230000}"/>
    <cellStyle name="Assumption Number. 2 2 2 2 2 4 2" xfId="24799" xr:uid="{00000000-0005-0000-0000-0000CB230000}"/>
    <cellStyle name="Assumption Number. 2 2 2 2 2 5" xfId="4809" xr:uid="{00000000-0005-0000-0000-0000CC230000}"/>
    <cellStyle name="Assumption Number. 2 2 2 2 2 5 2" xfId="24800" xr:uid="{00000000-0005-0000-0000-0000CD230000}"/>
    <cellStyle name="Assumption Number. 2 2 2 2 2 6" xfId="4810" xr:uid="{00000000-0005-0000-0000-0000CE230000}"/>
    <cellStyle name="Assumption Number. 2 2 2 2 2 6 2" xfId="24801" xr:uid="{00000000-0005-0000-0000-0000CF230000}"/>
    <cellStyle name="Assumption Number. 2 2 2 2 2 7" xfId="4811" xr:uid="{00000000-0005-0000-0000-0000D0230000}"/>
    <cellStyle name="Assumption Number. 2 2 2 2 2 7 2" xfId="24802" xr:uid="{00000000-0005-0000-0000-0000D1230000}"/>
    <cellStyle name="Assumption Number. 2 2 2 2 2 8" xfId="4812" xr:uid="{00000000-0005-0000-0000-0000D2230000}"/>
    <cellStyle name="Assumption Number. 2 2 2 2 2 8 2" xfId="24803" xr:uid="{00000000-0005-0000-0000-0000D3230000}"/>
    <cellStyle name="Assumption Number. 2 2 2 2 2 9" xfId="4813" xr:uid="{00000000-0005-0000-0000-0000D4230000}"/>
    <cellStyle name="Assumption Number. 2 2 2 2 2 9 2" xfId="24804" xr:uid="{00000000-0005-0000-0000-0000D5230000}"/>
    <cellStyle name="Assumption Number. 2 2 2 2 3" xfId="4814" xr:uid="{00000000-0005-0000-0000-0000D6230000}"/>
    <cellStyle name="Assumption Number. 2 2 2 2 3 10" xfId="4815" xr:uid="{00000000-0005-0000-0000-0000D7230000}"/>
    <cellStyle name="Assumption Number. 2 2 2 2 3 10 2" xfId="24806" xr:uid="{00000000-0005-0000-0000-0000D8230000}"/>
    <cellStyle name="Assumption Number. 2 2 2 2 3 11" xfId="4816" xr:uid="{00000000-0005-0000-0000-0000D9230000}"/>
    <cellStyle name="Assumption Number. 2 2 2 2 3 11 2" xfId="24807" xr:uid="{00000000-0005-0000-0000-0000DA230000}"/>
    <cellStyle name="Assumption Number. 2 2 2 2 3 12" xfId="24805" xr:uid="{00000000-0005-0000-0000-0000DB230000}"/>
    <cellStyle name="Assumption Number. 2 2 2 2 3 2" xfId="4817" xr:uid="{00000000-0005-0000-0000-0000DC230000}"/>
    <cellStyle name="Assumption Number. 2 2 2 2 3 2 2" xfId="24808" xr:uid="{00000000-0005-0000-0000-0000DD230000}"/>
    <cellStyle name="Assumption Number. 2 2 2 2 3 3" xfId="4818" xr:uid="{00000000-0005-0000-0000-0000DE230000}"/>
    <cellStyle name="Assumption Number. 2 2 2 2 3 3 2" xfId="24809" xr:uid="{00000000-0005-0000-0000-0000DF230000}"/>
    <cellStyle name="Assumption Number. 2 2 2 2 3 4" xfId="4819" xr:uid="{00000000-0005-0000-0000-0000E0230000}"/>
    <cellStyle name="Assumption Number. 2 2 2 2 3 4 2" xfId="24810" xr:uid="{00000000-0005-0000-0000-0000E1230000}"/>
    <cellStyle name="Assumption Number. 2 2 2 2 3 5" xfId="4820" xr:uid="{00000000-0005-0000-0000-0000E2230000}"/>
    <cellStyle name="Assumption Number. 2 2 2 2 3 5 2" xfId="24811" xr:uid="{00000000-0005-0000-0000-0000E3230000}"/>
    <cellStyle name="Assumption Number. 2 2 2 2 3 6" xfId="4821" xr:uid="{00000000-0005-0000-0000-0000E4230000}"/>
    <cellStyle name="Assumption Number. 2 2 2 2 3 6 2" xfId="24812" xr:uid="{00000000-0005-0000-0000-0000E5230000}"/>
    <cellStyle name="Assumption Number. 2 2 2 2 3 7" xfId="4822" xr:uid="{00000000-0005-0000-0000-0000E6230000}"/>
    <cellStyle name="Assumption Number. 2 2 2 2 3 7 2" xfId="24813" xr:uid="{00000000-0005-0000-0000-0000E7230000}"/>
    <cellStyle name="Assumption Number. 2 2 2 2 3 8" xfId="4823" xr:uid="{00000000-0005-0000-0000-0000E8230000}"/>
    <cellStyle name="Assumption Number. 2 2 2 2 3 8 2" xfId="24814" xr:uid="{00000000-0005-0000-0000-0000E9230000}"/>
    <cellStyle name="Assumption Number. 2 2 2 2 3 9" xfId="4824" xr:uid="{00000000-0005-0000-0000-0000EA230000}"/>
    <cellStyle name="Assumption Number. 2 2 2 2 3 9 2" xfId="24815" xr:uid="{00000000-0005-0000-0000-0000EB230000}"/>
    <cellStyle name="Assumption Number. 2 2 2 2 4" xfId="4825" xr:uid="{00000000-0005-0000-0000-0000EC230000}"/>
    <cellStyle name="Assumption Number. 2 2 2 2 4 2" xfId="24816" xr:uid="{00000000-0005-0000-0000-0000ED230000}"/>
    <cellStyle name="Assumption Number. 2 2 2 2 5" xfId="4826" xr:uid="{00000000-0005-0000-0000-0000EE230000}"/>
    <cellStyle name="Assumption Number. 2 2 2 2 5 2" xfId="24817" xr:uid="{00000000-0005-0000-0000-0000EF230000}"/>
    <cellStyle name="Assumption Number. 2 2 2 2 6" xfId="4827" xr:uid="{00000000-0005-0000-0000-0000F0230000}"/>
    <cellStyle name="Assumption Number. 2 2 2 2 6 2" xfId="24818" xr:uid="{00000000-0005-0000-0000-0000F1230000}"/>
    <cellStyle name="Assumption Number. 2 2 2 2 7" xfId="4828" xr:uid="{00000000-0005-0000-0000-0000F2230000}"/>
    <cellStyle name="Assumption Number. 2 2 2 2 7 2" xfId="24819" xr:uid="{00000000-0005-0000-0000-0000F3230000}"/>
    <cellStyle name="Assumption Number. 2 2 2 2 8" xfId="4829" xr:uid="{00000000-0005-0000-0000-0000F4230000}"/>
    <cellStyle name="Assumption Number. 2 2 2 2 8 2" xfId="24820" xr:uid="{00000000-0005-0000-0000-0000F5230000}"/>
    <cellStyle name="Assumption Number. 2 2 2 2 9" xfId="4830" xr:uid="{00000000-0005-0000-0000-0000F6230000}"/>
    <cellStyle name="Assumption Number. 2 2 2 2 9 2" xfId="24821" xr:uid="{00000000-0005-0000-0000-0000F7230000}"/>
    <cellStyle name="Assumption Number. 2 2 2 3" xfId="4831" xr:uid="{00000000-0005-0000-0000-0000F8230000}"/>
    <cellStyle name="Assumption Number. 2 2 2 3 10" xfId="4832" xr:uid="{00000000-0005-0000-0000-0000F9230000}"/>
    <cellStyle name="Assumption Number. 2 2 2 3 10 2" xfId="24823" xr:uid="{00000000-0005-0000-0000-0000FA230000}"/>
    <cellStyle name="Assumption Number. 2 2 2 3 11" xfId="4833" xr:uid="{00000000-0005-0000-0000-0000FB230000}"/>
    <cellStyle name="Assumption Number. 2 2 2 3 11 2" xfId="24824" xr:uid="{00000000-0005-0000-0000-0000FC230000}"/>
    <cellStyle name="Assumption Number. 2 2 2 3 12" xfId="24822" xr:uid="{00000000-0005-0000-0000-0000FD230000}"/>
    <cellStyle name="Assumption Number. 2 2 2 3 2" xfId="4834" xr:uid="{00000000-0005-0000-0000-0000FE230000}"/>
    <cellStyle name="Assumption Number. 2 2 2 3 2 10" xfId="4835" xr:uid="{00000000-0005-0000-0000-0000FF230000}"/>
    <cellStyle name="Assumption Number. 2 2 2 3 2 10 2" xfId="24826" xr:uid="{00000000-0005-0000-0000-000000240000}"/>
    <cellStyle name="Assumption Number. 2 2 2 3 2 11" xfId="4836" xr:uid="{00000000-0005-0000-0000-000001240000}"/>
    <cellStyle name="Assumption Number. 2 2 2 3 2 11 2" xfId="24827" xr:uid="{00000000-0005-0000-0000-000002240000}"/>
    <cellStyle name="Assumption Number. 2 2 2 3 2 12" xfId="24825" xr:uid="{00000000-0005-0000-0000-000003240000}"/>
    <cellStyle name="Assumption Number. 2 2 2 3 2 2" xfId="4837" xr:uid="{00000000-0005-0000-0000-000004240000}"/>
    <cellStyle name="Assumption Number. 2 2 2 3 2 2 2" xfId="24828" xr:uid="{00000000-0005-0000-0000-000005240000}"/>
    <cellStyle name="Assumption Number. 2 2 2 3 2 3" xfId="4838" xr:uid="{00000000-0005-0000-0000-000006240000}"/>
    <cellStyle name="Assumption Number. 2 2 2 3 2 3 2" xfId="24829" xr:uid="{00000000-0005-0000-0000-000007240000}"/>
    <cellStyle name="Assumption Number. 2 2 2 3 2 4" xfId="4839" xr:uid="{00000000-0005-0000-0000-000008240000}"/>
    <cellStyle name="Assumption Number. 2 2 2 3 2 4 2" xfId="24830" xr:uid="{00000000-0005-0000-0000-000009240000}"/>
    <cellStyle name="Assumption Number. 2 2 2 3 2 5" xfId="4840" xr:uid="{00000000-0005-0000-0000-00000A240000}"/>
    <cellStyle name="Assumption Number. 2 2 2 3 2 5 2" xfId="24831" xr:uid="{00000000-0005-0000-0000-00000B240000}"/>
    <cellStyle name="Assumption Number. 2 2 2 3 2 6" xfId="4841" xr:uid="{00000000-0005-0000-0000-00000C240000}"/>
    <cellStyle name="Assumption Number. 2 2 2 3 2 6 2" xfId="24832" xr:uid="{00000000-0005-0000-0000-00000D240000}"/>
    <cellStyle name="Assumption Number. 2 2 2 3 2 7" xfId="4842" xr:uid="{00000000-0005-0000-0000-00000E240000}"/>
    <cellStyle name="Assumption Number. 2 2 2 3 2 7 2" xfId="24833" xr:uid="{00000000-0005-0000-0000-00000F240000}"/>
    <cellStyle name="Assumption Number. 2 2 2 3 2 8" xfId="4843" xr:uid="{00000000-0005-0000-0000-000010240000}"/>
    <cellStyle name="Assumption Number. 2 2 2 3 2 8 2" xfId="24834" xr:uid="{00000000-0005-0000-0000-000011240000}"/>
    <cellStyle name="Assumption Number. 2 2 2 3 2 9" xfId="4844" xr:uid="{00000000-0005-0000-0000-000012240000}"/>
    <cellStyle name="Assumption Number. 2 2 2 3 2 9 2" xfId="24835" xr:uid="{00000000-0005-0000-0000-000013240000}"/>
    <cellStyle name="Assumption Number. 2 2 2 3 3" xfId="4845" xr:uid="{00000000-0005-0000-0000-000014240000}"/>
    <cellStyle name="Assumption Number. 2 2 2 3 3 2" xfId="24836" xr:uid="{00000000-0005-0000-0000-000015240000}"/>
    <cellStyle name="Assumption Number. 2 2 2 3 4" xfId="4846" xr:uid="{00000000-0005-0000-0000-000016240000}"/>
    <cellStyle name="Assumption Number. 2 2 2 3 4 2" xfId="24837" xr:uid="{00000000-0005-0000-0000-000017240000}"/>
    <cellStyle name="Assumption Number. 2 2 2 3 5" xfId="4847" xr:uid="{00000000-0005-0000-0000-000018240000}"/>
    <cellStyle name="Assumption Number. 2 2 2 3 5 2" xfId="24838" xr:uid="{00000000-0005-0000-0000-000019240000}"/>
    <cellStyle name="Assumption Number. 2 2 2 3 6" xfId="4848" xr:uid="{00000000-0005-0000-0000-00001A240000}"/>
    <cellStyle name="Assumption Number. 2 2 2 3 6 2" xfId="24839" xr:uid="{00000000-0005-0000-0000-00001B240000}"/>
    <cellStyle name="Assumption Number. 2 2 2 3 7" xfId="4849" xr:uid="{00000000-0005-0000-0000-00001C240000}"/>
    <cellStyle name="Assumption Number. 2 2 2 3 7 2" xfId="24840" xr:uid="{00000000-0005-0000-0000-00001D240000}"/>
    <cellStyle name="Assumption Number. 2 2 2 3 8" xfId="4850" xr:uid="{00000000-0005-0000-0000-00001E240000}"/>
    <cellStyle name="Assumption Number. 2 2 2 3 8 2" xfId="24841" xr:uid="{00000000-0005-0000-0000-00001F240000}"/>
    <cellStyle name="Assumption Number. 2 2 2 3 9" xfId="4851" xr:uid="{00000000-0005-0000-0000-000020240000}"/>
    <cellStyle name="Assumption Number. 2 2 2 3 9 2" xfId="24842" xr:uid="{00000000-0005-0000-0000-000021240000}"/>
    <cellStyle name="Assumption Number. 2 2 2 4" xfId="4852" xr:uid="{00000000-0005-0000-0000-000022240000}"/>
    <cellStyle name="Assumption Number. 2 2 2 4 10" xfId="4853" xr:uid="{00000000-0005-0000-0000-000023240000}"/>
    <cellStyle name="Assumption Number. 2 2 2 4 10 2" xfId="24844" xr:uid="{00000000-0005-0000-0000-000024240000}"/>
    <cellStyle name="Assumption Number. 2 2 2 4 11" xfId="4854" xr:uid="{00000000-0005-0000-0000-000025240000}"/>
    <cellStyle name="Assumption Number. 2 2 2 4 11 2" xfId="24845" xr:uid="{00000000-0005-0000-0000-000026240000}"/>
    <cellStyle name="Assumption Number. 2 2 2 4 12" xfId="24843" xr:uid="{00000000-0005-0000-0000-000027240000}"/>
    <cellStyle name="Assumption Number. 2 2 2 4 2" xfId="4855" xr:uid="{00000000-0005-0000-0000-000028240000}"/>
    <cellStyle name="Assumption Number. 2 2 2 4 2 2" xfId="24846" xr:uid="{00000000-0005-0000-0000-000029240000}"/>
    <cellStyle name="Assumption Number. 2 2 2 4 3" xfId="4856" xr:uid="{00000000-0005-0000-0000-00002A240000}"/>
    <cellStyle name="Assumption Number. 2 2 2 4 3 2" xfId="24847" xr:uid="{00000000-0005-0000-0000-00002B240000}"/>
    <cellStyle name="Assumption Number. 2 2 2 4 4" xfId="4857" xr:uid="{00000000-0005-0000-0000-00002C240000}"/>
    <cellStyle name="Assumption Number. 2 2 2 4 4 2" xfId="24848" xr:uid="{00000000-0005-0000-0000-00002D240000}"/>
    <cellStyle name="Assumption Number. 2 2 2 4 5" xfId="4858" xr:uid="{00000000-0005-0000-0000-00002E240000}"/>
    <cellStyle name="Assumption Number. 2 2 2 4 5 2" xfId="24849" xr:uid="{00000000-0005-0000-0000-00002F240000}"/>
    <cellStyle name="Assumption Number. 2 2 2 4 6" xfId="4859" xr:uid="{00000000-0005-0000-0000-000030240000}"/>
    <cellStyle name="Assumption Number. 2 2 2 4 6 2" xfId="24850" xr:uid="{00000000-0005-0000-0000-000031240000}"/>
    <cellStyle name="Assumption Number. 2 2 2 4 7" xfId="4860" xr:uid="{00000000-0005-0000-0000-000032240000}"/>
    <cellStyle name="Assumption Number. 2 2 2 4 7 2" xfId="24851" xr:uid="{00000000-0005-0000-0000-000033240000}"/>
    <cellStyle name="Assumption Number. 2 2 2 4 8" xfId="4861" xr:uid="{00000000-0005-0000-0000-000034240000}"/>
    <cellStyle name="Assumption Number. 2 2 2 4 8 2" xfId="24852" xr:uid="{00000000-0005-0000-0000-000035240000}"/>
    <cellStyle name="Assumption Number. 2 2 2 4 9" xfId="4862" xr:uid="{00000000-0005-0000-0000-000036240000}"/>
    <cellStyle name="Assumption Number. 2 2 2 4 9 2" xfId="24853" xr:uid="{00000000-0005-0000-0000-000037240000}"/>
    <cellStyle name="Assumption Number. 2 2 2 5" xfId="4863" xr:uid="{00000000-0005-0000-0000-000038240000}"/>
    <cellStyle name="Assumption Number. 2 2 2 5 2" xfId="24854" xr:uid="{00000000-0005-0000-0000-000039240000}"/>
    <cellStyle name="Assumption Number. 2 2 2 6" xfId="4864" xr:uid="{00000000-0005-0000-0000-00003A240000}"/>
    <cellStyle name="Assumption Number. 2 2 2 6 2" xfId="24855" xr:uid="{00000000-0005-0000-0000-00003B240000}"/>
    <cellStyle name="Assumption Number. 2 2 2 7" xfId="4865" xr:uid="{00000000-0005-0000-0000-00003C240000}"/>
    <cellStyle name="Assumption Number. 2 2 2 7 2" xfId="24856" xr:uid="{00000000-0005-0000-0000-00003D240000}"/>
    <cellStyle name="Assumption Number. 2 2 2 8" xfId="4866" xr:uid="{00000000-0005-0000-0000-00003E240000}"/>
    <cellStyle name="Assumption Number. 2 2 2 8 2" xfId="24857" xr:uid="{00000000-0005-0000-0000-00003F240000}"/>
    <cellStyle name="Assumption Number. 2 2 2 9" xfId="4867" xr:uid="{00000000-0005-0000-0000-000040240000}"/>
    <cellStyle name="Assumption Number. 2 2 2 9 2" xfId="24858" xr:uid="{00000000-0005-0000-0000-000041240000}"/>
    <cellStyle name="Assumption Number. 2 2 20" xfId="4868" xr:uid="{00000000-0005-0000-0000-000042240000}"/>
    <cellStyle name="Assumption Number. 2 2 20 2" xfId="24859" xr:uid="{00000000-0005-0000-0000-000043240000}"/>
    <cellStyle name="Assumption Number. 2 2 21" xfId="4869" xr:uid="{00000000-0005-0000-0000-000044240000}"/>
    <cellStyle name="Assumption Number. 2 2 21 2" xfId="24860" xr:uid="{00000000-0005-0000-0000-000045240000}"/>
    <cellStyle name="Assumption Number. 2 2 22" xfId="24764" xr:uid="{00000000-0005-0000-0000-000046240000}"/>
    <cellStyle name="Assumption Number. 2 2 3" xfId="4870" xr:uid="{00000000-0005-0000-0000-000047240000}"/>
    <cellStyle name="Assumption Number. 2 2 3 10" xfId="4871" xr:uid="{00000000-0005-0000-0000-000048240000}"/>
    <cellStyle name="Assumption Number. 2 2 3 10 2" xfId="24862" xr:uid="{00000000-0005-0000-0000-000049240000}"/>
    <cellStyle name="Assumption Number. 2 2 3 11" xfId="4872" xr:uid="{00000000-0005-0000-0000-00004A240000}"/>
    <cellStyle name="Assumption Number. 2 2 3 11 2" xfId="24863" xr:uid="{00000000-0005-0000-0000-00004B240000}"/>
    <cellStyle name="Assumption Number. 2 2 3 12" xfId="4873" xr:uid="{00000000-0005-0000-0000-00004C240000}"/>
    <cellStyle name="Assumption Number. 2 2 3 12 2" xfId="24864" xr:uid="{00000000-0005-0000-0000-00004D240000}"/>
    <cellStyle name="Assumption Number. 2 2 3 13" xfId="24861" xr:uid="{00000000-0005-0000-0000-00004E240000}"/>
    <cellStyle name="Assumption Number. 2 2 3 2" xfId="4874" xr:uid="{00000000-0005-0000-0000-00004F240000}"/>
    <cellStyle name="Assumption Number. 2 2 3 2 10" xfId="4875" xr:uid="{00000000-0005-0000-0000-000050240000}"/>
    <cellStyle name="Assumption Number. 2 2 3 2 10 2" xfId="24866" xr:uid="{00000000-0005-0000-0000-000051240000}"/>
    <cellStyle name="Assumption Number. 2 2 3 2 11" xfId="4876" xr:uid="{00000000-0005-0000-0000-000052240000}"/>
    <cellStyle name="Assumption Number. 2 2 3 2 11 2" xfId="24867" xr:uid="{00000000-0005-0000-0000-000053240000}"/>
    <cellStyle name="Assumption Number. 2 2 3 2 12" xfId="24865" xr:uid="{00000000-0005-0000-0000-000054240000}"/>
    <cellStyle name="Assumption Number. 2 2 3 2 2" xfId="4877" xr:uid="{00000000-0005-0000-0000-000055240000}"/>
    <cellStyle name="Assumption Number. 2 2 3 2 2 10" xfId="4878" xr:uid="{00000000-0005-0000-0000-000056240000}"/>
    <cellStyle name="Assumption Number. 2 2 3 2 2 10 2" xfId="24869" xr:uid="{00000000-0005-0000-0000-000057240000}"/>
    <cellStyle name="Assumption Number. 2 2 3 2 2 11" xfId="4879" xr:uid="{00000000-0005-0000-0000-000058240000}"/>
    <cellStyle name="Assumption Number. 2 2 3 2 2 11 2" xfId="24870" xr:uid="{00000000-0005-0000-0000-000059240000}"/>
    <cellStyle name="Assumption Number. 2 2 3 2 2 12" xfId="24868" xr:uid="{00000000-0005-0000-0000-00005A240000}"/>
    <cellStyle name="Assumption Number. 2 2 3 2 2 2" xfId="4880" xr:uid="{00000000-0005-0000-0000-00005B240000}"/>
    <cellStyle name="Assumption Number. 2 2 3 2 2 2 2" xfId="24871" xr:uid="{00000000-0005-0000-0000-00005C240000}"/>
    <cellStyle name="Assumption Number. 2 2 3 2 2 3" xfId="4881" xr:uid="{00000000-0005-0000-0000-00005D240000}"/>
    <cellStyle name="Assumption Number. 2 2 3 2 2 3 2" xfId="24872" xr:uid="{00000000-0005-0000-0000-00005E240000}"/>
    <cellStyle name="Assumption Number. 2 2 3 2 2 4" xfId="4882" xr:uid="{00000000-0005-0000-0000-00005F240000}"/>
    <cellStyle name="Assumption Number. 2 2 3 2 2 4 2" xfId="24873" xr:uid="{00000000-0005-0000-0000-000060240000}"/>
    <cellStyle name="Assumption Number. 2 2 3 2 2 5" xfId="4883" xr:uid="{00000000-0005-0000-0000-000061240000}"/>
    <cellStyle name="Assumption Number. 2 2 3 2 2 5 2" xfId="24874" xr:uid="{00000000-0005-0000-0000-000062240000}"/>
    <cellStyle name="Assumption Number. 2 2 3 2 2 6" xfId="4884" xr:uid="{00000000-0005-0000-0000-000063240000}"/>
    <cellStyle name="Assumption Number. 2 2 3 2 2 6 2" xfId="24875" xr:uid="{00000000-0005-0000-0000-000064240000}"/>
    <cellStyle name="Assumption Number. 2 2 3 2 2 7" xfId="4885" xr:uid="{00000000-0005-0000-0000-000065240000}"/>
    <cellStyle name="Assumption Number. 2 2 3 2 2 7 2" xfId="24876" xr:uid="{00000000-0005-0000-0000-000066240000}"/>
    <cellStyle name="Assumption Number. 2 2 3 2 2 8" xfId="4886" xr:uid="{00000000-0005-0000-0000-000067240000}"/>
    <cellStyle name="Assumption Number. 2 2 3 2 2 8 2" xfId="24877" xr:uid="{00000000-0005-0000-0000-000068240000}"/>
    <cellStyle name="Assumption Number. 2 2 3 2 2 9" xfId="4887" xr:uid="{00000000-0005-0000-0000-000069240000}"/>
    <cellStyle name="Assumption Number. 2 2 3 2 2 9 2" xfId="24878" xr:uid="{00000000-0005-0000-0000-00006A240000}"/>
    <cellStyle name="Assumption Number. 2 2 3 2 3" xfId="4888" xr:uid="{00000000-0005-0000-0000-00006B240000}"/>
    <cellStyle name="Assumption Number. 2 2 3 2 3 2" xfId="24879" xr:uid="{00000000-0005-0000-0000-00006C240000}"/>
    <cellStyle name="Assumption Number. 2 2 3 2 4" xfId="4889" xr:uid="{00000000-0005-0000-0000-00006D240000}"/>
    <cellStyle name="Assumption Number. 2 2 3 2 4 2" xfId="24880" xr:uid="{00000000-0005-0000-0000-00006E240000}"/>
    <cellStyle name="Assumption Number. 2 2 3 2 5" xfId="4890" xr:uid="{00000000-0005-0000-0000-00006F240000}"/>
    <cellStyle name="Assumption Number. 2 2 3 2 5 2" xfId="24881" xr:uid="{00000000-0005-0000-0000-000070240000}"/>
    <cellStyle name="Assumption Number. 2 2 3 2 6" xfId="4891" xr:uid="{00000000-0005-0000-0000-000071240000}"/>
    <cellStyle name="Assumption Number. 2 2 3 2 6 2" xfId="24882" xr:uid="{00000000-0005-0000-0000-000072240000}"/>
    <cellStyle name="Assumption Number. 2 2 3 2 7" xfId="4892" xr:uid="{00000000-0005-0000-0000-000073240000}"/>
    <cellStyle name="Assumption Number. 2 2 3 2 7 2" xfId="24883" xr:uid="{00000000-0005-0000-0000-000074240000}"/>
    <cellStyle name="Assumption Number. 2 2 3 2 8" xfId="4893" xr:uid="{00000000-0005-0000-0000-000075240000}"/>
    <cellStyle name="Assumption Number. 2 2 3 2 8 2" xfId="24884" xr:uid="{00000000-0005-0000-0000-000076240000}"/>
    <cellStyle name="Assumption Number. 2 2 3 2 9" xfId="4894" xr:uid="{00000000-0005-0000-0000-000077240000}"/>
    <cellStyle name="Assumption Number. 2 2 3 2 9 2" xfId="24885" xr:uid="{00000000-0005-0000-0000-000078240000}"/>
    <cellStyle name="Assumption Number. 2 2 3 3" xfId="4895" xr:uid="{00000000-0005-0000-0000-000079240000}"/>
    <cellStyle name="Assumption Number. 2 2 3 3 10" xfId="4896" xr:uid="{00000000-0005-0000-0000-00007A240000}"/>
    <cellStyle name="Assumption Number. 2 2 3 3 10 2" xfId="24887" xr:uid="{00000000-0005-0000-0000-00007B240000}"/>
    <cellStyle name="Assumption Number. 2 2 3 3 11" xfId="4897" xr:uid="{00000000-0005-0000-0000-00007C240000}"/>
    <cellStyle name="Assumption Number. 2 2 3 3 11 2" xfId="24888" xr:uid="{00000000-0005-0000-0000-00007D240000}"/>
    <cellStyle name="Assumption Number. 2 2 3 3 12" xfId="24886" xr:uid="{00000000-0005-0000-0000-00007E240000}"/>
    <cellStyle name="Assumption Number. 2 2 3 3 2" xfId="4898" xr:uid="{00000000-0005-0000-0000-00007F240000}"/>
    <cellStyle name="Assumption Number. 2 2 3 3 2 2" xfId="24889" xr:uid="{00000000-0005-0000-0000-000080240000}"/>
    <cellStyle name="Assumption Number. 2 2 3 3 3" xfId="4899" xr:uid="{00000000-0005-0000-0000-000081240000}"/>
    <cellStyle name="Assumption Number. 2 2 3 3 3 2" xfId="24890" xr:uid="{00000000-0005-0000-0000-000082240000}"/>
    <cellStyle name="Assumption Number. 2 2 3 3 4" xfId="4900" xr:uid="{00000000-0005-0000-0000-000083240000}"/>
    <cellStyle name="Assumption Number. 2 2 3 3 4 2" xfId="24891" xr:uid="{00000000-0005-0000-0000-000084240000}"/>
    <cellStyle name="Assumption Number. 2 2 3 3 5" xfId="4901" xr:uid="{00000000-0005-0000-0000-000085240000}"/>
    <cellStyle name="Assumption Number. 2 2 3 3 5 2" xfId="24892" xr:uid="{00000000-0005-0000-0000-000086240000}"/>
    <cellStyle name="Assumption Number. 2 2 3 3 6" xfId="4902" xr:uid="{00000000-0005-0000-0000-000087240000}"/>
    <cellStyle name="Assumption Number. 2 2 3 3 6 2" xfId="24893" xr:uid="{00000000-0005-0000-0000-000088240000}"/>
    <cellStyle name="Assumption Number. 2 2 3 3 7" xfId="4903" xr:uid="{00000000-0005-0000-0000-000089240000}"/>
    <cellStyle name="Assumption Number. 2 2 3 3 7 2" xfId="24894" xr:uid="{00000000-0005-0000-0000-00008A240000}"/>
    <cellStyle name="Assumption Number. 2 2 3 3 8" xfId="4904" xr:uid="{00000000-0005-0000-0000-00008B240000}"/>
    <cellStyle name="Assumption Number. 2 2 3 3 8 2" xfId="24895" xr:uid="{00000000-0005-0000-0000-00008C240000}"/>
    <cellStyle name="Assumption Number. 2 2 3 3 9" xfId="4905" xr:uid="{00000000-0005-0000-0000-00008D240000}"/>
    <cellStyle name="Assumption Number. 2 2 3 3 9 2" xfId="24896" xr:uid="{00000000-0005-0000-0000-00008E240000}"/>
    <cellStyle name="Assumption Number. 2 2 3 4" xfId="4906" xr:uid="{00000000-0005-0000-0000-00008F240000}"/>
    <cellStyle name="Assumption Number. 2 2 3 4 2" xfId="24897" xr:uid="{00000000-0005-0000-0000-000090240000}"/>
    <cellStyle name="Assumption Number. 2 2 3 5" xfId="4907" xr:uid="{00000000-0005-0000-0000-000091240000}"/>
    <cellStyle name="Assumption Number. 2 2 3 5 2" xfId="24898" xr:uid="{00000000-0005-0000-0000-000092240000}"/>
    <cellStyle name="Assumption Number. 2 2 3 6" xfId="4908" xr:uid="{00000000-0005-0000-0000-000093240000}"/>
    <cellStyle name="Assumption Number. 2 2 3 6 2" xfId="24899" xr:uid="{00000000-0005-0000-0000-000094240000}"/>
    <cellStyle name="Assumption Number. 2 2 3 7" xfId="4909" xr:uid="{00000000-0005-0000-0000-000095240000}"/>
    <cellStyle name="Assumption Number. 2 2 3 7 2" xfId="24900" xr:uid="{00000000-0005-0000-0000-000096240000}"/>
    <cellStyle name="Assumption Number. 2 2 3 8" xfId="4910" xr:uid="{00000000-0005-0000-0000-000097240000}"/>
    <cellStyle name="Assumption Number. 2 2 3 8 2" xfId="24901" xr:uid="{00000000-0005-0000-0000-000098240000}"/>
    <cellStyle name="Assumption Number. 2 2 3 9" xfId="4911" xr:uid="{00000000-0005-0000-0000-000099240000}"/>
    <cellStyle name="Assumption Number. 2 2 3 9 2" xfId="24902" xr:uid="{00000000-0005-0000-0000-00009A240000}"/>
    <cellStyle name="Assumption Number. 2 2 4" xfId="4912" xr:uid="{00000000-0005-0000-0000-00009B240000}"/>
    <cellStyle name="Assumption Number. 2 2 4 10" xfId="4913" xr:uid="{00000000-0005-0000-0000-00009C240000}"/>
    <cellStyle name="Assumption Number. 2 2 4 10 2" xfId="24904" xr:uid="{00000000-0005-0000-0000-00009D240000}"/>
    <cellStyle name="Assumption Number. 2 2 4 11" xfId="4914" xr:uid="{00000000-0005-0000-0000-00009E240000}"/>
    <cellStyle name="Assumption Number. 2 2 4 11 2" xfId="24905" xr:uid="{00000000-0005-0000-0000-00009F240000}"/>
    <cellStyle name="Assumption Number. 2 2 4 12" xfId="4915" xr:uid="{00000000-0005-0000-0000-0000A0240000}"/>
    <cellStyle name="Assumption Number. 2 2 4 12 2" xfId="24906" xr:uid="{00000000-0005-0000-0000-0000A1240000}"/>
    <cellStyle name="Assumption Number. 2 2 4 13" xfId="24903" xr:uid="{00000000-0005-0000-0000-0000A2240000}"/>
    <cellStyle name="Assumption Number. 2 2 4 2" xfId="4916" xr:uid="{00000000-0005-0000-0000-0000A3240000}"/>
    <cellStyle name="Assumption Number. 2 2 4 2 10" xfId="4917" xr:uid="{00000000-0005-0000-0000-0000A4240000}"/>
    <cellStyle name="Assumption Number. 2 2 4 2 10 2" xfId="24908" xr:uid="{00000000-0005-0000-0000-0000A5240000}"/>
    <cellStyle name="Assumption Number. 2 2 4 2 11" xfId="4918" xr:uid="{00000000-0005-0000-0000-0000A6240000}"/>
    <cellStyle name="Assumption Number. 2 2 4 2 11 2" xfId="24909" xr:uid="{00000000-0005-0000-0000-0000A7240000}"/>
    <cellStyle name="Assumption Number. 2 2 4 2 12" xfId="24907" xr:uid="{00000000-0005-0000-0000-0000A8240000}"/>
    <cellStyle name="Assumption Number. 2 2 4 2 2" xfId="4919" xr:uid="{00000000-0005-0000-0000-0000A9240000}"/>
    <cellStyle name="Assumption Number. 2 2 4 2 2 10" xfId="4920" xr:uid="{00000000-0005-0000-0000-0000AA240000}"/>
    <cellStyle name="Assumption Number. 2 2 4 2 2 10 2" xfId="24911" xr:uid="{00000000-0005-0000-0000-0000AB240000}"/>
    <cellStyle name="Assumption Number. 2 2 4 2 2 11" xfId="4921" xr:uid="{00000000-0005-0000-0000-0000AC240000}"/>
    <cellStyle name="Assumption Number. 2 2 4 2 2 11 2" xfId="24912" xr:uid="{00000000-0005-0000-0000-0000AD240000}"/>
    <cellStyle name="Assumption Number. 2 2 4 2 2 12" xfId="24910" xr:uid="{00000000-0005-0000-0000-0000AE240000}"/>
    <cellStyle name="Assumption Number. 2 2 4 2 2 2" xfId="4922" xr:uid="{00000000-0005-0000-0000-0000AF240000}"/>
    <cellStyle name="Assumption Number. 2 2 4 2 2 2 2" xfId="24913" xr:uid="{00000000-0005-0000-0000-0000B0240000}"/>
    <cellStyle name="Assumption Number. 2 2 4 2 2 3" xfId="4923" xr:uid="{00000000-0005-0000-0000-0000B1240000}"/>
    <cellStyle name="Assumption Number. 2 2 4 2 2 3 2" xfId="24914" xr:uid="{00000000-0005-0000-0000-0000B2240000}"/>
    <cellStyle name="Assumption Number. 2 2 4 2 2 4" xfId="4924" xr:uid="{00000000-0005-0000-0000-0000B3240000}"/>
    <cellStyle name="Assumption Number. 2 2 4 2 2 4 2" xfId="24915" xr:uid="{00000000-0005-0000-0000-0000B4240000}"/>
    <cellStyle name="Assumption Number. 2 2 4 2 2 5" xfId="4925" xr:uid="{00000000-0005-0000-0000-0000B5240000}"/>
    <cellStyle name="Assumption Number. 2 2 4 2 2 5 2" xfId="24916" xr:uid="{00000000-0005-0000-0000-0000B6240000}"/>
    <cellStyle name="Assumption Number. 2 2 4 2 2 6" xfId="4926" xr:uid="{00000000-0005-0000-0000-0000B7240000}"/>
    <cellStyle name="Assumption Number. 2 2 4 2 2 6 2" xfId="24917" xr:uid="{00000000-0005-0000-0000-0000B8240000}"/>
    <cellStyle name="Assumption Number. 2 2 4 2 2 7" xfId="4927" xr:uid="{00000000-0005-0000-0000-0000B9240000}"/>
    <cellStyle name="Assumption Number. 2 2 4 2 2 7 2" xfId="24918" xr:uid="{00000000-0005-0000-0000-0000BA240000}"/>
    <cellStyle name="Assumption Number. 2 2 4 2 2 8" xfId="4928" xr:uid="{00000000-0005-0000-0000-0000BB240000}"/>
    <cellStyle name="Assumption Number. 2 2 4 2 2 8 2" xfId="24919" xr:uid="{00000000-0005-0000-0000-0000BC240000}"/>
    <cellStyle name="Assumption Number. 2 2 4 2 2 9" xfId="4929" xr:uid="{00000000-0005-0000-0000-0000BD240000}"/>
    <cellStyle name="Assumption Number. 2 2 4 2 2 9 2" xfId="24920" xr:uid="{00000000-0005-0000-0000-0000BE240000}"/>
    <cellStyle name="Assumption Number. 2 2 4 2 3" xfId="4930" xr:uid="{00000000-0005-0000-0000-0000BF240000}"/>
    <cellStyle name="Assumption Number. 2 2 4 2 3 2" xfId="24921" xr:uid="{00000000-0005-0000-0000-0000C0240000}"/>
    <cellStyle name="Assumption Number. 2 2 4 2 4" xfId="4931" xr:uid="{00000000-0005-0000-0000-0000C1240000}"/>
    <cellStyle name="Assumption Number. 2 2 4 2 4 2" xfId="24922" xr:uid="{00000000-0005-0000-0000-0000C2240000}"/>
    <cellStyle name="Assumption Number. 2 2 4 2 5" xfId="4932" xr:uid="{00000000-0005-0000-0000-0000C3240000}"/>
    <cellStyle name="Assumption Number. 2 2 4 2 5 2" xfId="24923" xr:uid="{00000000-0005-0000-0000-0000C4240000}"/>
    <cellStyle name="Assumption Number. 2 2 4 2 6" xfId="4933" xr:uid="{00000000-0005-0000-0000-0000C5240000}"/>
    <cellStyle name="Assumption Number. 2 2 4 2 6 2" xfId="24924" xr:uid="{00000000-0005-0000-0000-0000C6240000}"/>
    <cellStyle name="Assumption Number. 2 2 4 2 7" xfId="4934" xr:uid="{00000000-0005-0000-0000-0000C7240000}"/>
    <cellStyle name="Assumption Number. 2 2 4 2 7 2" xfId="24925" xr:uid="{00000000-0005-0000-0000-0000C8240000}"/>
    <cellStyle name="Assumption Number. 2 2 4 2 8" xfId="4935" xr:uid="{00000000-0005-0000-0000-0000C9240000}"/>
    <cellStyle name="Assumption Number. 2 2 4 2 8 2" xfId="24926" xr:uid="{00000000-0005-0000-0000-0000CA240000}"/>
    <cellStyle name="Assumption Number. 2 2 4 2 9" xfId="4936" xr:uid="{00000000-0005-0000-0000-0000CB240000}"/>
    <cellStyle name="Assumption Number. 2 2 4 2 9 2" xfId="24927" xr:uid="{00000000-0005-0000-0000-0000CC240000}"/>
    <cellStyle name="Assumption Number. 2 2 4 3" xfId="4937" xr:uid="{00000000-0005-0000-0000-0000CD240000}"/>
    <cellStyle name="Assumption Number. 2 2 4 3 10" xfId="4938" xr:uid="{00000000-0005-0000-0000-0000CE240000}"/>
    <cellStyle name="Assumption Number. 2 2 4 3 10 2" xfId="24929" xr:uid="{00000000-0005-0000-0000-0000CF240000}"/>
    <cellStyle name="Assumption Number. 2 2 4 3 11" xfId="4939" xr:uid="{00000000-0005-0000-0000-0000D0240000}"/>
    <cellStyle name="Assumption Number. 2 2 4 3 11 2" xfId="24930" xr:uid="{00000000-0005-0000-0000-0000D1240000}"/>
    <cellStyle name="Assumption Number. 2 2 4 3 12" xfId="24928" xr:uid="{00000000-0005-0000-0000-0000D2240000}"/>
    <cellStyle name="Assumption Number. 2 2 4 3 2" xfId="4940" xr:uid="{00000000-0005-0000-0000-0000D3240000}"/>
    <cellStyle name="Assumption Number. 2 2 4 3 2 2" xfId="24931" xr:uid="{00000000-0005-0000-0000-0000D4240000}"/>
    <cellStyle name="Assumption Number. 2 2 4 3 3" xfId="4941" xr:uid="{00000000-0005-0000-0000-0000D5240000}"/>
    <cellStyle name="Assumption Number. 2 2 4 3 3 2" xfId="24932" xr:uid="{00000000-0005-0000-0000-0000D6240000}"/>
    <cellStyle name="Assumption Number. 2 2 4 3 4" xfId="4942" xr:uid="{00000000-0005-0000-0000-0000D7240000}"/>
    <cellStyle name="Assumption Number. 2 2 4 3 4 2" xfId="24933" xr:uid="{00000000-0005-0000-0000-0000D8240000}"/>
    <cellStyle name="Assumption Number. 2 2 4 3 5" xfId="4943" xr:uid="{00000000-0005-0000-0000-0000D9240000}"/>
    <cellStyle name="Assumption Number. 2 2 4 3 5 2" xfId="24934" xr:uid="{00000000-0005-0000-0000-0000DA240000}"/>
    <cellStyle name="Assumption Number. 2 2 4 3 6" xfId="4944" xr:uid="{00000000-0005-0000-0000-0000DB240000}"/>
    <cellStyle name="Assumption Number. 2 2 4 3 6 2" xfId="24935" xr:uid="{00000000-0005-0000-0000-0000DC240000}"/>
    <cellStyle name="Assumption Number. 2 2 4 3 7" xfId="4945" xr:uid="{00000000-0005-0000-0000-0000DD240000}"/>
    <cellStyle name="Assumption Number. 2 2 4 3 7 2" xfId="24936" xr:uid="{00000000-0005-0000-0000-0000DE240000}"/>
    <cellStyle name="Assumption Number. 2 2 4 3 8" xfId="4946" xr:uid="{00000000-0005-0000-0000-0000DF240000}"/>
    <cellStyle name="Assumption Number. 2 2 4 3 8 2" xfId="24937" xr:uid="{00000000-0005-0000-0000-0000E0240000}"/>
    <cellStyle name="Assumption Number. 2 2 4 3 9" xfId="4947" xr:uid="{00000000-0005-0000-0000-0000E1240000}"/>
    <cellStyle name="Assumption Number. 2 2 4 3 9 2" xfId="24938" xr:uid="{00000000-0005-0000-0000-0000E2240000}"/>
    <cellStyle name="Assumption Number. 2 2 4 4" xfId="4948" xr:uid="{00000000-0005-0000-0000-0000E3240000}"/>
    <cellStyle name="Assumption Number. 2 2 4 4 2" xfId="24939" xr:uid="{00000000-0005-0000-0000-0000E4240000}"/>
    <cellStyle name="Assumption Number. 2 2 4 5" xfId="4949" xr:uid="{00000000-0005-0000-0000-0000E5240000}"/>
    <cellStyle name="Assumption Number. 2 2 4 5 2" xfId="24940" xr:uid="{00000000-0005-0000-0000-0000E6240000}"/>
    <cellStyle name="Assumption Number. 2 2 4 6" xfId="4950" xr:uid="{00000000-0005-0000-0000-0000E7240000}"/>
    <cellStyle name="Assumption Number. 2 2 4 6 2" xfId="24941" xr:uid="{00000000-0005-0000-0000-0000E8240000}"/>
    <cellStyle name="Assumption Number. 2 2 4 7" xfId="4951" xr:uid="{00000000-0005-0000-0000-0000E9240000}"/>
    <cellStyle name="Assumption Number. 2 2 4 7 2" xfId="24942" xr:uid="{00000000-0005-0000-0000-0000EA240000}"/>
    <cellStyle name="Assumption Number. 2 2 4 8" xfId="4952" xr:uid="{00000000-0005-0000-0000-0000EB240000}"/>
    <cellStyle name="Assumption Number. 2 2 4 8 2" xfId="24943" xr:uid="{00000000-0005-0000-0000-0000EC240000}"/>
    <cellStyle name="Assumption Number. 2 2 4 9" xfId="4953" xr:uid="{00000000-0005-0000-0000-0000ED240000}"/>
    <cellStyle name="Assumption Number. 2 2 4 9 2" xfId="24944" xr:uid="{00000000-0005-0000-0000-0000EE240000}"/>
    <cellStyle name="Assumption Number. 2 2 5" xfId="4954" xr:uid="{00000000-0005-0000-0000-0000EF240000}"/>
    <cellStyle name="Assumption Number. 2 2 5 10" xfId="4955" xr:uid="{00000000-0005-0000-0000-0000F0240000}"/>
    <cellStyle name="Assumption Number. 2 2 5 10 2" xfId="24946" xr:uid="{00000000-0005-0000-0000-0000F1240000}"/>
    <cellStyle name="Assumption Number. 2 2 5 11" xfId="4956" xr:uid="{00000000-0005-0000-0000-0000F2240000}"/>
    <cellStyle name="Assumption Number. 2 2 5 11 2" xfId="24947" xr:uid="{00000000-0005-0000-0000-0000F3240000}"/>
    <cellStyle name="Assumption Number. 2 2 5 12" xfId="24945" xr:uid="{00000000-0005-0000-0000-0000F4240000}"/>
    <cellStyle name="Assumption Number. 2 2 5 2" xfId="4957" xr:uid="{00000000-0005-0000-0000-0000F5240000}"/>
    <cellStyle name="Assumption Number. 2 2 5 2 10" xfId="4958" xr:uid="{00000000-0005-0000-0000-0000F6240000}"/>
    <cellStyle name="Assumption Number. 2 2 5 2 10 2" xfId="24949" xr:uid="{00000000-0005-0000-0000-0000F7240000}"/>
    <cellStyle name="Assumption Number. 2 2 5 2 11" xfId="4959" xr:uid="{00000000-0005-0000-0000-0000F8240000}"/>
    <cellStyle name="Assumption Number. 2 2 5 2 11 2" xfId="24950" xr:uid="{00000000-0005-0000-0000-0000F9240000}"/>
    <cellStyle name="Assumption Number. 2 2 5 2 12" xfId="24948" xr:uid="{00000000-0005-0000-0000-0000FA240000}"/>
    <cellStyle name="Assumption Number. 2 2 5 2 2" xfId="4960" xr:uid="{00000000-0005-0000-0000-0000FB240000}"/>
    <cellStyle name="Assumption Number. 2 2 5 2 2 2" xfId="24951" xr:uid="{00000000-0005-0000-0000-0000FC240000}"/>
    <cellStyle name="Assumption Number. 2 2 5 2 3" xfId="4961" xr:uid="{00000000-0005-0000-0000-0000FD240000}"/>
    <cellStyle name="Assumption Number. 2 2 5 2 3 2" xfId="24952" xr:uid="{00000000-0005-0000-0000-0000FE240000}"/>
    <cellStyle name="Assumption Number. 2 2 5 2 4" xfId="4962" xr:uid="{00000000-0005-0000-0000-0000FF240000}"/>
    <cellStyle name="Assumption Number. 2 2 5 2 4 2" xfId="24953" xr:uid="{00000000-0005-0000-0000-000000250000}"/>
    <cellStyle name="Assumption Number. 2 2 5 2 5" xfId="4963" xr:uid="{00000000-0005-0000-0000-000001250000}"/>
    <cellStyle name="Assumption Number. 2 2 5 2 5 2" xfId="24954" xr:uid="{00000000-0005-0000-0000-000002250000}"/>
    <cellStyle name="Assumption Number. 2 2 5 2 6" xfId="4964" xr:uid="{00000000-0005-0000-0000-000003250000}"/>
    <cellStyle name="Assumption Number. 2 2 5 2 6 2" xfId="24955" xr:uid="{00000000-0005-0000-0000-000004250000}"/>
    <cellStyle name="Assumption Number. 2 2 5 2 7" xfId="4965" xr:uid="{00000000-0005-0000-0000-000005250000}"/>
    <cellStyle name="Assumption Number. 2 2 5 2 7 2" xfId="24956" xr:uid="{00000000-0005-0000-0000-000006250000}"/>
    <cellStyle name="Assumption Number. 2 2 5 2 8" xfId="4966" xr:uid="{00000000-0005-0000-0000-000007250000}"/>
    <cellStyle name="Assumption Number. 2 2 5 2 8 2" xfId="24957" xr:uid="{00000000-0005-0000-0000-000008250000}"/>
    <cellStyle name="Assumption Number. 2 2 5 2 9" xfId="4967" xr:uid="{00000000-0005-0000-0000-000009250000}"/>
    <cellStyle name="Assumption Number. 2 2 5 2 9 2" xfId="24958" xr:uid="{00000000-0005-0000-0000-00000A250000}"/>
    <cellStyle name="Assumption Number. 2 2 5 3" xfId="4968" xr:uid="{00000000-0005-0000-0000-00000B250000}"/>
    <cellStyle name="Assumption Number. 2 2 5 3 2" xfId="24959" xr:uid="{00000000-0005-0000-0000-00000C250000}"/>
    <cellStyle name="Assumption Number. 2 2 5 4" xfId="4969" xr:uid="{00000000-0005-0000-0000-00000D250000}"/>
    <cellStyle name="Assumption Number. 2 2 5 4 2" xfId="24960" xr:uid="{00000000-0005-0000-0000-00000E250000}"/>
    <cellStyle name="Assumption Number. 2 2 5 5" xfId="4970" xr:uid="{00000000-0005-0000-0000-00000F250000}"/>
    <cellStyle name="Assumption Number. 2 2 5 5 2" xfId="24961" xr:uid="{00000000-0005-0000-0000-000010250000}"/>
    <cellStyle name="Assumption Number. 2 2 5 6" xfId="4971" xr:uid="{00000000-0005-0000-0000-000011250000}"/>
    <cellStyle name="Assumption Number. 2 2 5 6 2" xfId="24962" xr:uid="{00000000-0005-0000-0000-000012250000}"/>
    <cellStyle name="Assumption Number. 2 2 5 7" xfId="4972" xr:uid="{00000000-0005-0000-0000-000013250000}"/>
    <cellStyle name="Assumption Number. 2 2 5 7 2" xfId="24963" xr:uid="{00000000-0005-0000-0000-000014250000}"/>
    <cellStyle name="Assumption Number. 2 2 5 8" xfId="4973" xr:uid="{00000000-0005-0000-0000-000015250000}"/>
    <cellStyle name="Assumption Number. 2 2 5 8 2" xfId="24964" xr:uid="{00000000-0005-0000-0000-000016250000}"/>
    <cellStyle name="Assumption Number. 2 2 5 9" xfId="4974" xr:uid="{00000000-0005-0000-0000-000017250000}"/>
    <cellStyle name="Assumption Number. 2 2 5 9 2" xfId="24965" xr:uid="{00000000-0005-0000-0000-000018250000}"/>
    <cellStyle name="Assumption Number. 2 2 6" xfId="4975" xr:uid="{00000000-0005-0000-0000-000019250000}"/>
    <cellStyle name="Assumption Number. 2 2 6 10" xfId="4976" xr:uid="{00000000-0005-0000-0000-00001A250000}"/>
    <cellStyle name="Assumption Number. 2 2 6 10 2" xfId="24967" xr:uid="{00000000-0005-0000-0000-00001B250000}"/>
    <cellStyle name="Assumption Number. 2 2 6 11" xfId="4977" xr:uid="{00000000-0005-0000-0000-00001C250000}"/>
    <cellStyle name="Assumption Number. 2 2 6 11 2" xfId="24968" xr:uid="{00000000-0005-0000-0000-00001D250000}"/>
    <cellStyle name="Assumption Number. 2 2 6 12" xfId="24966" xr:uid="{00000000-0005-0000-0000-00001E250000}"/>
    <cellStyle name="Assumption Number. 2 2 6 2" xfId="4978" xr:uid="{00000000-0005-0000-0000-00001F250000}"/>
    <cellStyle name="Assumption Number. 2 2 6 2 10" xfId="4979" xr:uid="{00000000-0005-0000-0000-000020250000}"/>
    <cellStyle name="Assumption Number. 2 2 6 2 10 2" xfId="24970" xr:uid="{00000000-0005-0000-0000-000021250000}"/>
    <cellStyle name="Assumption Number. 2 2 6 2 11" xfId="4980" xr:uid="{00000000-0005-0000-0000-000022250000}"/>
    <cellStyle name="Assumption Number. 2 2 6 2 11 2" xfId="24971" xr:uid="{00000000-0005-0000-0000-000023250000}"/>
    <cellStyle name="Assumption Number. 2 2 6 2 12" xfId="24969" xr:uid="{00000000-0005-0000-0000-000024250000}"/>
    <cellStyle name="Assumption Number. 2 2 6 2 2" xfId="4981" xr:uid="{00000000-0005-0000-0000-000025250000}"/>
    <cellStyle name="Assumption Number. 2 2 6 2 2 2" xfId="24972" xr:uid="{00000000-0005-0000-0000-000026250000}"/>
    <cellStyle name="Assumption Number. 2 2 6 2 3" xfId="4982" xr:uid="{00000000-0005-0000-0000-000027250000}"/>
    <cellStyle name="Assumption Number. 2 2 6 2 3 2" xfId="24973" xr:uid="{00000000-0005-0000-0000-000028250000}"/>
    <cellStyle name="Assumption Number. 2 2 6 2 4" xfId="4983" xr:uid="{00000000-0005-0000-0000-000029250000}"/>
    <cellStyle name="Assumption Number. 2 2 6 2 4 2" xfId="24974" xr:uid="{00000000-0005-0000-0000-00002A250000}"/>
    <cellStyle name="Assumption Number. 2 2 6 2 5" xfId="4984" xr:uid="{00000000-0005-0000-0000-00002B250000}"/>
    <cellStyle name="Assumption Number. 2 2 6 2 5 2" xfId="24975" xr:uid="{00000000-0005-0000-0000-00002C250000}"/>
    <cellStyle name="Assumption Number. 2 2 6 2 6" xfId="4985" xr:uid="{00000000-0005-0000-0000-00002D250000}"/>
    <cellStyle name="Assumption Number. 2 2 6 2 6 2" xfId="24976" xr:uid="{00000000-0005-0000-0000-00002E250000}"/>
    <cellStyle name="Assumption Number. 2 2 6 2 7" xfId="4986" xr:uid="{00000000-0005-0000-0000-00002F250000}"/>
    <cellStyle name="Assumption Number. 2 2 6 2 7 2" xfId="24977" xr:uid="{00000000-0005-0000-0000-000030250000}"/>
    <cellStyle name="Assumption Number. 2 2 6 2 8" xfId="4987" xr:uid="{00000000-0005-0000-0000-000031250000}"/>
    <cellStyle name="Assumption Number. 2 2 6 2 8 2" xfId="24978" xr:uid="{00000000-0005-0000-0000-000032250000}"/>
    <cellStyle name="Assumption Number. 2 2 6 2 9" xfId="4988" xr:uid="{00000000-0005-0000-0000-000033250000}"/>
    <cellStyle name="Assumption Number. 2 2 6 2 9 2" xfId="24979" xr:uid="{00000000-0005-0000-0000-000034250000}"/>
    <cellStyle name="Assumption Number. 2 2 6 3" xfId="4989" xr:uid="{00000000-0005-0000-0000-000035250000}"/>
    <cellStyle name="Assumption Number. 2 2 6 3 2" xfId="24980" xr:uid="{00000000-0005-0000-0000-000036250000}"/>
    <cellStyle name="Assumption Number. 2 2 6 4" xfId="4990" xr:uid="{00000000-0005-0000-0000-000037250000}"/>
    <cellStyle name="Assumption Number. 2 2 6 4 2" xfId="24981" xr:uid="{00000000-0005-0000-0000-000038250000}"/>
    <cellStyle name="Assumption Number. 2 2 6 5" xfId="4991" xr:uid="{00000000-0005-0000-0000-000039250000}"/>
    <cellStyle name="Assumption Number. 2 2 6 5 2" xfId="24982" xr:uid="{00000000-0005-0000-0000-00003A250000}"/>
    <cellStyle name="Assumption Number. 2 2 6 6" xfId="4992" xr:uid="{00000000-0005-0000-0000-00003B250000}"/>
    <cellStyle name="Assumption Number. 2 2 6 6 2" xfId="24983" xr:uid="{00000000-0005-0000-0000-00003C250000}"/>
    <cellStyle name="Assumption Number. 2 2 6 7" xfId="4993" xr:uid="{00000000-0005-0000-0000-00003D250000}"/>
    <cellStyle name="Assumption Number. 2 2 6 7 2" xfId="24984" xr:uid="{00000000-0005-0000-0000-00003E250000}"/>
    <cellStyle name="Assumption Number. 2 2 6 8" xfId="4994" xr:uid="{00000000-0005-0000-0000-00003F250000}"/>
    <cellStyle name="Assumption Number. 2 2 6 8 2" xfId="24985" xr:uid="{00000000-0005-0000-0000-000040250000}"/>
    <cellStyle name="Assumption Number. 2 2 6 9" xfId="4995" xr:uid="{00000000-0005-0000-0000-000041250000}"/>
    <cellStyle name="Assumption Number. 2 2 6 9 2" xfId="24986" xr:uid="{00000000-0005-0000-0000-000042250000}"/>
    <cellStyle name="Assumption Number. 2 2 7" xfId="4996" xr:uid="{00000000-0005-0000-0000-000043250000}"/>
    <cellStyle name="Assumption Number. 2 2 7 10" xfId="4997" xr:uid="{00000000-0005-0000-0000-000044250000}"/>
    <cellStyle name="Assumption Number. 2 2 7 10 2" xfId="24988" xr:uid="{00000000-0005-0000-0000-000045250000}"/>
    <cellStyle name="Assumption Number. 2 2 7 11" xfId="4998" xr:uid="{00000000-0005-0000-0000-000046250000}"/>
    <cellStyle name="Assumption Number. 2 2 7 11 2" xfId="24989" xr:uid="{00000000-0005-0000-0000-000047250000}"/>
    <cellStyle name="Assumption Number. 2 2 7 12" xfId="24987" xr:uid="{00000000-0005-0000-0000-000048250000}"/>
    <cellStyle name="Assumption Number. 2 2 7 2" xfId="4999" xr:uid="{00000000-0005-0000-0000-000049250000}"/>
    <cellStyle name="Assumption Number. 2 2 7 2 10" xfId="5000" xr:uid="{00000000-0005-0000-0000-00004A250000}"/>
    <cellStyle name="Assumption Number. 2 2 7 2 10 2" xfId="24991" xr:uid="{00000000-0005-0000-0000-00004B250000}"/>
    <cellStyle name="Assumption Number. 2 2 7 2 11" xfId="5001" xr:uid="{00000000-0005-0000-0000-00004C250000}"/>
    <cellStyle name="Assumption Number. 2 2 7 2 11 2" xfId="24992" xr:uid="{00000000-0005-0000-0000-00004D250000}"/>
    <cellStyle name="Assumption Number. 2 2 7 2 12" xfId="24990" xr:uid="{00000000-0005-0000-0000-00004E250000}"/>
    <cellStyle name="Assumption Number. 2 2 7 2 2" xfId="5002" xr:uid="{00000000-0005-0000-0000-00004F250000}"/>
    <cellStyle name="Assumption Number. 2 2 7 2 2 2" xfId="24993" xr:uid="{00000000-0005-0000-0000-000050250000}"/>
    <cellStyle name="Assumption Number. 2 2 7 2 3" xfId="5003" xr:uid="{00000000-0005-0000-0000-000051250000}"/>
    <cellStyle name="Assumption Number. 2 2 7 2 3 2" xfId="24994" xr:uid="{00000000-0005-0000-0000-000052250000}"/>
    <cellStyle name="Assumption Number. 2 2 7 2 4" xfId="5004" xr:uid="{00000000-0005-0000-0000-000053250000}"/>
    <cellStyle name="Assumption Number. 2 2 7 2 4 2" xfId="24995" xr:uid="{00000000-0005-0000-0000-000054250000}"/>
    <cellStyle name="Assumption Number. 2 2 7 2 5" xfId="5005" xr:uid="{00000000-0005-0000-0000-000055250000}"/>
    <cellStyle name="Assumption Number. 2 2 7 2 5 2" xfId="24996" xr:uid="{00000000-0005-0000-0000-000056250000}"/>
    <cellStyle name="Assumption Number. 2 2 7 2 6" xfId="5006" xr:uid="{00000000-0005-0000-0000-000057250000}"/>
    <cellStyle name="Assumption Number. 2 2 7 2 6 2" xfId="24997" xr:uid="{00000000-0005-0000-0000-000058250000}"/>
    <cellStyle name="Assumption Number. 2 2 7 2 7" xfId="5007" xr:uid="{00000000-0005-0000-0000-000059250000}"/>
    <cellStyle name="Assumption Number. 2 2 7 2 7 2" xfId="24998" xr:uid="{00000000-0005-0000-0000-00005A250000}"/>
    <cellStyle name="Assumption Number. 2 2 7 2 8" xfId="5008" xr:uid="{00000000-0005-0000-0000-00005B250000}"/>
    <cellStyle name="Assumption Number. 2 2 7 2 8 2" xfId="24999" xr:uid="{00000000-0005-0000-0000-00005C250000}"/>
    <cellStyle name="Assumption Number. 2 2 7 2 9" xfId="5009" xr:uid="{00000000-0005-0000-0000-00005D250000}"/>
    <cellStyle name="Assumption Number. 2 2 7 2 9 2" xfId="25000" xr:uid="{00000000-0005-0000-0000-00005E250000}"/>
    <cellStyle name="Assumption Number. 2 2 7 3" xfId="5010" xr:uid="{00000000-0005-0000-0000-00005F250000}"/>
    <cellStyle name="Assumption Number. 2 2 7 3 2" xfId="25001" xr:uid="{00000000-0005-0000-0000-000060250000}"/>
    <cellStyle name="Assumption Number. 2 2 7 4" xfId="5011" xr:uid="{00000000-0005-0000-0000-000061250000}"/>
    <cellStyle name="Assumption Number. 2 2 7 4 2" xfId="25002" xr:uid="{00000000-0005-0000-0000-000062250000}"/>
    <cellStyle name="Assumption Number. 2 2 7 5" xfId="5012" xr:uid="{00000000-0005-0000-0000-000063250000}"/>
    <cellStyle name="Assumption Number. 2 2 7 5 2" xfId="25003" xr:uid="{00000000-0005-0000-0000-000064250000}"/>
    <cellStyle name="Assumption Number. 2 2 7 6" xfId="5013" xr:uid="{00000000-0005-0000-0000-000065250000}"/>
    <cellStyle name="Assumption Number. 2 2 7 6 2" xfId="25004" xr:uid="{00000000-0005-0000-0000-000066250000}"/>
    <cellStyle name="Assumption Number. 2 2 7 7" xfId="5014" xr:uid="{00000000-0005-0000-0000-000067250000}"/>
    <cellStyle name="Assumption Number. 2 2 7 7 2" xfId="25005" xr:uid="{00000000-0005-0000-0000-000068250000}"/>
    <cellStyle name="Assumption Number. 2 2 7 8" xfId="5015" xr:uid="{00000000-0005-0000-0000-000069250000}"/>
    <cellStyle name="Assumption Number. 2 2 7 8 2" xfId="25006" xr:uid="{00000000-0005-0000-0000-00006A250000}"/>
    <cellStyle name="Assumption Number. 2 2 7 9" xfId="5016" xr:uid="{00000000-0005-0000-0000-00006B250000}"/>
    <cellStyle name="Assumption Number. 2 2 7 9 2" xfId="25007" xr:uid="{00000000-0005-0000-0000-00006C250000}"/>
    <cellStyle name="Assumption Number. 2 2 8" xfId="5017" xr:uid="{00000000-0005-0000-0000-00006D250000}"/>
    <cellStyle name="Assumption Number. 2 2 8 10" xfId="5018" xr:uid="{00000000-0005-0000-0000-00006E250000}"/>
    <cellStyle name="Assumption Number. 2 2 8 10 2" xfId="25009" xr:uid="{00000000-0005-0000-0000-00006F250000}"/>
    <cellStyle name="Assumption Number. 2 2 8 11" xfId="5019" xr:uid="{00000000-0005-0000-0000-000070250000}"/>
    <cellStyle name="Assumption Number. 2 2 8 11 2" xfId="25010" xr:uid="{00000000-0005-0000-0000-000071250000}"/>
    <cellStyle name="Assumption Number. 2 2 8 12" xfId="25008" xr:uid="{00000000-0005-0000-0000-000072250000}"/>
    <cellStyle name="Assumption Number. 2 2 8 2" xfId="5020" xr:uid="{00000000-0005-0000-0000-000073250000}"/>
    <cellStyle name="Assumption Number. 2 2 8 2 2" xfId="25011" xr:uid="{00000000-0005-0000-0000-000074250000}"/>
    <cellStyle name="Assumption Number. 2 2 8 3" xfId="5021" xr:uid="{00000000-0005-0000-0000-000075250000}"/>
    <cellStyle name="Assumption Number. 2 2 8 3 2" xfId="25012" xr:uid="{00000000-0005-0000-0000-000076250000}"/>
    <cellStyle name="Assumption Number. 2 2 8 4" xfId="5022" xr:uid="{00000000-0005-0000-0000-000077250000}"/>
    <cellStyle name="Assumption Number. 2 2 8 4 2" xfId="25013" xr:uid="{00000000-0005-0000-0000-000078250000}"/>
    <cellStyle name="Assumption Number. 2 2 8 5" xfId="5023" xr:uid="{00000000-0005-0000-0000-000079250000}"/>
    <cellStyle name="Assumption Number. 2 2 8 5 2" xfId="25014" xr:uid="{00000000-0005-0000-0000-00007A250000}"/>
    <cellStyle name="Assumption Number. 2 2 8 6" xfId="5024" xr:uid="{00000000-0005-0000-0000-00007B250000}"/>
    <cellStyle name="Assumption Number. 2 2 8 6 2" xfId="25015" xr:uid="{00000000-0005-0000-0000-00007C250000}"/>
    <cellStyle name="Assumption Number. 2 2 8 7" xfId="5025" xr:uid="{00000000-0005-0000-0000-00007D250000}"/>
    <cellStyle name="Assumption Number. 2 2 8 7 2" xfId="25016" xr:uid="{00000000-0005-0000-0000-00007E250000}"/>
    <cellStyle name="Assumption Number. 2 2 8 8" xfId="5026" xr:uid="{00000000-0005-0000-0000-00007F250000}"/>
    <cellStyle name="Assumption Number. 2 2 8 8 2" xfId="25017" xr:uid="{00000000-0005-0000-0000-000080250000}"/>
    <cellStyle name="Assumption Number. 2 2 8 9" xfId="5027" xr:uid="{00000000-0005-0000-0000-000081250000}"/>
    <cellStyle name="Assumption Number. 2 2 8 9 2" xfId="25018" xr:uid="{00000000-0005-0000-0000-000082250000}"/>
    <cellStyle name="Assumption Number. 2 2 9" xfId="5028" xr:uid="{00000000-0005-0000-0000-000083250000}"/>
    <cellStyle name="Assumption Number. 2 2 9 2" xfId="25019" xr:uid="{00000000-0005-0000-0000-000084250000}"/>
    <cellStyle name="Assumption Number. 2 20" xfId="5029" xr:uid="{00000000-0005-0000-0000-000085250000}"/>
    <cellStyle name="Assumption Number. 2 20 2" xfId="25020" xr:uid="{00000000-0005-0000-0000-000086250000}"/>
    <cellStyle name="Assumption Number. 2 21" xfId="5030" xr:uid="{00000000-0005-0000-0000-000087250000}"/>
    <cellStyle name="Assumption Number. 2 21 2" xfId="25021" xr:uid="{00000000-0005-0000-0000-000088250000}"/>
    <cellStyle name="Assumption Number. 2 22" xfId="5031" xr:uid="{00000000-0005-0000-0000-000089250000}"/>
    <cellStyle name="Assumption Number. 2 22 2" xfId="25022" xr:uid="{00000000-0005-0000-0000-00008A250000}"/>
    <cellStyle name="Assumption Number. 2 23" xfId="24753" xr:uid="{00000000-0005-0000-0000-00008B250000}"/>
    <cellStyle name="Assumption Number. 2 3" xfId="5032" xr:uid="{00000000-0005-0000-0000-00008C250000}"/>
    <cellStyle name="Assumption Number. 2 3 10" xfId="5033" xr:uid="{00000000-0005-0000-0000-00008D250000}"/>
    <cellStyle name="Assumption Number. 2 3 10 2" xfId="25024" xr:uid="{00000000-0005-0000-0000-00008E250000}"/>
    <cellStyle name="Assumption Number. 2 3 11" xfId="5034" xr:uid="{00000000-0005-0000-0000-00008F250000}"/>
    <cellStyle name="Assumption Number. 2 3 11 2" xfId="25025" xr:uid="{00000000-0005-0000-0000-000090250000}"/>
    <cellStyle name="Assumption Number. 2 3 12" xfId="5035" xr:uid="{00000000-0005-0000-0000-000091250000}"/>
    <cellStyle name="Assumption Number. 2 3 12 2" xfId="25026" xr:uid="{00000000-0005-0000-0000-000092250000}"/>
    <cellStyle name="Assumption Number. 2 3 13" xfId="5036" xr:uid="{00000000-0005-0000-0000-000093250000}"/>
    <cellStyle name="Assumption Number. 2 3 13 2" xfId="25027" xr:uid="{00000000-0005-0000-0000-000094250000}"/>
    <cellStyle name="Assumption Number. 2 3 14" xfId="25023" xr:uid="{00000000-0005-0000-0000-000095250000}"/>
    <cellStyle name="Assumption Number. 2 3 2" xfId="5037" xr:uid="{00000000-0005-0000-0000-000096250000}"/>
    <cellStyle name="Assumption Number. 2 3 2 10" xfId="5038" xr:uid="{00000000-0005-0000-0000-000097250000}"/>
    <cellStyle name="Assumption Number. 2 3 2 10 2" xfId="25029" xr:uid="{00000000-0005-0000-0000-000098250000}"/>
    <cellStyle name="Assumption Number. 2 3 2 11" xfId="5039" xr:uid="{00000000-0005-0000-0000-000099250000}"/>
    <cellStyle name="Assumption Number. 2 3 2 11 2" xfId="25030" xr:uid="{00000000-0005-0000-0000-00009A250000}"/>
    <cellStyle name="Assumption Number. 2 3 2 12" xfId="5040" xr:uid="{00000000-0005-0000-0000-00009B250000}"/>
    <cellStyle name="Assumption Number. 2 3 2 12 2" xfId="25031" xr:uid="{00000000-0005-0000-0000-00009C250000}"/>
    <cellStyle name="Assumption Number. 2 3 2 13" xfId="25028" xr:uid="{00000000-0005-0000-0000-00009D250000}"/>
    <cellStyle name="Assumption Number. 2 3 2 2" xfId="5041" xr:uid="{00000000-0005-0000-0000-00009E250000}"/>
    <cellStyle name="Assumption Number. 2 3 2 2 10" xfId="5042" xr:uid="{00000000-0005-0000-0000-00009F250000}"/>
    <cellStyle name="Assumption Number. 2 3 2 2 10 2" xfId="25033" xr:uid="{00000000-0005-0000-0000-0000A0250000}"/>
    <cellStyle name="Assumption Number. 2 3 2 2 11" xfId="5043" xr:uid="{00000000-0005-0000-0000-0000A1250000}"/>
    <cellStyle name="Assumption Number. 2 3 2 2 11 2" xfId="25034" xr:uid="{00000000-0005-0000-0000-0000A2250000}"/>
    <cellStyle name="Assumption Number. 2 3 2 2 12" xfId="25032" xr:uid="{00000000-0005-0000-0000-0000A3250000}"/>
    <cellStyle name="Assumption Number. 2 3 2 2 2" xfId="5044" xr:uid="{00000000-0005-0000-0000-0000A4250000}"/>
    <cellStyle name="Assumption Number. 2 3 2 2 2 10" xfId="5045" xr:uid="{00000000-0005-0000-0000-0000A5250000}"/>
    <cellStyle name="Assumption Number. 2 3 2 2 2 10 2" xfId="25036" xr:uid="{00000000-0005-0000-0000-0000A6250000}"/>
    <cellStyle name="Assumption Number. 2 3 2 2 2 11" xfId="5046" xr:uid="{00000000-0005-0000-0000-0000A7250000}"/>
    <cellStyle name="Assumption Number. 2 3 2 2 2 11 2" xfId="25037" xr:uid="{00000000-0005-0000-0000-0000A8250000}"/>
    <cellStyle name="Assumption Number. 2 3 2 2 2 12" xfId="25035" xr:uid="{00000000-0005-0000-0000-0000A9250000}"/>
    <cellStyle name="Assumption Number. 2 3 2 2 2 2" xfId="5047" xr:uid="{00000000-0005-0000-0000-0000AA250000}"/>
    <cellStyle name="Assumption Number. 2 3 2 2 2 2 2" xfId="25038" xr:uid="{00000000-0005-0000-0000-0000AB250000}"/>
    <cellStyle name="Assumption Number. 2 3 2 2 2 3" xfId="5048" xr:uid="{00000000-0005-0000-0000-0000AC250000}"/>
    <cellStyle name="Assumption Number. 2 3 2 2 2 3 2" xfId="25039" xr:uid="{00000000-0005-0000-0000-0000AD250000}"/>
    <cellStyle name="Assumption Number. 2 3 2 2 2 4" xfId="5049" xr:uid="{00000000-0005-0000-0000-0000AE250000}"/>
    <cellStyle name="Assumption Number. 2 3 2 2 2 4 2" xfId="25040" xr:uid="{00000000-0005-0000-0000-0000AF250000}"/>
    <cellStyle name="Assumption Number. 2 3 2 2 2 5" xfId="5050" xr:uid="{00000000-0005-0000-0000-0000B0250000}"/>
    <cellStyle name="Assumption Number. 2 3 2 2 2 5 2" xfId="25041" xr:uid="{00000000-0005-0000-0000-0000B1250000}"/>
    <cellStyle name="Assumption Number. 2 3 2 2 2 6" xfId="5051" xr:uid="{00000000-0005-0000-0000-0000B2250000}"/>
    <cellStyle name="Assumption Number. 2 3 2 2 2 6 2" xfId="25042" xr:uid="{00000000-0005-0000-0000-0000B3250000}"/>
    <cellStyle name="Assumption Number. 2 3 2 2 2 7" xfId="5052" xr:uid="{00000000-0005-0000-0000-0000B4250000}"/>
    <cellStyle name="Assumption Number. 2 3 2 2 2 7 2" xfId="25043" xr:uid="{00000000-0005-0000-0000-0000B5250000}"/>
    <cellStyle name="Assumption Number. 2 3 2 2 2 8" xfId="5053" xr:uid="{00000000-0005-0000-0000-0000B6250000}"/>
    <cellStyle name="Assumption Number. 2 3 2 2 2 8 2" xfId="25044" xr:uid="{00000000-0005-0000-0000-0000B7250000}"/>
    <cellStyle name="Assumption Number. 2 3 2 2 2 9" xfId="5054" xr:uid="{00000000-0005-0000-0000-0000B8250000}"/>
    <cellStyle name="Assumption Number. 2 3 2 2 2 9 2" xfId="25045" xr:uid="{00000000-0005-0000-0000-0000B9250000}"/>
    <cellStyle name="Assumption Number. 2 3 2 2 3" xfId="5055" xr:uid="{00000000-0005-0000-0000-0000BA250000}"/>
    <cellStyle name="Assumption Number. 2 3 2 2 3 2" xfId="25046" xr:uid="{00000000-0005-0000-0000-0000BB250000}"/>
    <cellStyle name="Assumption Number. 2 3 2 2 4" xfId="5056" xr:uid="{00000000-0005-0000-0000-0000BC250000}"/>
    <cellStyle name="Assumption Number. 2 3 2 2 4 2" xfId="25047" xr:uid="{00000000-0005-0000-0000-0000BD250000}"/>
    <cellStyle name="Assumption Number. 2 3 2 2 5" xfId="5057" xr:uid="{00000000-0005-0000-0000-0000BE250000}"/>
    <cellStyle name="Assumption Number. 2 3 2 2 5 2" xfId="25048" xr:uid="{00000000-0005-0000-0000-0000BF250000}"/>
    <cellStyle name="Assumption Number. 2 3 2 2 6" xfId="5058" xr:uid="{00000000-0005-0000-0000-0000C0250000}"/>
    <cellStyle name="Assumption Number. 2 3 2 2 6 2" xfId="25049" xr:uid="{00000000-0005-0000-0000-0000C1250000}"/>
    <cellStyle name="Assumption Number. 2 3 2 2 7" xfId="5059" xr:uid="{00000000-0005-0000-0000-0000C2250000}"/>
    <cellStyle name="Assumption Number. 2 3 2 2 7 2" xfId="25050" xr:uid="{00000000-0005-0000-0000-0000C3250000}"/>
    <cellStyle name="Assumption Number. 2 3 2 2 8" xfId="5060" xr:uid="{00000000-0005-0000-0000-0000C4250000}"/>
    <cellStyle name="Assumption Number. 2 3 2 2 8 2" xfId="25051" xr:uid="{00000000-0005-0000-0000-0000C5250000}"/>
    <cellStyle name="Assumption Number. 2 3 2 2 9" xfId="5061" xr:uid="{00000000-0005-0000-0000-0000C6250000}"/>
    <cellStyle name="Assumption Number. 2 3 2 2 9 2" xfId="25052" xr:uid="{00000000-0005-0000-0000-0000C7250000}"/>
    <cellStyle name="Assumption Number. 2 3 2 3" xfId="5062" xr:uid="{00000000-0005-0000-0000-0000C8250000}"/>
    <cellStyle name="Assumption Number. 2 3 2 3 10" xfId="5063" xr:uid="{00000000-0005-0000-0000-0000C9250000}"/>
    <cellStyle name="Assumption Number. 2 3 2 3 10 2" xfId="25054" xr:uid="{00000000-0005-0000-0000-0000CA250000}"/>
    <cellStyle name="Assumption Number. 2 3 2 3 11" xfId="5064" xr:uid="{00000000-0005-0000-0000-0000CB250000}"/>
    <cellStyle name="Assumption Number. 2 3 2 3 11 2" xfId="25055" xr:uid="{00000000-0005-0000-0000-0000CC250000}"/>
    <cellStyle name="Assumption Number. 2 3 2 3 12" xfId="25053" xr:uid="{00000000-0005-0000-0000-0000CD250000}"/>
    <cellStyle name="Assumption Number. 2 3 2 3 2" xfId="5065" xr:uid="{00000000-0005-0000-0000-0000CE250000}"/>
    <cellStyle name="Assumption Number. 2 3 2 3 2 2" xfId="25056" xr:uid="{00000000-0005-0000-0000-0000CF250000}"/>
    <cellStyle name="Assumption Number. 2 3 2 3 3" xfId="5066" xr:uid="{00000000-0005-0000-0000-0000D0250000}"/>
    <cellStyle name="Assumption Number. 2 3 2 3 3 2" xfId="25057" xr:uid="{00000000-0005-0000-0000-0000D1250000}"/>
    <cellStyle name="Assumption Number. 2 3 2 3 4" xfId="5067" xr:uid="{00000000-0005-0000-0000-0000D2250000}"/>
    <cellStyle name="Assumption Number. 2 3 2 3 4 2" xfId="25058" xr:uid="{00000000-0005-0000-0000-0000D3250000}"/>
    <cellStyle name="Assumption Number. 2 3 2 3 5" xfId="5068" xr:uid="{00000000-0005-0000-0000-0000D4250000}"/>
    <cellStyle name="Assumption Number. 2 3 2 3 5 2" xfId="25059" xr:uid="{00000000-0005-0000-0000-0000D5250000}"/>
    <cellStyle name="Assumption Number. 2 3 2 3 6" xfId="5069" xr:uid="{00000000-0005-0000-0000-0000D6250000}"/>
    <cellStyle name="Assumption Number. 2 3 2 3 6 2" xfId="25060" xr:uid="{00000000-0005-0000-0000-0000D7250000}"/>
    <cellStyle name="Assumption Number. 2 3 2 3 7" xfId="5070" xr:uid="{00000000-0005-0000-0000-0000D8250000}"/>
    <cellStyle name="Assumption Number. 2 3 2 3 7 2" xfId="25061" xr:uid="{00000000-0005-0000-0000-0000D9250000}"/>
    <cellStyle name="Assumption Number. 2 3 2 3 8" xfId="5071" xr:uid="{00000000-0005-0000-0000-0000DA250000}"/>
    <cellStyle name="Assumption Number. 2 3 2 3 8 2" xfId="25062" xr:uid="{00000000-0005-0000-0000-0000DB250000}"/>
    <cellStyle name="Assumption Number. 2 3 2 3 9" xfId="5072" xr:uid="{00000000-0005-0000-0000-0000DC250000}"/>
    <cellStyle name="Assumption Number. 2 3 2 3 9 2" xfId="25063" xr:uid="{00000000-0005-0000-0000-0000DD250000}"/>
    <cellStyle name="Assumption Number. 2 3 2 4" xfId="5073" xr:uid="{00000000-0005-0000-0000-0000DE250000}"/>
    <cellStyle name="Assumption Number. 2 3 2 4 2" xfId="25064" xr:uid="{00000000-0005-0000-0000-0000DF250000}"/>
    <cellStyle name="Assumption Number. 2 3 2 5" xfId="5074" xr:uid="{00000000-0005-0000-0000-0000E0250000}"/>
    <cellStyle name="Assumption Number. 2 3 2 5 2" xfId="25065" xr:uid="{00000000-0005-0000-0000-0000E1250000}"/>
    <cellStyle name="Assumption Number. 2 3 2 6" xfId="5075" xr:uid="{00000000-0005-0000-0000-0000E2250000}"/>
    <cellStyle name="Assumption Number. 2 3 2 6 2" xfId="25066" xr:uid="{00000000-0005-0000-0000-0000E3250000}"/>
    <cellStyle name="Assumption Number. 2 3 2 7" xfId="5076" xr:uid="{00000000-0005-0000-0000-0000E4250000}"/>
    <cellStyle name="Assumption Number. 2 3 2 7 2" xfId="25067" xr:uid="{00000000-0005-0000-0000-0000E5250000}"/>
    <cellStyle name="Assumption Number. 2 3 2 8" xfId="5077" xr:uid="{00000000-0005-0000-0000-0000E6250000}"/>
    <cellStyle name="Assumption Number. 2 3 2 8 2" xfId="25068" xr:uid="{00000000-0005-0000-0000-0000E7250000}"/>
    <cellStyle name="Assumption Number. 2 3 2 9" xfId="5078" xr:uid="{00000000-0005-0000-0000-0000E8250000}"/>
    <cellStyle name="Assumption Number. 2 3 2 9 2" xfId="25069" xr:uid="{00000000-0005-0000-0000-0000E9250000}"/>
    <cellStyle name="Assumption Number. 2 3 3" xfId="5079" xr:uid="{00000000-0005-0000-0000-0000EA250000}"/>
    <cellStyle name="Assumption Number. 2 3 3 10" xfId="5080" xr:uid="{00000000-0005-0000-0000-0000EB250000}"/>
    <cellStyle name="Assumption Number. 2 3 3 10 2" xfId="25071" xr:uid="{00000000-0005-0000-0000-0000EC250000}"/>
    <cellStyle name="Assumption Number. 2 3 3 11" xfId="5081" xr:uid="{00000000-0005-0000-0000-0000ED250000}"/>
    <cellStyle name="Assumption Number. 2 3 3 11 2" xfId="25072" xr:uid="{00000000-0005-0000-0000-0000EE250000}"/>
    <cellStyle name="Assumption Number. 2 3 3 12" xfId="25070" xr:uid="{00000000-0005-0000-0000-0000EF250000}"/>
    <cellStyle name="Assumption Number. 2 3 3 2" xfId="5082" xr:uid="{00000000-0005-0000-0000-0000F0250000}"/>
    <cellStyle name="Assumption Number. 2 3 3 2 10" xfId="5083" xr:uid="{00000000-0005-0000-0000-0000F1250000}"/>
    <cellStyle name="Assumption Number. 2 3 3 2 10 2" xfId="25074" xr:uid="{00000000-0005-0000-0000-0000F2250000}"/>
    <cellStyle name="Assumption Number. 2 3 3 2 11" xfId="5084" xr:uid="{00000000-0005-0000-0000-0000F3250000}"/>
    <cellStyle name="Assumption Number. 2 3 3 2 11 2" xfId="25075" xr:uid="{00000000-0005-0000-0000-0000F4250000}"/>
    <cellStyle name="Assumption Number. 2 3 3 2 12" xfId="25073" xr:uid="{00000000-0005-0000-0000-0000F5250000}"/>
    <cellStyle name="Assumption Number. 2 3 3 2 2" xfId="5085" xr:uid="{00000000-0005-0000-0000-0000F6250000}"/>
    <cellStyle name="Assumption Number. 2 3 3 2 2 2" xfId="25076" xr:uid="{00000000-0005-0000-0000-0000F7250000}"/>
    <cellStyle name="Assumption Number. 2 3 3 2 3" xfId="5086" xr:uid="{00000000-0005-0000-0000-0000F8250000}"/>
    <cellStyle name="Assumption Number. 2 3 3 2 3 2" xfId="25077" xr:uid="{00000000-0005-0000-0000-0000F9250000}"/>
    <cellStyle name="Assumption Number. 2 3 3 2 4" xfId="5087" xr:uid="{00000000-0005-0000-0000-0000FA250000}"/>
    <cellStyle name="Assumption Number. 2 3 3 2 4 2" xfId="25078" xr:uid="{00000000-0005-0000-0000-0000FB250000}"/>
    <cellStyle name="Assumption Number. 2 3 3 2 5" xfId="5088" xr:uid="{00000000-0005-0000-0000-0000FC250000}"/>
    <cellStyle name="Assumption Number. 2 3 3 2 5 2" xfId="25079" xr:uid="{00000000-0005-0000-0000-0000FD250000}"/>
    <cellStyle name="Assumption Number. 2 3 3 2 6" xfId="5089" xr:uid="{00000000-0005-0000-0000-0000FE250000}"/>
    <cellStyle name="Assumption Number. 2 3 3 2 6 2" xfId="25080" xr:uid="{00000000-0005-0000-0000-0000FF250000}"/>
    <cellStyle name="Assumption Number. 2 3 3 2 7" xfId="5090" xr:uid="{00000000-0005-0000-0000-000000260000}"/>
    <cellStyle name="Assumption Number. 2 3 3 2 7 2" xfId="25081" xr:uid="{00000000-0005-0000-0000-000001260000}"/>
    <cellStyle name="Assumption Number. 2 3 3 2 8" xfId="5091" xr:uid="{00000000-0005-0000-0000-000002260000}"/>
    <cellStyle name="Assumption Number. 2 3 3 2 8 2" xfId="25082" xr:uid="{00000000-0005-0000-0000-000003260000}"/>
    <cellStyle name="Assumption Number. 2 3 3 2 9" xfId="5092" xr:uid="{00000000-0005-0000-0000-000004260000}"/>
    <cellStyle name="Assumption Number. 2 3 3 2 9 2" xfId="25083" xr:uid="{00000000-0005-0000-0000-000005260000}"/>
    <cellStyle name="Assumption Number. 2 3 3 3" xfId="5093" xr:uid="{00000000-0005-0000-0000-000006260000}"/>
    <cellStyle name="Assumption Number. 2 3 3 3 2" xfId="25084" xr:uid="{00000000-0005-0000-0000-000007260000}"/>
    <cellStyle name="Assumption Number. 2 3 3 4" xfId="5094" xr:uid="{00000000-0005-0000-0000-000008260000}"/>
    <cellStyle name="Assumption Number. 2 3 3 4 2" xfId="25085" xr:uid="{00000000-0005-0000-0000-000009260000}"/>
    <cellStyle name="Assumption Number. 2 3 3 5" xfId="5095" xr:uid="{00000000-0005-0000-0000-00000A260000}"/>
    <cellStyle name="Assumption Number. 2 3 3 5 2" xfId="25086" xr:uid="{00000000-0005-0000-0000-00000B260000}"/>
    <cellStyle name="Assumption Number. 2 3 3 6" xfId="5096" xr:uid="{00000000-0005-0000-0000-00000C260000}"/>
    <cellStyle name="Assumption Number. 2 3 3 6 2" xfId="25087" xr:uid="{00000000-0005-0000-0000-00000D260000}"/>
    <cellStyle name="Assumption Number. 2 3 3 7" xfId="5097" xr:uid="{00000000-0005-0000-0000-00000E260000}"/>
    <cellStyle name="Assumption Number. 2 3 3 7 2" xfId="25088" xr:uid="{00000000-0005-0000-0000-00000F260000}"/>
    <cellStyle name="Assumption Number. 2 3 3 8" xfId="5098" xr:uid="{00000000-0005-0000-0000-000010260000}"/>
    <cellStyle name="Assumption Number. 2 3 3 8 2" xfId="25089" xr:uid="{00000000-0005-0000-0000-000011260000}"/>
    <cellStyle name="Assumption Number. 2 3 3 9" xfId="5099" xr:uid="{00000000-0005-0000-0000-000012260000}"/>
    <cellStyle name="Assumption Number. 2 3 3 9 2" xfId="25090" xr:uid="{00000000-0005-0000-0000-000013260000}"/>
    <cellStyle name="Assumption Number. 2 3 4" xfId="5100" xr:uid="{00000000-0005-0000-0000-000014260000}"/>
    <cellStyle name="Assumption Number. 2 3 4 10" xfId="5101" xr:uid="{00000000-0005-0000-0000-000015260000}"/>
    <cellStyle name="Assumption Number. 2 3 4 10 2" xfId="25092" xr:uid="{00000000-0005-0000-0000-000016260000}"/>
    <cellStyle name="Assumption Number. 2 3 4 11" xfId="5102" xr:uid="{00000000-0005-0000-0000-000017260000}"/>
    <cellStyle name="Assumption Number. 2 3 4 11 2" xfId="25093" xr:uid="{00000000-0005-0000-0000-000018260000}"/>
    <cellStyle name="Assumption Number. 2 3 4 12" xfId="25091" xr:uid="{00000000-0005-0000-0000-000019260000}"/>
    <cellStyle name="Assumption Number. 2 3 4 2" xfId="5103" xr:uid="{00000000-0005-0000-0000-00001A260000}"/>
    <cellStyle name="Assumption Number. 2 3 4 2 2" xfId="25094" xr:uid="{00000000-0005-0000-0000-00001B260000}"/>
    <cellStyle name="Assumption Number. 2 3 4 3" xfId="5104" xr:uid="{00000000-0005-0000-0000-00001C260000}"/>
    <cellStyle name="Assumption Number. 2 3 4 3 2" xfId="25095" xr:uid="{00000000-0005-0000-0000-00001D260000}"/>
    <cellStyle name="Assumption Number. 2 3 4 4" xfId="5105" xr:uid="{00000000-0005-0000-0000-00001E260000}"/>
    <cellStyle name="Assumption Number. 2 3 4 4 2" xfId="25096" xr:uid="{00000000-0005-0000-0000-00001F260000}"/>
    <cellStyle name="Assumption Number. 2 3 4 5" xfId="5106" xr:uid="{00000000-0005-0000-0000-000020260000}"/>
    <cellStyle name="Assumption Number. 2 3 4 5 2" xfId="25097" xr:uid="{00000000-0005-0000-0000-000021260000}"/>
    <cellStyle name="Assumption Number. 2 3 4 6" xfId="5107" xr:uid="{00000000-0005-0000-0000-000022260000}"/>
    <cellStyle name="Assumption Number. 2 3 4 6 2" xfId="25098" xr:uid="{00000000-0005-0000-0000-000023260000}"/>
    <cellStyle name="Assumption Number. 2 3 4 7" xfId="5108" xr:uid="{00000000-0005-0000-0000-000024260000}"/>
    <cellStyle name="Assumption Number. 2 3 4 7 2" xfId="25099" xr:uid="{00000000-0005-0000-0000-000025260000}"/>
    <cellStyle name="Assumption Number. 2 3 4 8" xfId="5109" xr:uid="{00000000-0005-0000-0000-000026260000}"/>
    <cellStyle name="Assumption Number. 2 3 4 8 2" xfId="25100" xr:uid="{00000000-0005-0000-0000-000027260000}"/>
    <cellStyle name="Assumption Number. 2 3 4 9" xfId="5110" xr:uid="{00000000-0005-0000-0000-000028260000}"/>
    <cellStyle name="Assumption Number. 2 3 4 9 2" xfId="25101" xr:uid="{00000000-0005-0000-0000-000029260000}"/>
    <cellStyle name="Assumption Number. 2 3 5" xfId="5111" xr:uid="{00000000-0005-0000-0000-00002A260000}"/>
    <cellStyle name="Assumption Number. 2 3 5 2" xfId="25102" xr:uid="{00000000-0005-0000-0000-00002B260000}"/>
    <cellStyle name="Assumption Number. 2 3 6" xfId="5112" xr:uid="{00000000-0005-0000-0000-00002C260000}"/>
    <cellStyle name="Assumption Number. 2 3 6 2" xfId="25103" xr:uid="{00000000-0005-0000-0000-00002D260000}"/>
    <cellStyle name="Assumption Number. 2 3 7" xfId="5113" xr:uid="{00000000-0005-0000-0000-00002E260000}"/>
    <cellStyle name="Assumption Number. 2 3 7 2" xfId="25104" xr:uid="{00000000-0005-0000-0000-00002F260000}"/>
    <cellStyle name="Assumption Number. 2 3 8" xfId="5114" xr:uid="{00000000-0005-0000-0000-000030260000}"/>
    <cellStyle name="Assumption Number. 2 3 8 2" xfId="25105" xr:uid="{00000000-0005-0000-0000-000031260000}"/>
    <cellStyle name="Assumption Number. 2 3 9" xfId="5115" xr:uid="{00000000-0005-0000-0000-000032260000}"/>
    <cellStyle name="Assumption Number. 2 3 9 2" xfId="25106" xr:uid="{00000000-0005-0000-0000-000033260000}"/>
    <cellStyle name="Assumption Number. 2 4" xfId="5116" xr:uid="{00000000-0005-0000-0000-000034260000}"/>
    <cellStyle name="Assumption Number. 2 4 10" xfId="5117" xr:uid="{00000000-0005-0000-0000-000035260000}"/>
    <cellStyle name="Assumption Number. 2 4 10 2" xfId="25108" xr:uid="{00000000-0005-0000-0000-000036260000}"/>
    <cellStyle name="Assumption Number. 2 4 11" xfId="5118" xr:uid="{00000000-0005-0000-0000-000037260000}"/>
    <cellStyle name="Assumption Number. 2 4 11 2" xfId="25109" xr:uid="{00000000-0005-0000-0000-000038260000}"/>
    <cellStyle name="Assumption Number. 2 4 12" xfId="5119" xr:uid="{00000000-0005-0000-0000-000039260000}"/>
    <cellStyle name="Assumption Number. 2 4 12 2" xfId="25110" xr:uid="{00000000-0005-0000-0000-00003A260000}"/>
    <cellStyle name="Assumption Number. 2 4 13" xfId="25107" xr:uid="{00000000-0005-0000-0000-00003B260000}"/>
    <cellStyle name="Assumption Number. 2 4 2" xfId="5120" xr:uid="{00000000-0005-0000-0000-00003C260000}"/>
    <cellStyle name="Assumption Number. 2 4 2 10" xfId="5121" xr:uid="{00000000-0005-0000-0000-00003D260000}"/>
    <cellStyle name="Assumption Number. 2 4 2 10 2" xfId="25112" xr:uid="{00000000-0005-0000-0000-00003E260000}"/>
    <cellStyle name="Assumption Number. 2 4 2 11" xfId="5122" xr:uid="{00000000-0005-0000-0000-00003F260000}"/>
    <cellStyle name="Assumption Number. 2 4 2 11 2" xfId="25113" xr:uid="{00000000-0005-0000-0000-000040260000}"/>
    <cellStyle name="Assumption Number. 2 4 2 12" xfId="25111" xr:uid="{00000000-0005-0000-0000-000041260000}"/>
    <cellStyle name="Assumption Number. 2 4 2 2" xfId="5123" xr:uid="{00000000-0005-0000-0000-000042260000}"/>
    <cellStyle name="Assumption Number. 2 4 2 2 10" xfId="5124" xr:uid="{00000000-0005-0000-0000-000043260000}"/>
    <cellStyle name="Assumption Number. 2 4 2 2 10 2" xfId="25115" xr:uid="{00000000-0005-0000-0000-000044260000}"/>
    <cellStyle name="Assumption Number. 2 4 2 2 11" xfId="5125" xr:uid="{00000000-0005-0000-0000-000045260000}"/>
    <cellStyle name="Assumption Number. 2 4 2 2 11 2" xfId="25116" xr:uid="{00000000-0005-0000-0000-000046260000}"/>
    <cellStyle name="Assumption Number. 2 4 2 2 12" xfId="25114" xr:uid="{00000000-0005-0000-0000-000047260000}"/>
    <cellStyle name="Assumption Number. 2 4 2 2 2" xfId="5126" xr:uid="{00000000-0005-0000-0000-000048260000}"/>
    <cellStyle name="Assumption Number. 2 4 2 2 2 2" xfId="25117" xr:uid="{00000000-0005-0000-0000-000049260000}"/>
    <cellStyle name="Assumption Number. 2 4 2 2 3" xfId="5127" xr:uid="{00000000-0005-0000-0000-00004A260000}"/>
    <cellStyle name="Assumption Number. 2 4 2 2 3 2" xfId="25118" xr:uid="{00000000-0005-0000-0000-00004B260000}"/>
    <cellStyle name="Assumption Number. 2 4 2 2 4" xfId="5128" xr:uid="{00000000-0005-0000-0000-00004C260000}"/>
    <cellStyle name="Assumption Number. 2 4 2 2 4 2" xfId="25119" xr:uid="{00000000-0005-0000-0000-00004D260000}"/>
    <cellStyle name="Assumption Number. 2 4 2 2 5" xfId="5129" xr:uid="{00000000-0005-0000-0000-00004E260000}"/>
    <cellStyle name="Assumption Number. 2 4 2 2 5 2" xfId="25120" xr:uid="{00000000-0005-0000-0000-00004F260000}"/>
    <cellStyle name="Assumption Number. 2 4 2 2 6" xfId="5130" xr:uid="{00000000-0005-0000-0000-000050260000}"/>
    <cellStyle name="Assumption Number. 2 4 2 2 6 2" xfId="25121" xr:uid="{00000000-0005-0000-0000-000051260000}"/>
    <cellStyle name="Assumption Number. 2 4 2 2 7" xfId="5131" xr:uid="{00000000-0005-0000-0000-000052260000}"/>
    <cellStyle name="Assumption Number. 2 4 2 2 7 2" xfId="25122" xr:uid="{00000000-0005-0000-0000-000053260000}"/>
    <cellStyle name="Assumption Number. 2 4 2 2 8" xfId="5132" xr:uid="{00000000-0005-0000-0000-000054260000}"/>
    <cellStyle name="Assumption Number. 2 4 2 2 8 2" xfId="25123" xr:uid="{00000000-0005-0000-0000-000055260000}"/>
    <cellStyle name="Assumption Number. 2 4 2 2 9" xfId="5133" xr:uid="{00000000-0005-0000-0000-000056260000}"/>
    <cellStyle name="Assumption Number. 2 4 2 2 9 2" xfId="25124" xr:uid="{00000000-0005-0000-0000-000057260000}"/>
    <cellStyle name="Assumption Number. 2 4 2 3" xfId="5134" xr:uid="{00000000-0005-0000-0000-000058260000}"/>
    <cellStyle name="Assumption Number. 2 4 2 3 2" xfId="25125" xr:uid="{00000000-0005-0000-0000-000059260000}"/>
    <cellStyle name="Assumption Number. 2 4 2 4" xfId="5135" xr:uid="{00000000-0005-0000-0000-00005A260000}"/>
    <cellStyle name="Assumption Number. 2 4 2 4 2" xfId="25126" xr:uid="{00000000-0005-0000-0000-00005B260000}"/>
    <cellStyle name="Assumption Number. 2 4 2 5" xfId="5136" xr:uid="{00000000-0005-0000-0000-00005C260000}"/>
    <cellStyle name="Assumption Number. 2 4 2 5 2" xfId="25127" xr:uid="{00000000-0005-0000-0000-00005D260000}"/>
    <cellStyle name="Assumption Number. 2 4 2 6" xfId="5137" xr:uid="{00000000-0005-0000-0000-00005E260000}"/>
    <cellStyle name="Assumption Number. 2 4 2 6 2" xfId="25128" xr:uid="{00000000-0005-0000-0000-00005F260000}"/>
    <cellStyle name="Assumption Number. 2 4 2 7" xfId="5138" xr:uid="{00000000-0005-0000-0000-000060260000}"/>
    <cellStyle name="Assumption Number. 2 4 2 7 2" xfId="25129" xr:uid="{00000000-0005-0000-0000-000061260000}"/>
    <cellStyle name="Assumption Number. 2 4 2 8" xfId="5139" xr:uid="{00000000-0005-0000-0000-000062260000}"/>
    <cellStyle name="Assumption Number. 2 4 2 8 2" xfId="25130" xr:uid="{00000000-0005-0000-0000-000063260000}"/>
    <cellStyle name="Assumption Number. 2 4 2 9" xfId="5140" xr:uid="{00000000-0005-0000-0000-000064260000}"/>
    <cellStyle name="Assumption Number. 2 4 2 9 2" xfId="25131" xr:uid="{00000000-0005-0000-0000-000065260000}"/>
    <cellStyle name="Assumption Number. 2 4 3" xfId="5141" xr:uid="{00000000-0005-0000-0000-000066260000}"/>
    <cellStyle name="Assumption Number. 2 4 3 10" xfId="5142" xr:uid="{00000000-0005-0000-0000-000067260000}"/>
    <cellStyle name="Assumption Number. 2 4 3 10 2" xfId="25133" xr:uid="{00000000-0005-0000-0000-000068260000}"/>
    <cellStyle name="Assumption Number. 2 4 3 11" xfId="5143" xr:uid="{00000000-0005-0000-0000-000069260000}"/>
    <cellStyle name="Assumption Number. 2 4 3 11 2" xfId="25134" xr:uid="{00000000-0005-0000-0000-00006A260000}"/>
    <cellStyle name="Assumption Number. 2 4 3 12" xfId="25132" xr:uid="{00000000-0005-0000-0000-00006B260000}"/>
    <cellStyle name="Assumption Number. 2 4 3 2" xfId="5144" xr:uid="{00000000-0005-0000-0000-00006C260000}"/>
    <cellStyle name="Assumption Number. 2 4 3 2 2" xfId="25135" xr:uid="{00000000-0005-0000-0000-00006D260000}"/>
    <cellStyle name="Assumption Number. 2 4 3 3" xfId="5145" xr:uid="{00000000-0005-0000-0000-00006E260000}"/>
    <cellStyle name="Assumption Number. 2 4 3 3 2" xfId="25136" xr:uid="{00000000-0005-0000-0000-00006F260000}"/>
    <cellStyle name="Assumption Number. 2 4 3 4" xfId="5146" xr:uid="{00000000-0005-0000-0000-000070260000}"/>
    <cellStyle name="Assumption Number. 2 4 3 4 2" xfId="25137" xr:uid="{00000000-0005-0000-0000-000071260000}"/>
    <cellStyle name="Assumption Number. 2 4 3 5" xfId="5147" xr:uid="{00000000-0005-0000-0000-000072260000}"/>
    <cellStyle name="Assumption Number. 2 4 3 5 2" xfId="25138" xr:uid="{00000000-0005-0000-0000-000073260000}"/>
    <cellStyle name="Assumption Number. 2 4 3 6" xfId="5148" xr:uid="{00000000-0005-0000-0000-000074260000}"/>
    <cellStyle name="Assumption Number. 2 4 3 6 2" xfId="25139" xr:uid="{00000000-0005-0000-0000-000075260000}"/>
    <cellStyle name="Assumption Number. 2 4 3 7" xfId="5149" xr:uid="{00000000-0005-0000-0000-000076260000}"/>
    <cellStyle name="Assumption Number. 2 4 3 7 2" xfId="25140" xr:uid="{00000000-0005-0000-0000-000077260000}"/>
    <cellStyle name="Assumption Number. 2 4 3 8" xfId="5150" xr:uid="{00000000-0005-0000-0000-000078260000}"/>
    <cellStyle name="Assumption Number. 2 4 3 8 2" xfId="25141" xr:uid="{00000000-0005-0000-0000-000079260000}"/>
    <cellStyle name="Assumption Number. 2 4 3 9" xfId="5151" xr:uid="{00000000-0005-0000-0000-00007A260000}"/>
    <cellStyle name="Assumption Number. 2 4 3 9 2" xfId="25142" xr:uid="{00000000-0005-0000-0000-00007B260000}"/>
    <cellStyle name="Assumption Number. 2 4 4" xfId="5152" xr:uid="{00000000-0005-0000-0000-00007C260000}"/>
    <cellStyle name="Assumption Number. 2 4 4 2" xfId="25143" xr:uid="{00000000-0005-0000-0000-00007D260000}"/>
    <cellStyle name="Assumption Number. 2 4 5" xfId="5153" xr:uid="{00000000-0005-0000-0000-00007E260000}"/>
    <cellStyle name="Assumption Number. 2 4 5 2" xfId="25144" xr:uid="{00000000-0005-0000-0000-00007F260000}"/>
    <cellStyle name="Assumption Number. 2 4 6" xfId="5154" xr:uid="{00000000-0005-0000-0000-000080260000}"/>
    <cellStyle name="Assumption Number. 2 4 6 2" xfId="25145" xr:uid="{00000000-0005-0000-0000-000081260000}"/>
    <cellStyle name="Assumption Number. 2 4 7" xfId="5155" xr:uid="{00000000-0005-0000-0000-000082260000}"/>
    <cellStyle name="Assumption Number. 2 4 7 2" xfId="25146" xr:uid="{00000000-0005-0000-0000-000083260000}"/>
    <cellStyle name="Assumption Number. 2 4 8" xfId="5156" xr:uid="{00000000-0005-0000-0000-000084260000}"/>
    <cellStyle name="Assumption Number. 2 4 8 2" xfId="25147" xr:uid="{00000000-0005-0000-0000-000085260000}"/>
    <cellStyle name="Assumption Number. 2 4 9" xfId="5157" xr:uid="{00000000-0005-0000-0000-000086260000}"/>
    <cellStyle name="Assumption Number. 2 4 9 2" xfId="25148" xr:uid="{00000000-0005-0000-0000-000087260000}"/>
    <cellStyle name="Assumption Number. 2 5" xfId="5158" xr:uid="{00000000-0005-0000-0000-000088260000}"/>
    <cellStyle name="Assumption Number. 2 5 10" xfId="5159" xr:uid="{00000000-0005-0000-0000-000089260000}"/>
    <cellStyle name="Assumption Number. 2 5 10 2" xfId="25150" xr:uid="{00000000-0005-0000-0000-00008A260000}"/>
    <cellStyle name="Assumption Number. 2 5 11" xfId="5160" xr:uid="{00000000-0005-0000-0000-00008B260000}"/>
    <cellStyle name="Assumption Number. 2 5 11 2" xfId="25151" xr:uid="{00000000-0005-0000-0000-00008C260000}"/>
    <cellStyle name="Assumption Number. 2 5 12" xfId="5161" xr:uid="{00000000-0005-0000-0000-00008D260000}"/>
    <cellStyle name="Assumption Number. 2 5 12 2" xfId="25152" xr:uid="{00000000-0005-0000-0000-00008E260000}"/>
    <cellStyle name="Assumption Number. 2 5 13" xfId="25149" xr:uid="{00000000-0005-0000-0000-00008F260000}"/>
    <cellStyle name="Assumption Number. 2 5 2" xfId="5162" xr:uid="{00000000-0005-0000-0000-000090260000}"/>
    <cellStyle name="Assumption Number. 2 5 2 10" xfId="5163" xr:uid="{00000000-0005-0000-0000-000091260000}"/>
    <cellStyle name="Assumption Number. 2 5 2 10 2" xfId="25154" xr:uid="{00000000-0005-0000-0000-000092260000}"/>
    <cellStyle name="Assumption Number. 2 5 2 11" xfId="5164" xr:uid="{00000000-0005-0000-0000-000093260000}"/>
    <cellStyle name="Assumption Number. 2 5 2 11 2" xfId="25155" xr:uid="{00000000-0005-0000-0000-000094260000}"/>
    <cellStyle name="Assumption Number. 2 5 2 12" xfId="25153" xr:uid="{00000000-0005-0000-0000-000095260000}"/>
    <cellStyle name="Assumption Number. 2 5 2 2" xfId="5165" xr:uid="{00000000-0005-0000-0000-000096260000}"/>
    <cellStyle name="Assumption Number. 2 5 2 2 10" xfId="5166" xr:uid="{00000000-0005-0000-0000-000097260000}"/>
    <cellStyle name="Assumption Number. 2 5 2 2 10 2" xfId="25157" xr:uid="{00000000-0005-0000-0000-000098260000}"/>
    <cellStyle name="Assumption Number. 2 5 2 2 11" xfId="5167" xr:uid="{00000000-0005-0000-0000-000099260000}"/>
    <cellStyle name="Assumption Number. 2 5 2 2 11 2" xfId="25158" xr:uid="{00000000-0005-0000-0000-00009A260000}"/>
    <cellStyle name="Assumption Number. 2 5 2 2 12" xfId="25156" xr:uid="{00000000-0005-0000-0000-00009B260000}"/>
    <cellStyle name="Assumption Number. 2 5 2 2 2" xfId="5168" xr:uid="{00000000-0005-0000-0000-00009C260000}"/>
    <cellStyle name="Assumption Number. 2 5 2 2 2 2" xfId="25159" xr:uid="{00000000-0005-0000-0000-00009D260000}"/>
    <cellStyle name="Assumption Number. 2 5 2 2 3" xfId="5169" xr:uid="{00000000-0005-0000-0000-00009E260000}"/>
    <cellStyle name="Assumption Number. 2 5 2 2 3 2" xfId="25160" xr:uid="{00000000-0005-0000-0000-00009F260000}"/>
    <cellStyle name="Assumption Number. 2 5 2 2 4" xfId="5170" xr:uid="{00000000-0005-0000-0000-0000A0260000}"/>
    <cellStyle name="Assumption Number. 2 5 2 2 4 2" xfId="25161" xr:uid="{00000000-0005-0000-0000-0000A1260000}"/>
    <cellStyle name="Assumption Number. 2 5 2 2 5" xfId="5171" xr:uid="{00000000-0005-0000-0000-0000A2260000}"/>
    <cellStyle name="Assumption Number. 2 5 2 2 5 2" xfId="25162" xr:uid="{00000000-0005-0000-0000-0000A3260000}"/>
    <cellStyle name="Assumption Number. 2 5 2 2 6" xfId="5172" xr:uid="{00000000-0005-0000-0000-0000A4260000}"/>
    <cellStyle name="Assumption Number. 2 5 2 2 6 2" xfId="25163" xr:uid="{00000000-0005-0000-0000-0000A5260000}"/>
    <cellStyle name="Assumption Number. 2 5 2 2 7" xfId="5173" xr:uid="{00000000-0005-0000-0000-0000A6260000}"/>
    <cellStyle name="Assumption Number. 2 5 2 2 7 2" xfId="25164" xr:uid="{00000000-0005-0000-0000-0000A7260000}"/>
    <cellStyle name="Assumption Number. 2 5 2 2 8" xfId="5174" xr:uid="{00000000-0005-0000-0000-0000A8260000}"/>
    <cellStyle name="Assumption Number. 2 5 2 2 8 2" xfId="25165" xr:uid="{00000000-0005-0000-0000-0000A9260000}"/>
    <cellStyle name="Assumption Number. 2 5 2 2 9" xfId="5175" xr:uid="{00000000-0005-0000-0000-0000AA260000}"/>
    <cellStyle name="Assumption Number. 2 5 2 2 9 2" xfId="25166" xr:uid="{00000000-0005-0000-0000-0000AB260000}"/>
    <cellStyle name="Assumption Number. 2 5 2 3" xfId="5176" xr:uid="{00000000-0005-0000-0000-0000AC260000}"/>
    <cellStyle name="Assumption Number. 2 5 2 3 2" xfId="25167" xr:uid="{00000000-0005-0000-0000-0000AD260000}"/>
    <cellStyle name="Assumption Number. 2 5 2 4" xfId="5177" xr:uid="{00000000-0005-0000-0000-0000AE260000}"/>
    <cellStyle name="Assumption Number. 2 5 2 4 2" xfId="25168" xr:uid="{00000000-0005-0000-0000-0000AF260000}"/>
    <cellStyle name="Assumption Number. 2 5 2 5" xfId="5178" xr:uid="{00000000-0005-0000-0000-0000B0260000}"/>
    <cellStyle name="Assumption Number. 2 5 2 5 2" xfId="25169" xr:uid="{00000000-0005-0000-0000-0000B1260000}"/>
    <cellStyle name="Assumption Number. 2 5 2 6" xfId="5179" xr:uid="{00000000-0005-0000-0000-0000B2260000}"/>
    <cellStyle name="Assumption Number. 2 5 2 6 2" xfId="25170" xr:uid="{00000000-0005-0000-0000-0000B3260000}"/>
    <cellStyle name="Assumption Number. 2 5 2 7" xfId="5180" xr:uid="{00000000-0005-0000-0000-0000B4260000}"/>
    <cellStyle name="Assumption Number. 2 5 2 7 2" xfId="25171" xr:uid="{00000000-0005-0000-0000-0000B5260000}"/>
    <cellStyle name="Assumption Number. 2 5 2 8" xfId="5181" xr:uid="{00000000-0005-0000-0000-0000B6260000}"/>
    <cellStyle name="Assumption Number. 2 5 2 8 2" xfId="25172" xr:uid="{00000000-0005-0000-0000-0000B7260000}"/>
    <cellStyle name="Assumption Number. 2 5 2 9" xfId="5182" xr:uid="{00000000-0005-0000-0000-0000B8260000}"/>
    <cellStyle name="Assumption Number. 2 5 2 9 2" xfId="25173" xr:uid="{00000000-0005-0000-0000-0000B9260000}"/>
    <cellStyle name="Assumption Number. 2 5 3" xfId="5183" xr:uid="{00000000-0005-0000-0000-0000BA260000}"/>
    <cellStyle name="Assumption Number. 2 5 3 10" xfId="5184" xr:uid="{00000000-0005-0000-0000-0000BB260000}"/>
    <cellStyle name="Assumption Number. 2 5 3 10 2" xfId="25175" xr:uid="{00000000-0005-0000-0000-0000BC260000}"/>
    <cellStyle name="Assumption Number. 2 5 3 11" xfId="5185" xr:uid="{00000000-0005-0000-0000-0000BD260000}"/>
    <cellStyle name="Assumption Number. 2 5 3 11 2" xfId="25176" xr:uid="{00000000-0005-0000-0000-0000BE260000}"/>
    <cellStyle name="Assumption Number. 2 5 3 12" xfId="25174" xr:uid="{00000000-0005-0000-0000-0000BF260000}"/>
    <cellStyle name="Assumption Number. 2 5 3 2" xfId="5186" xr:uid="{00000000-0005-0000-0000-0000C0260000}"/>
    <cellStyle name="Assumption Number. 2 5 3 2 2" xfId="25177" xr:uid="{00000000-0005-0000-0000-0000C1260000}"/>
    <cellStyle name="Assumption Number. 2 5 3 3" xfId="5187" xr:uid="{00000000-0005-0000-0000-0000C2260000}"/>
    <cellStyle name="Assumption Number. 2 5 3 3 2" xfId="25178" xr:uid="{00000000-0005-0000-0000-0000C3260000}"/>
    <cellStyle name="Assumption Number. 2 5 3 4" xfId="5188" xr:uid="{00000000-0005-0000-0000-0000C4260000}"/>
    <cellStyle name="Assumption Number. 2 5 3 4 2" xfId="25179" xr:uid="{00000000-0005-0000-0000-0000C5260000}"/>
    <cellStyle name="Assumption Number. 2 5 3 5" xfId="5189" xr:uid="{00000000-0005-0000-0000-0000C6260000}"/>
    <cellStyle name="Assumption Number. 2 5 3 5 2" xfId="25180" xr:uid="{00000000-0005-0000-0000-0000C7260000}"/>
    <cellStyle name="Assumption Number. 2 5 3 6" xfId="5190" xr:uid="{00000000-0005-0000-0000-0000C8260000}"/>
    <cellStyle name="Assumption Number. 2 5 3 6 2" xfId="25181" xr:uid="{00000000-0005-0000-0000-0000C9260000}"/>
    <cellStyle name="Assumption Number. 2 5 3 7" xfId="5191" xr:uid="{00000000-0005-0000-0000-0000CA260000}"/>
    <cellStyle name="Assumption Number. 2 5 3 7 2" xfId="25182" xr:uid="{00000000-0005-0000-0000-0000CB260000}"/>
    <cellStyle name="Assumption Number. 2 5 3 8" xfId="5192" xr:uid="{00000000-0005-0000-0000-0000CC260000}"/>
    <cellStyle name="Assumption Number. 2 5 3 8 2" xfId="25183" xr:uid="{00000000-0005-0000-0000-0000CD260000}"/>
    <cellStyle name="Assumption Number. 2 5 3 9" xfId="5193" xr:uid="{00000000-0005-0000-0000-0000CE260000}"/>
    <cellStyle name="Assumption Number. 2 5 3 9 2" xfId="25184" xr:uid="{00000000-0005-0000-0000-0000CF260000}"/>
    <cellStyle name="Assumption Number. 2 5 4" xfId="5194" xr:uid="{00000000-0005-0000-0000-0000D0260000}"/>
    <cellStyle name="Assumption Number. 2 5 4 2" xfId="25185" xr:uid="{00000000-0005-0000-0000-0000D1260000}"/>
    <cellStyle name="Assumption Number. 2 5 5" xfId="5195" xr:uid="{00000000-0005-0000-0000-0000D2260000}"/>
    <cellStyle name="Assumption Number. 2 5 5 2" xfId="25186" xr:uid="{00000000-0005-0000-0000-0000D3260000}"/>
    <cellStyle name="Assumption Number. 2 5 6" xfId="5196" xr:uid="{00000000-0005-0000-0000-0000D4260000}"/>
    <cellStyle name="Assumption Number. 2 5 6 2" xfId="25187" xr:uid="{00000000-0005-0000-0000-0000D5260000}"/>
    <cellStyle name="Assumption Number. 2 5 7" xfId="5197" xr:uid="{00000000-0005-0000-0000-0000D6260000}"/>
    <cellStyle name="Assumption Number. 2 5 7 2" xfId="25188" xr:uid="{00000000-0005-0000-0000-0000D7260000}"/>
    <cellStyle name="Assumption Number. 2 5 8" xfId="5198" xr:uid="{00000000-0005-0000-0000-0000D8260000}"/>
    <cellStyle name="Assumption Number. 2 5 8 2" xfId="25189" xr:uid="{00000000-0005-0000-0000-0000D9260000}"/>
    <cellStyle name="Assumption Number. 2 5 9" xfId="5199" xr:uid="{00000000-0005-0000-0000-0000DA260000}"/>
    <cellStyle name="Assumption Number. 2 5 9 2" xfId="25190" xr:uid="{00000000-0005-0000-0000-0000DB260000}"/>
    <cellStyle name="Assumption Number. 2 6" xfId="5200" xr:uid="{00000000-0005-0000-0000-0000DC260000}"/>
    <cellStyle name="Assumption Number. 2 6 10" xfId="5201" xr:uid="{00000000-0005-0000-0000-0000DD260000}"/>
    <cellStyle name="Assumption Number. 2 6 10 2" xfId="25192" xr:uid="{00000000-0005-0000-0000-0000DE260000}"/>
    <cellStyle name="Assumption Number. 2 6 11" xfId="5202" xr:uid="{00000000-0005-0000-0000-0000DF260000}"/>
    <cellStyle name="Assumption Number. 2 6 11 2" xfId="25193" xr:uid="{00000000-0005-0000-0000-0000E0260000}"/>
    <cellStyle name="Assumption Number. 2 6 12" xfId="25191" xr:uid="{00000000-0005-0000-0000-0000E1260000}"/>
    <cellStyle name="Assumption Number. 2 6 2" xfId="5203" xr:uid="{00000000-0005-0000-0000-0000E2260000}"/>
    <cellStyle name="Assumption Number. 2 6 2 10" xfId="5204" xr:uid="{00000000-0005-0000-0000-0000E3260000}"/>
    <cellStyle name="Assumption Number. 2 6 2 10 2" xfId="25195" xr:uid="{00000000-0005-0000-0000-0000E4260000}"/>
    <cellStyle name="Assumption Number. 2 6 2 11" xfId="5205" xr:uid="{00000000-0005-0000-0000-0000E5260000}"/>
    <cellStyle name="Assumption Number. 2 6 2 11 2" xfId="25196" xr:uid="{00000000-0005-0000-0000-0000E6260000}"/>
    <cellStyle name="Assumption Number. 2 6 2 12" xfId="25194" xr:uid="{00000000-0005-0000-0000-0000E7260000}"/>
    <cellStyle name="Assumption Number. 2 6 2 2" xfId="5206" xr:uid="{00000000-0005-0000-0000-0000E8260000}"/>
    <cellStyle name="Assumption Number. 2 6 2 2 2" xfId="25197" xr:uid="{00000000-0005-0000-0000-0000E9260000}"/>
    <cellStyle name="Assumption Number. 2 6 2 3" xfId="5207" xr:uid="{00000000-0005-0000-0000-0000EA260000}"/>
    <cellStyle name="Assumption Number. 2 6 2 3 2" xfId="25198" xr:uid="{00000000-0005-0000-0000-0000EB260000}"/>
    <cellStyle name="Assumption Number. 2 6 2 4" xfId="5208" xr:uid="{00000000-0005-0000-0000-0000EC260000}"/>
    <cellStyle name="Assumption Number. 2 6 2 4 2" xfId="25199" xr:uid="{00000000-0005-0000-0000-0000ED260000}"/>
    <cellStyle name="Assumption Number. 2 6 2 5" xfId="5209" xr:uid="{00000000-0005-0000-0000-0000EE260000}"/>
    <cellStyle name="Assumption Number. 2 6 2 5 2" xfId="25200" xr:uid="{00000000-0005-0000-0000-0000EF260000}"/>
    <cellStyle name="Assumption Number. 2 6 2 6" xfId="5210" xr:uid="{00000000-0005-0000-0000-0000F0260000}"/>
    <cellStyle name="Assumption Number. 2 6 2 6 2" xfId="25201" xr:uid="{00000000-0005-0000-0000-0000F1260000}"/>
    <cellStyle name="Assumption Number. 2 6 2 7" xfId="5211" xr:uid="{00000000-0005-0000-0000-0000F2260000}"/>
    <cellStyle name="Assumption Number. 2 6 2 7 2" xfId="25202" xr:uid="{00000000-0005-0000-0000-0000F3260000}"/>
    <cellStyle name="Assumption Number. 2 6 2 8" xfId="5212" xr:uid="{00000000-0005-0000-0000-0000F4260000}"/>
    <cellStyle name="Assumption Number. 2 6 2 8 2" xfId="25203" xr:uid="{00000000-0005-0000-0000-0000F5260000}"/>
    <cellStyle name="Assumption Number. 2 6 2 9" xfId="5213" xr:uid="{00000000-0005-0000-0000-0000F6260000}"/>
    <cellStyle name="Assumption Number. 2 6 2 9 2" xfId="25204" xr:uid="{00000000-0005-0000-0000-0000F7260000}"/>
    <cellStyle name="Assumption Number. 2 6 3" xfId="5214" xr:uid="{00000000-0005-0000-0000-0000F8260000}"/>
    <cellStyle name="Assumption Number. 2 6 3 2" xfId="25205" xr:uid="{00000000-0005-0000-0000-0000F9260000}"/>
    <cellStyle name="Assumption Number. 2 6 4" xfId="5215" xr:uid="{00000000-0005-0000-0000-0000FA260000}"/>
    <cellStyle name="Assumption Number. 2 6 4 2" xfId="25206" xr:uid="{00000000-0005-0000-0000-0000FB260000}"/>
    <cellStyle name="Assumption Number. 2 6 5" xfId="5216" xr:uid="{00000000-0005-0000-0000-0000FC260000}"/>
    <cellStyle name="Assumption Number. 2 6 5 2" xfId="25207" xr:uid="{00000000-0005-0000-0000-0000FD260000}"/>
    <cellStyle name="Assumption Number. 2 6 6" xfId="5217" xr:uid="{00000000-0005-0000-0000-0000FE260000}"/>
    <cellStyle name="Assumption Number. 2 6 6 2" xfId="25208" xr:uid="{00000000-0005-0000-0000-0000FF260000}"/>
    <cellStyle name="Assumption Number. 2 6 7" xfId="5218" xr:uid="{00000000-0005-0000-0000-000000270000}"/>
    <cellStyle name="Assumption Number. 2 6 7 2" xfId="25209" xr:uid="{00000000-0005-0000-0000-000001270000}"/>
    <cellStyle name="Assumption Number. 2 6 8" xfId="5219" xr:uid="{00000000-0005-0000-0000-000002270000}"/>
    <cellStyle name="Assumption Number. 2 6 8 2" xfId="25210" xr:uid="{00000000-0005-0000-0000-000003270000}"/>
    <cellStyle name="Assumption Number. 2 6 9" xfId="5220" xr:uid="{00000000-0005-0000-0000-000004270000}"/>
    <cellStyle name="Assumption Number. 2 6 9 2" xfId="25211" xr:uid="{00000000-0005-0000-0000-000005270000}"/>
    <cellStyle name="Assumption Number. 2 7" xfId="5221" xr:uid="{00000000-0005-0000-0000-000006270000}"/>
    <cellStyle name="Assumption Number. 2 7 10" xfId="5222" xr:uid="{00000000-0005-0000-0000-000007270000}"/>
    <cellStyle name="Assumption Number. 2 7 10 2" xfId="25213" xr:uid="{00000000-0005-0000-0000-000008270000}"/>
    <cellStyle name="Assumption Number. 2 7 11" xfId="5223" xr:uid="{00000000-0005-0000-0000-000009270000}"/>
    <cellStyle name="Assumption Number. 2 7 11 2" xfId="25214" xr:uid="{00000000-0005-0000-0000-00000A270000}"/>
    <cellStyle name="Assumption Number. 2 7 12" xfId="25212" xr:uid="{00000000-0005-0000-0000-00000B270000}"/>
    <cellStyle name="Assumption Number. 2 7 2" xfId="5224" xr:uid="{00000000-0005-0000-0000-00000C270000}"/>
    <cellStyle name="Assumption Number. 2 7 2 10" xfId="5225" xr:uid="{00000000-0005-0000-0000-00000D270000}"/>
    <cellStyle name="Assumption Number. 2 7 2 10 2" xfId="25216" xr:uid="{00000000-0005-0000-0000-00000E270000}"/>
    <cellStyle name="Assumption Number. 2 7 2 11" xfId="5226" xr:uid="{00000000-0005-0000-0000-00000F270000}"/>
    <cellStyle name="Assumption Number. 2 7 2 11 2" xfId="25217" xr:uid="{00000000-0005-0000-0000-000010270000}"/>
    <cellStyle name="Assumption Number. 2 7 2 12" xfId="25215" xr:uid="{00000000-0005-0000-0000-000011270000}"/>
    <cellStyle name="Assumption Number. 2 7 2 2" xfId="5227" xr:uid="{00000000-0005-0000-0000-000012270000}"/>
    <cellStyle name="Assumption Number. 2 7 2 2 2" xfId="25218" xr:uid="{00000000-0005-0000-0000-000013270000}"/>
    <cellStyle name="Assumption Number. 2 7 2 3" xfId="5228" xr:uid="{00000000-0005-0000-0000-000014270000}"/>
    <cellStyle name="Assumption Number. 2 7 2 3 2" xfId="25219" xr:uid="{00000000-0005-0000-0000-000015270000}"/>
    <cellStyle name="Assumption Number. 2 7 2 4" xfId="5229" xr:uid="{00000000-0005-0000-0000-000016270000}"/>
    <cellStyle name="Assumption Number. 2 7 2 4 2" xfId="25220" xr:uid="{00000000-0005-0000-0000-000017270000}"/>
    <cellStyle name="Assumption Number. 2 7 2 5" xfId="5230" xr:uid="{00000000-0005-0000-0000-000018270000}"/>
    <cellStyle name="Assumption Number. 2 7 2 5 2" xfId="25221" xr:uid="{00000000-0005-0000-0000-000019270000}"/>
    <cellStyle name="Assumption Number. 2 7 2 6" xfId="5231" xr:uid="{00000000-0005-0000-0000-00001A270000}"/>
    <cellStyle name="Assumption Number. 2 7 2 6 2" xfId="25222" xr:uid="{00000000-0005-0000-0000-00001B270000}"/>
    <cellStyle name="Assumption Number. 2 7 2 7" xfId="5232" xr:uid="{00000000-0005-0000-0000-00001C270000}"/>
    <cellStyle name="Assumption Number. 2 7 2 7 2" xfId="25223" xr:uid="{00000000-0005-0000-0000-00001D270000}"/>
    <cellStyle name="Assumption Number. 2 7 2 8" xfId="5233" xr:uid="{00000000-0005-0000-0000-00001E270000}"/>
    <cellStyle name="Assumption Number. 2 7 2 8 2" xfId="25224" xr:uid="{00000000-0005-0000-0000-00001F270000}"/>
    <cellStyle name="Assumption Number. 2 7 2 9" xfId="5234" xr:uid="{00000000-0005-0000-0000-000020270000}"/>
    <cellStyle name="Assumption Number. 2 7 2 9 2" xfId="25225" xr:uid="{00000000-0005-0000-0000-000021270000}"/>
    <cellStyle name="Assumption Number. 2 7 3" xfId="5235" xr:uid="{00000000-0005-0000-0000-000022270000}"/>
    <cellStyle name="Assumption Number. 2 7 3 2" xfId="25226" xr:uid="{00000000-0005-0000-0000-000023270000}"/>
    <cellStyle name="Assumption Number. 2 7 4" xfId="5236" xr:uid="{00000000-0005-0000-0000-000024270000}"/>
    <cellStyle name="Assumption Number. 2 7 4 2" xfId="25227" xr:uid="{00000000-0005-0000-0000-000025270000}"/>
    <cellStyle name="Assumption Number. 2 7 5" xfId="5237" xr:uid="{00000000-0005-0000-0000-000026270000}"/>
    <cellStyle name="Assumption Number. 2 7 5 2" xfId="25228" xr:uid="{00000000-0005-0000-0000-000027270000}"/>
    <cellStyle name="Assumption Number. 2 7 6" xfId="5238" xr:uid="{00000000-0005-0000-0000-000028270000}"/>
    <cellStyle name="Assumption Number. 2 7 6 2" xfId="25229" xr:uid="{00000000-0005-0000-0000-000029270000}"/>
    <cellStyle name="Assumption Number. 2 7 7" xfId="5239" xr:uid="{00000000-0005-0000-0000-00002A270000}"/>
    <cellStyle name="Assumption Number. 2 7 7 2" xfId="25230" xr:uid="{00000000-0005-0000-0000-00002B270000}"/>
    <cellStyle name="Assumption Number. 2 7 8" xfId="5240" xr:uid="{00000000-0005-0000-0000-00002C270000}"/>
    <cellStyle name="Assumption Number. 2 7 8 2" xfId="25231" xr:uid="{00000000-0005-0000-0000-00002D270000}"/>
    <cellStyle name="Assumption Number. 2 7 9" xfId="5241" xr:uid="{00000000-0005-0000-0000-00002E270000}"/>
    <cellStyle name="Assumption Number. 2 7 9 2" xfId="25232" xr:uid="{00000000-0005-0000-0000-00002F270000}"/>
    <cellStyle name="Assumption Number. 2 8" xfId="5242" xr:uid="{00000000-0005-0000-0000-000030270000}"/>
    <cellStyle name="Assumption Number. 2 8 10" xfId="5243" xr:uid="{00000000-0005-0000-0000-000031270000}"/>
    <cellStyle name="Assumption Number. 2 8 10 2" xfId="25234" xr:uid="{00000000-0005-0000-0000-000032270000}"/>
    <cellStyle name="Assumption Number. 2 8 11" xfId="5244" xr:uid="{00000000-0005-0000-0000-000033270000}"/>
    <cellStyle name="Assumption Number. 2 8 11 2" xfId="25235" xr:uid="{00000000-0005-0000-0000-000034270000}"/>
    <cellStyle name="Assumption Number. 2 8 12" xfId="25233" xr:uid="{00000000-0005-0000-0000-000035270000}"/>
    <cellStyle name="Assumption Number. 2 8 2" xfId="5245" xr:uid="{00000000-0005-0000-0000-000036270000}"/>
    <cellStyle name="Assumption Number. 2 8 2 10" xfId="5246" xr:uid="{00000000-0005-0000-0000-000037270000}"/>
    <cellStyle name="Assumption Number. 2 8 2 10 2" xfId="25237" xr:uid="{00000000-0005-0000-0000-000038270000}"/>
    <cellStyle name="Assumption Number. 2 8 2 11" xfId="5247" xr:uid="{00000000-0005-0000-0000-000039270000}"/>
    <cellStyle name="Assumption Number. 2 8 2 11 2" xfId="25238" xr:uid="{00000000-0005-0000-0000-00003A270000}"/>
    <cellStyle name="Assumption Number. 2 8 2 12" xfId="25236" xr:uid="{00000000-0005-0000-0000-00003B270000}"/>
    <cellStyle name="Assumption Number. 2 8 2 2" xfId="5248" xr:uid="{00000000-0005-0000-0000-00003C270000}"/>
    <cellStyle name="Assumption Number. 2 8 2 2 2" xfId="25239" xr:uid="{00000000-0005-0000-0000-00003D270000}"/>
    <cellStyle name="Assumption Number. 2 8 2 3" xfId="5249" xr:uid="{00000000-0005-0000-0000-00003E270000}"/>
    <cellStyle name="Assumption Number. 2 8 2 3 2" xfId="25240" xr:uid="{00000000-0005-0000-0000-00003F270000}"/>
    <cellStyle name="Assumption Number. 2 8 2 4" xfId="5250" xr:uid="{00000000-0005-0000-0000-000040270000}"/>
    <cellStyle name="Assumption Number. 2 8 2 4 2" xfId="25241" xr:uid="{00000000-0005-0000-0000-000041270000}"/>
    <cellStyle name="Assumption Number. 2 8 2 5" xfId="5251" xr:uid="{00000000-0005-0000-0000-000042270000}"/>
    <cellStyle name="Assumption Number. 2 8 2 5 2" xfId="25242" xr:uid="{00000000-0005-0000-0000-000043270000}"/>
    <cellStyle name="Assumption Number. 2 8 2 6" xfId="5252" xr:uid="{00000000-0005-0000-0000-000044270000}"/>
    <cellStyle name="Assumption Number. 2 8 2 6 2" xfId="25243" xr:uid="{00000000-0005-0000-0000-000045270000}"/>
    <cellStyle name="Assumption Number. 2 8 2 7" xfId="5253" xr:uid="{00000000-0005-0000-0000-000046270000}"/>
    <cellStyle name="Assumption Number. 2 8 2 7 2" xfId="25244" xr:uid="{00000000-0005-0000-0000-000047270000}"/>
    <cellStyle name="Assumption Number. 2 8 2 8" xfId="5254" xr:uid="{00000000-0005-0000-0000-000048270000}"/>
    <cellStyle name="Assumption Number. 2 8 2 8 2" xfId="25245" xr:uid="{00000000-0005-0000-0000-000049270000}"/>
    <cellStyle name="Assumption Number. 2 8 2 9" xfId="5255" xr:uid="{00000000-0005-0000-0000-00004A270000}"/>
    <cellStyle name="Assumption Number. 2 8 2 9 2" xfId="25246" xr:uid="{00000000-0005-0000-0000-00004B270000}"/>
    <cellStyle name="Assumption Number. 2 8 3" xfId="5256" xr:uid="{00000000-0005-0000-0000-00004C270000}"/>
    <cellStyle name="Assumption Number. 2 8 3 2" xfId="25247" xr:uid="{00000000-0005-0000-0000-00004D270000}"/>
    <cellStyle name="Assumption Number. 2 8 4" xfId="5257" xr:uid="{00000000-0005-0000-0000-00004E270000}"/>
    <cellStyle name="Assumption Number. 2 8 4 2" xfId="25248" xr:uid="{00000000-0005-0000-0000-00004F270000}"/>
    <cellStyle name="Assumption Number. 2 8 5" xfId="5258" xr:uid="{00000000-0005-0000-0000-000050270000}"/>
    <cellStyle name="Assumption Number. 2 8 5 2" xfId="25249" xr:uid="{00000000-0005-0000-0000-000051270000}"/>
    <cellStyle name="Assumption Number. 2 8 6" xfId="5259" xr:uid="{00000000-0005-0000-0000-000052270000}"/>
    <cellStyle name="Assumption Number. 2 8 6 2" xfId="25250" xr:uid="{00000000-0005-0000-0000-000053270000}"/>
    <cellStyle name="Assumption Number. 2 8 7" xfId="5260" xr:uid="{00000000-0005-0000-0000-000054270000}"/>
    <cellStyle name="Assumption Number. 2 8 7 2" xfId="25251" xr:uid="{00000000-0005-0000-0000-000055270000}"/>
    <cellStyle name="Assumption Number. 2 8 8" xfId="5261" xr:uid="{00000000-0005-0000-0000-000056270000}"/>
    <cellStyle name="Assumption Number. 2 8 8 2" xfId="25252" xr:uid="{00000000-0005-0000-0000-000057270000}"/>
    <cellStyle name="Assumption Number. 2 8 9" xfId="5262" xr:uid="{00000000-0005-0000-0000-000058270000}"/>
    <cellStyle name="Assumption Number. 2 8 9 2" xfId="25253" xr:uid="{00000000-0005-0000-0000-000059270000}"/>
    <cellStyle name="Assumption Number. 2 9" xfId="5263" xr:uid="{00000000-0005-0000-0000-00005A270000}"/>
    <cellStyle name="Assumption Number. 2 9 10" xfId="5264" xr:uid="{00000000-0005-0000-0000-00005B270000}"/>
    <cellStyle name="Assumption Number. 2 9 10 2" xfId="25255" xr:uid="{00000000-0005-0000-0000-00005C270000}"/>
    <cellStyle name="Assumption Number. 2 9 11" xfId="5265" xr:uid="{00000000-0005-0000-0000-00005D270000}"/>
    <cellStyle name="Assumption Number. 2 9 11 2" xfId="25256" xr:uid="{00000000-0005-0000-0000-00005E270000}"/>
    <cellStyle name="Assumption Number. 2 9 12" xfId="25254" xr:uid="{00000000-0005-0000-0000-00005F270000}"/>
    <cellStyle name="Assumption Number. 2 9 2" xfId="5266" xr:uid="{00000000-0005-0000-0000-000060270000}"/>
    <cellStyle name="Assumption Number. 2 9 2 2" xfId="25257" xr:uid="{00000000-0005-0000-0000-000061270000}"/>
    <cellStyle name="Assumption Number. 2 9 3" xfId="5267" xr:uid="{00000000-0005-0000-0000-000062270000}"/>
    <cellStyle name="Assumption Number. 2 9 3 2" xfId="25258" xr:uid="{00000000-0005-0000-0000-000063270000}"/>
    <cellStyle name="Assumption Number. 2 9 4" xfId="5268" xr:uid="{00000000-0005-0000-0000-000064270000}"/>
    <cellStyle name="Assumption Number. 2 9 4 2" xfId="25259" xr:uid="{00000000-0005-0000-0000-000065270000}"/>
    <cellStyle name="Assumption Number. 2 9 5" xfId="5269" xr:uid="{00000000-0005-0000-0000-000066270000}"/>
    <cellStyle name="Assumption Number. 2 9 5 2" xfId="25260" xr:uid="{00000000-0005-0000-0000-000067270000}"/>
    <cellStyle name="Assumption Number. 2 9 6" xfId="5270" xr:uid="{00000000-0005-0000-0000-000068270000}"/>
    <cellStyle name="Assumption Number. 2 9 6 2" xfId="25261" xr:uid="{00000000-0005-0000-0000-000069270000}"/>
    <cellStyle name="Assumption Number. 2 9 7" xfId="5271" xr:uid="{00000000-0005-0000-0000-00006A270000}"/>
    <cellStyle name="Assumption Number. 2 9 7 2" xfId="25262" xr:uid="{00000000-0005-0000-0000-00006B270000}"/>
    <cellStyle name="Assumption Number. 2 9 8" xfId="5272" xr:uid="{00000000-0005-0000-0000-00006C270000}"/>
    <cellStyle name="Assumption Number. 2 9 8 2" xfId="25263" xr:uid="{00000000-0005-0000-0000-00006D270000}"/>
    <cellStyle name="Assumption Number. 2 9 9" xfId="5273" xr:uid="{00000000-0005-0000-0000-00006E270000}"/>
    <cellStyle name="Assumption Number. 2 9 9 2" xfId="25264" xr:uid="{00000000-0005-0000-0000-00006F270000}"/>
    <cellStyle name="Assumption Number. 3" xfId="5274" xr:uid="{00000000-0005-0000-0000-000070270000}"/>
    <cellStyle name="Assumption Number. 3 10" xfId="5275" xr:uid="{00000000-0005-0000-0000-000071270000}"/>
    <cellStyle name="Assumption Number. 3 10 2" xfId="25266" xr:uid="{00000000-0005-0000-0000-000072270000}"/>
    <cellStyle name="Assumption Number. 3 11" xfId="5276" xr:uid="{00000000-0005-0000-0000-000073270000}"/>
    <cellStyle name="Assumption Number. 3 11 2" xfId="25267" xr:uid="{00000000-0005-0000-0000-000074270000}"/>
    <cellStyle name="Assumption Number. 3 12" xfId="5277" xr:uid="{00000000-0005-0000-0000-000075270000}"/>
    <cellStyle name="Assumption Number. 3 12 2" xfId="25268" xr:uid="{00000000-0005-0000-0000-000076270000}"/>
    <cellStyle name="Assumption Number. 3 13" xfId="5278" xr:uid="{00000000-0005-0000-0000-000077270000}"/>
    <cellStyle name="Assumption Number. 3 13 2" xfId="25269" xr:uid="{00000000-0005-0000-0000-000078270000}"/>
    <cellStyle name="Assumption Number. 3 14" xfId="5279" xr:uid="{00000000-0005-0000-0000-000079270000}"/>
    <cellStyle name="Assumption Number. 3 14 2" xfId="25270" xr:uid="{00000000-0005-0000-0000-00007A270000}"/>
    <cellStyle name="Assumption Number. 3 15" xfId="5280" xr:uid="{00000000-0005-0000-0000-00007B270000}"/>
    <cellStyle name="Assumption Number. 3 15 2" xfId="25271" xr:uid="{00000000-0005-0000-0000-00007C270000}"/>
    <cellStyle name="Assumption Number. 3 16" xfId="5281" xr:uid="{00000000-0005-0000-0000-00007D270000}"/>
    <cellStyle name="Assumption Number. 3 16 2" xfId="25272" xr:uid="{00000000-0005-0000-0000-00007E270000}"/>
    <cellStyle name="Assumption Number. 3 17" xfId="5282" xr:uid="{00000000-0005-0000-0000-00007F270000}"/>
    <cellStyle name="Assumption Number. 3 17 2" xfId="25273" xr:uid="{00000000-0005-0000-0000-000080270000}"/>
    <cellStyle name="Assumption Number. 3 18" xfId="5283" xr:uid="{00000000-0005-0000-0000-000081270000}"/>
    <cellStyle name="Assumption Number. 3 18 2" xfId="25274" xr:uid="{00000000-0005-0000-0000-000082270000}"/>
    <cellStyle name="Assumption Number. 3 19" xfId="5284" xr:uid="{00000000-0005-0000-0000-000083270000}"/>
    <cellStyle name="Assumption Number. 3 19 2" xfId="25275" xr:uid="{00000000-0005-0000-0000-000084270000}"/>
    <cellStyle name="Assumption Number. 3 2" xfId="5285" xr:uid="{00000000-0005-0000-0000-000085270000}"/>
    <cellStyle name="Assumption Number. 3 2 10" xfId="5286" xr:uid="{00000000-0005-0000-0000-000086270000}"/>
    <cellStyle name="Assumption Number. 3 2 10 2" xfId="25277" xr:uid="{00000000-0005-0000-0000-000087270000}"/>
    <cellStyle name="Assumption Number. 3 2 11" xfId="5287" xr:uid="{00000000-0005-0000-0000-000088270000}"/>
    <cellStyle name="Assumption Number. 3 2 11 2" xfId="25278" xr:uid="{00000000-0005-0000-0000-000089270000}"/>
    <cellStyle name="Assumption Number. 3 2 12" xfId="5288" xr:uid="{00000000-0005-0000-0000-00008A270000}"/>
    <cellStyle name="Assumption Number. 3 2 12 2" xfId="25279" xr:uid="{00000000-0005-0000-0000-00008B270000}"/>
    <cellStyle name="Assumption Number. 3 2 13" xfId="5289" xr:uid="{00000000-0005-0000-0000-00008C270000}"/>
    <cellStyle name="Assumption Number. 3 2 13 2" xfId="25280" xr:uid="{00000000-0005-0000-0000-00008D270000}"/>
    <cellStyle name="Assumption Number. 3 2 14" xfId="25276" xr:uid="{00000000-0005-0000-0000-00008E270000}"/>
    <cellStyle name="Assumption Number. 3 2 2" xfId="5290" xr:uid="{00000000-0005-0000-0000-00008F270000}"/>
    <cellStyle name="Assumption Number. 3 2 2 10" xfId="5291" xr:uid="{00000000-0005-0000-0000-000090270000}"/>
    <cellStyle name="Assumption Number. 3 2 2 10 2" xfId="25282" xr:uid="{00000000-0005-0000-0000-000091270000}"/>
    <cellStyle name="Assumption Number. 3 2 2 11" xfId="5292" xr:uid="{00000000-0005-0000-0000-000092270000}"/>
    <cellStyle name="Assumption Number. 3 2 2 11 2" xfId="25283" xr:uid="{00000000-0005-0000-0000-000093270000}"/>
    <cellStyle name="Assumption Number. 3 2 2 12" xfId="5293" xr:uid="{00000000-0005-0000-0000-000094270000}"/>
    <cellStyle name="Assumption Number. 3 2 2 12 2" xfId="25284" xr:uid="{00000000-0005-0000-0000-000095270000}"/>
    <cellStyle name="Assumption Number. 3 2 2 13" xfId="25281" xr:uid="{00000000-0005-0000-0000-000096270000}"/>
    <cellStyle name="Assumption Number. 3 2 2 2" xfId="5294" xr:uid="{00000000-0005-0000-0000-000097270000}"/>
    <cellStyle name="Assumption Number. 3 2 2 2 10" xfId="5295" xr:uid="{00000000-0005-0000-0000-000098270000}"/>
    <cellStyle name="Assumption Number. 3 2 2 2 10 2" xfId="25286" xr:uid="{00000000-0005-0000-0000-000099270000}"/>
    <cellStyle name="Assumption Number. 3 2 2 2 11" xfId="5296" xr:uid="{00000000-0005-0000-0000-00009A270000}"/>
    <cellStyle name="Assumption Number. 3 2 2 2 11 2" xfId="25287" xr:uid="{00000000-0005-0000-0000-00009B270000}"/>
    <cellStyle name="Assumption Number. 3 2 2 2 12" xfId="25285" xr:uid="{00000000-0005-0000-0000-00009C270000}"/>
    <cellStyle name="Assumption Number. 3 2 2 2 2" xfId="5297" xr:uid="{00000000-0005-0000-0000-00009D270000}"/>
    <cellStyle name="Assumption Number. 3 2 2 2 2 10" xfId="5298" xr:uid="{00000000-0005-0000-0000-00009E270000}"/>
    <cellStyle name="Assumption Number. 3 2 2 2 2 10 2" xfId="25289" xr:uid="{00000000-0005-0000-0000-00009F270000}"/>
    <cellStyle name="Assumption Number. 3 2 2 2 2 11" xfId="5299" xr:uid="{00000000-0005-0000-0000-0000A0270000}"/>
    <cellStyle name="Assumption Number. 3 2 2 2 2 11 2" xfId="25290" xr:uid="{00000000-0005-0000-0000-0000A1270000}"/>
    <cellStyle name="Assumption Number. 3 2 2 2 2 12" xfId="25288" xr:uid="{00000000-0005-0000-0000-0000A2270000}"/>
    <cellStyle name="Assumption Number. 3 2 2 2 2 2" xfId="5300" xr:uid="{00000000-0005-0000-0000-0000A3270000}"/>
    <cellStyle name="Assumption Number. 3 2 2 2 2 2 2" xfId="25291" xr:uid="{00000000-0005-0000-0000-0000A4270000}"/>
    <cellStyle name="Assumption Number. 3 2 2 2 2 3" xfId="5301" xr:uid="{00000000-0005-0000-0000-0000A5270000}"/>
    <cellStyle name="Assumption Number. 3 2 2 2 2 3 2" xfId="25292" xr:uid="{00000000-0005-0000-0000-0000A6270000}"/>
    <cellStyle name="Assumption Number. 3 2 2 2 2 4" xfId="5302" xr:uid="{00000000-0005-0000-0000-0000A7270000}"/>
    <cellStyle name="Assumption Number. 3 2 2 2 2 4 2" xfId="25293" xr:uid="{00000000-0005-0000-0000-0000A8270000}"/>
    <cellStyle name="Assumption Number. 3 2 2 2 2 5" xfId="5303" xr:uid="{00000000-0005-0000-0000-0000A9270000}"/>
    <cellStyle name="Assumption Number. 3 2 2 2 2 5 2" xfId="25294" xr:uid="{00000000-0005-0000-0000-0000AA270000}"/>
    <cellStyle name="Assumption Number. 3 2 2 2 2 6" xfId="5304" xr:uid="{00000000-0005-0000-0000-0000AB270000}"/>
    <cellStyle name="Assumption Number. 3 2 2 2 2 6 2" xfId="25295" xr:uid="{00000000-0005-0000-0000-0000AC270000}"/>
    <cellStyle name="Assumption Number. 3 2 2 2 2 7" xfId="5305" xr:uid="{00000000-0005-0000-0000-0000AD270000}"/>
    <cellStyle name="Assumption Number. 3 2 2 2 2 7 2" xfId="25296" xr:uid="{00000000-0005-0000-0000-0000AE270000}"/>
    <cellStyle name="Assumption Number. 3 2 2 2 2 8" xfId="5306" xr:uid="{00000000-0005-0000-0000-0000AF270000}"/>
    <cellStyle name="Assumption Number. 3 2 2 2 2 8 2" xfId="25297" xr:uid="{00000000-0005-0000-0000-0000B0270000}"/>
    <cellStyle name="Assumption Number. 3 2 2 2 2 9" xfId="5307" xr:uid="{00000000-0005-0000-0000-0000B1270000}"/>
    <cellStyle name="Assumption Number. 3 2 2 2 2 9 2" xfId="25298" xr:uid="{00000000-0005-0000-0000-0000B2270000}"/>
    <cellStyle name="Assumption Number. 3 2 2 2 3" xfId="5308" xr:uid="{00000000-0005-0000-0000-0000B3270000}"/>
    <cellStyle name="Assumption Number. 3 2 2 2 3 2" xfId="25299" xr:uid="{00000000-0005-0000-0000-0000B4270000}"/>
    <cellStyle name="Assumption Number. 3 2 2 2 4" xfId="5309" xr:uid="{00000000-0005-0000-0000-0000B5270000}"/>
    <cellStyle name="Assumption Number. 3 2 2 2 4 2" xfId="25300" xr:uid="{00000000-0005-0000-0000-0000B6270000}"/>
    <cellStyle name="Assumption Number. 3 2 2 2 5" xfId="5310" xr:uid="{00000000-0005-0000-0000-0000B7270000}"/>
    <cellStyle name="Assumption Number. 3 2 2 2 5 2" xfId="25301" xr:uid="{00000000-0005-0000-0000-0000B8270000}"/>
    <cellStyle name="Assumption Number. 3 2 2 2 6" xfId="5311" xr:uid="{00000000-0005-0000-0000-0000B9270000}"/>
    <cellStyle name="Assumption Number. 3 2 2 2 6 2" xfId="25302" xr:uid="{00000000-0005-0000-0000-0000BA270000}"/>
    <cellStyle name="Assumption Number. 3 2 2 2 7" xfId="5312" xr:uid="{00000000-0005-0000-0000-0000BB270000}"/>
    <cellStyle name="Assumption Number. 3 2 2 2 7 2" xfId="25303" xr:uid="{00000000-0005-0000-0000-0000BC270000}"/>
    <cellStyle name="Assumption Number. 3 2 2 2 8" xfId="5313" xr:uid="{00000000-0005-0000-0000-0000BD270000}"/>
    <cellStyle name="Assumption Number. 3 2 2 2 8 2" xfId="25304" xr:uid="{00000000-0005-0000-0000-0000BE270000}"/>
    <cellStyle name="Assumption Number. 3 2 2 2 9" xfId="5314" xr:uid="{00000000-0005-0000-0000-0000BF270000}"/>
    <cellStyle name="Assumption Number. 3 2 2 2 9 2" xfId="25305" xr:uid="{00000000-0005-0000-0000-0000C0270000}"/>
    <cellStyle name="Assumption Number. 3 2 2 3" xfId="5315" xr:uid="{00000000-0005-0000-0000-0000C1270000}"/>
    <cellStyle name="Assumption Number. 3 2 2 3 10" xfId="5316" xr:uid="{00000000-0005-0000-0000-0000C2270000}"/>
    <cellStyle name="Assumption Number. 3 2 2 3 10 2" xfId="25307" xr:uid="{00000000-0005-0000-0000-0000C3270000}"/>
    <cellStyle name="Assumption Number. 3 2 2 3 11" xfId="5317" xr:uid="{00000000-0005-0000-0000-0000C4270000}"/>
    <cellStyle name="Assumption Number. 3 2 2 3 11 2" xfId="25308" xr:uid="{00000000-0005-0000-0000-0000C5270000}"/>
    <cellStyle name="Assumption Number. 3 2 2 3 12" xfId="25306" xr:uid="{00000000-0005-0000-0000-0000C6270000}"/>
    <cellStyle name="Assumption Number. 3 2 2 3 2" xfId="5318" xr:uid="{00000000-0005-0000-0000-0000C7270000}"/>
    <cellStyle name="Assumption Number. 3 2 2 3 2 2" xfId="25309" xr:uid="{00000000-0005-0000-0000-0000C8270000}"/>
    <cellStyle name="Assumption Number. 3 2 2 3 3" xfId="5319" xr:uid="{00000000-0005-0000-0000-0000C9270000}"/>
    <cellStyle name="Assumption Number. 3 2 2 3 3 2" xfId="25310" xr:uid="{00000000-0005-0000-0000-0000CA270000}"/>
    <cellStyle name="Assumption Number. 3 2 2 3 4" xfId="5320" xr:uid="{00000000-0005-0000-0000-0000CB270000}"/>
    <cellStyle name="Assumption Number. 3 2 2 3 4 2" xfId="25311" xr:uid="{00000000-0005-0000-0000-0000CC270000}"/>
    <cellStyle name="Assumption Number. 3 2 2 3 5" xfId="5321" xr:uid="{00000000-0005-0000-0000-0000CD270000}"/>
    <cellStyle name="Assumption Number. 3 2 2 3 5 2" xfId="25312" xr:uid="{00000000-0005-0000-0000-0000CE270000}"/>
    <cellStyle name="Assumption Number. 3 2 2 3 6" xfId="5322" xr:uid="{00000000-0005-0000-0000-0000CF270000}"/>
    <cellStyle name="Assumption Number. 3 2 2 3 6 2" xfId="25313" xr:uid="{00000000-0005-0000-0000-0000D0270000}"/>
    <cellStyle name="Assumption Number. 3 2 2 3 7" xfId="5323" xr:uid="{00000000-0005-0000-0000-0000D1270000}"/>
    <cellStyle name="Assumption Number. 3 2 2 3 7 2" xfId="25314" xr:uid="{00000000-0005-0000-0000-0000D2270000}"/>
    <cellStyle name="Assumption Number. 3 2 2 3 8" xfId="5324" xr:uid="{00000000-0005-0000-0000-0000D3270000}"/>
    <cellStyle name="Assumption Number. 3 2 2 3 8 2" xfId="25315" xr:uid="{00000000-0005-0000-0000-0000D4270000}"/>
    <cellStyle name="Assumption Number. 3 2 2 3 9" xfId="5325" xr:uid="{00000000-0005-0000-0000-0000D5270000}"/>
    <cellStyle name="Assumption Number. 3 2 2 3 9 2" xfId="25316" xr:uid="{00000000-0005-0000-0000-0000D6270000}"/>
    <cellStyle name="Assumption Number. 3 2 2 4" xfId="5326" xr:uid="{00000000-0005-0000-0000-0000D7270000}"/>
    <cellStyle name="Assumption Number. 3 2 2 4 2" xfId="25317" xr:uid="{00000000-0005-0000-0000-0000D8270000}"/>
    <cellStyle name="Assumption Number. 3 2 2 5" xfId="5327" xr:uid="{00000000-0005-0000-0000-0000D9270000}"/>
    <cellStyle name="Assumption Number. 3 2 2 5 2" xfId="25318" xr:uid="{00000000-0005-0000-0000-0000DA270000}"/>
    <cellStyle name="Assumption Number. 3 2 2 6" xfId="5328" xr:uid="{00000000-0005-0000-0000-0000DB270000}"/>
    <cellStyle name="Assumption Number. 3 2 2 6 2" xfId="25319" xr:uid="{00000000-0005-0000-0000-0000DC270000}"/>
    <cellStyle name="Assumption Number. 3 2 2 7" xfId="5329" xr:uid="{00000000-0005-0000-0000-0000DD270000}"/>
    <cellStyle name="Assumption Number. 3 2 2 7 2" xfId="25320" xr:uid="{00000000-0005-0000-0000-0000DE270000}"/>
    <cellStyle name="Assumption Number. 3 2 2 8" xfId="5330" xr:uid="{00000000-0005-0000-0000-0000DF270000}"/>
    <cellStyle name="Assumption Number. 3 2 2 8 2" xfId="25321" xr:uid="{00000000-0005-0000-0000-0000E0270000}"/>
    <cellStyle name="Assumption Number. 3 2 2 9" xfId="5331" xr:uid="{00000000-0005-0000-0000-0000E1270000}"/>
    <cellStyle name="Assumption Number. 3 2 2 9 2" xfId="25322" xr:uid="{00000000-0005-0000-0000-0000E2270000}"/>
    <cellStyle name="Assumption Number. 3 2 3" xfId="5332" xr:uid="{00000000-0005-0000-0000-0000E3270000}"/>
    <cellStyle name="Assumption Number. 3 2 3 10" xfId="5333" xr:uid="{00000000-0005-0000-0000-0000E4270000}"/>
    <cellStyle name="Assumption Number. 3 2 3 10 2" xfId="25324" xr:uid="{00000000-0005-0000-0000-0000E5270000}"/>
    <cellStyle name="Assumption Number. 3 2 3 11" xfId="5334" xr:uid="{00000000-0005-0000-0000-0000E6270000}"/>
    <cellStyle name="Assumption Number. 3 2 3 11 2" xfId="25325" xr:uid="{00000000-0005-0000-0000-0000E7270000}"/>
    <cellStyle name="Assumption Number. 3 2 3 12" xfId="25323" xr:uid="{00000000-0005-0000-0000-0000E8270000}"/>
    <cellStyle name="Assumption Number. 3 2 3 2" xfId="5335" xr:uid="{00000000-0005-0000-0000-0000E9270000}"/>
    <cellStyle name="Assumption Number. 3 2 3 2 10" xfId="5336" xr:uid="{00000000-0005-0000-0000-0000EA270000}"/>
    <cellStyle name="Assumption Number. 3 2 3 2 10 2" xfId="25327" xr:uid="{00000000-0005-0000-0000-0000EB270000}"/>
    <cellStyle name="Assumption Number. 3 2 3 2 11" xfId="5337" xr:uid="{00000000-0005-0000-0000-0000EC270000}"/>
    <cellStyle name="Assumption Number. 3 2 3 2 11 2" xfId="25328" xr:uid="{00000000-0005-0000-0000-0000ED270000}"/>
    <cellStyle name="Assumption Number. 3 2 3 2 12" xfId="25326" xr:uid="{00000000-0005-0000-0000-0000EE270000}"/>
    <cellStyle name="Assumption Number. 3 2 3 2 2" xfId="5338" xr:uid="{00000000-0005-0000-0000-0000EF270000}"/>
    <cellStyle name="Assumption Number. 3 2 3 2 2 2" xfId="25329" xr:uid="{00000000-0005-0000-0000-0000F0270000}"/>
    <cellStyle name="Assumption Number. 3 2 3 2 3" xfId="5339" xr:uid="{00000000-0005-0000-0000-0000F1270000}"/>
    <cellStyle name="Assumption Number. 3 2 3 2 3 2" xfId="25330" xr:uid="{00000000-0005-0000-0000-0000F2270000}"/>
    <cellStyle name="Assumption Number. 3 2 3 2 4" xfId="5340" xr:uid="{00000000-0005-0000-0000-0000F3270000}"/>
    <cellStyle name="Assumption Number. 3 2 3 2 4 2" xfId="25331" xr:uid="{00000000-0005-0000-0000-0000F4270000}"/>
    <cellStyle name="Assumption Number. 3 2 3 2 5" xfId="5341" xr:uid="{00000000-0005-0000-0000-0000F5270000}"/>
    <cellStyle name="Assumption Number. 3 2 3 2 5 2" xfId="25332" xr:uid="{00000000-0005-0000-0000-0000F6270000}"/>
    <cellStyle name="Assumption Number. 3 2 3 2 6" xfId="5342" xr:uid="{00000000-0005-0000-0000-0000F7270000}"/>
    <cellStyle name="Assumption Number. 3 2 3 2 6 2" xfId="25333" xr:uid="{00000000-0005-0000-0000-0000F8270000}"/>
    <cellStyle name="Assumption Number. 3 2 3 2 7" xfId="5343" xr:uid="{00000000-0005-0000-0000-0000F9270000}"/>
    <cellStyle name="Assumption Number. 3 2 3 2 7 2" xfId="25334" xr:uid="{00000000-0005-0000-0000-0000FA270000}"/>
    <cellStyle name="Assumption Number. 3 2 3 2 8" xfId="5344" xr:uid="{00000000-0005-0000-0000-0000FB270000}"/>
    <cellStyle name="Assumption Number. 3 2 3 2 8 2" xfId="25335" xr:uid="{00000000-0005-0000-0000-0000FC270000}"/>
    <cellStyle name="Assumption Number. 3 2 3 2 9" xfId="5345" xr:uid="{00000000-0005-0000-0000-0000FD270000}"/>
    <cellStyle name="Assumption Number. 3 2 3 2 9 2" xfId="25336" xr:uid="{00000000-0005-0000-0000-0000FE270000}"/>
    <cellStyle name="Assumption Number. 3 2 3 3" xfId="5346" xr:uid="{00000000-0005-0000-0000-0000FF270000}"/>
    <cellStyle name="Assumption Number. 3 2 3 3 2" xfId="25337" xr:uid="{00000000-0005-0000-0000-000000280000}"/>
    <cellStyle name="Assumption Number. 3 2 3 4" xfId="5347" xr:uid="{00000000-0005-0000-0000-000001280000}"/>
    <cellStyle name="Assumption Number. 3 2 3 4 2" xfId="25338" xr:uid="{00000000-0005-0000-0000-000002280000}"/>
    <cellStyle name="Assumption Number. 3 2 3 5" xfId="5348" xr:uid="{00000000-0005-0000-0000-000003280000}"/>
    <cellStyle name="Assumption Number. 3 2 3 5 2" xfId="25339" xr:uid="{00000000-0005-0000-0000-000004280000}"/>
    <cellStyle name="Assumption Number. 3 2 3 6" xfId="5349" xr:uid="{00000000-0005-0000-0000-000005280000}"/>
    <cellStyle name="Assumption Number. 3 2 3 6 2" xfId="25340" xr:uid="{00000000-0005-0000-0000-000006280000}"/>
    <cellStyle name="Assumption Number. 3 2 3 7" xfId="5350" xr:uid="{00000000-0005-0000-0000-000007280000}"/>
    <cellStyle name="Assumption Number. 3 2 3 7 2" xfId="25341" xr:uid="{00000000-0005-0000-0000-000008280000}"/>
    <cellStyle name="Assumption Number. 3 2 3 8" xfId="5351" xr:uid="{00000000-0005-0000-0000-000009280000}"/>
    <cellStyle name="Assumption Number. 3 2 3 8 2" xfId="25342" xr:uid="{00000000-0005-0000-0000-00000A280000}"/>
    <cellStyle name="Assumption Number. 3 2 3 9" xfId="5352" xr:uid="{00000000-0005-0000-0000-00000B280000}"/>
    <cellStyle name="Assumption Number. 3 2 3 9 2" xfId="25343" xr:uid="{00000000-0005-0000-0000-00000C280000}"/>
    <cellStyle name="Assumption Number. 3 2 4" xfId="5353" xr:uid="{00000000-0005-0000-0000-00000D280000}"/>
    <cellStyle name="Assumption Number. 3 2 4 10" xfId="5354" xr:uid="{00000000-0005-0000-0000-00000E280000}"/>
    <cellStyle name="Assumption Number. 3 2 4 10 2" xfId="25345" xr:uid="{00000000-0005-0000-0000-00000F280000}"/>
    <cellStyle name="Assumption Number. 3 2 4 11" xfId="5355" xr:uid="{00000000-0005-0000-0000-000010280000}"/>
    <cellStyle name="Assumption Number. 3 2 4 11 2" xfId="25346" xr:uid="{00000000-0005-0000-0000-000011280000}"/>
    <cellStyle name="Assumption Number. 3 2 4 12" xfId="25344" xr:uid="{00000000-0005-0000-0000-000012280000}"/>
    <cellStyle name="Assumption Number. 3 2 4 2" xfId="5356" xr:uid="{00000000-0005-0000-0000-000013280000}"/>
    <cellStyle name="Assumption Number. 3 2 4 2 2" xfId="25347" xr:uid="{00000000-0005-0000-0000-000014280000}"/>
    <cellStyle name="Assumption Number. 3 2 4 3" xfId="5357" xr:uid="{00000000-0005-0000-0000-000015280000}"/>
    <cellStyle name="Assumption Number. 3 2 4 3 2" xfId="25348" xr:uid="{00000000-0005-0000-0000-000016280000}"/>
    <cellStyle name="Assumption Number. 3 2 4 4" xfId="5358" xr:uid="{00000000-0005-0000-0000-000017280000}"/>
    <cellStyle name="Assumption Number. 3 2 4 4 2" xfId="25349" xr:uid="{00000000-0005-0000-0000-000018280000}"/>
    <cellStyle name="Assumption Number. 3 2 4 5" xfId="5359" xr:uid="{00000000-0005-0000-0000-000019280000}"/>
    <cellStyle name="Assumption Number. 3 2 4 5 2" xfId="25350" xr:uid="{00000000-0005-0000-0000-00001A280000}"/>
    <cellStyle name="Assumption Number. 3 2 4 6" xfId="5360" xr:uid="{00000000-0005-0000-0000-00001B280000}"/>
    <cellStyle name="Assumption Number. 3 2 4 6 2" xfId="25351" xr:uid="{00000000-0005-0000-0000-00001C280000}"/>
    <cellStyle name="Assumption Number. 3 2 4 7" xfId="5361" xr:uid="{00000000-0005-0000-0000-00001D280000}"/>
    <cellStyle name="Assumption Number. 3 2 4 7 2" xfId="25352" xr:uid="{00000000-0005-0000-0000-00001E280000}"/>
    <cellStyle name="Assumption Number. 3 2 4 8" xfId="5362" xr:uid="{00000000-0005-0000-0000-00001F280000}"/>
    <cellStyle name="Assumption Number. 3 2 4 8 2" xfId="25353" xr:uid="{00000000-0005-0000-0000-000020280000}"/>
    <cellStyle name="Assumption Number. 3 2 4 9" xfId="5363" xr:uid="{00000000-0005-0000-0000-000021280000}"/>
    <cellStyle name="Assumption Number. 3 2 4 9 2" xfId="25354" xr:uid="{00000000-0005-0000-0000-000022280000}"/>
    <cellStyle name="Assumption Number. 3 2 5" xfId="5364" xr:uid="{00000000-0005-0000-0000-000023280000}"/>
    <cellStyle name="Assumption Number. 3 2 5 2" xfId="25355" xr:uid="{00000000-0005-0000-0000-000024280000}"/>
    <cellStyle name="Assumption Number. 3 2 6" xfId="5365" xr:uid="{00000000-0005-0000-0000-000025280000}"/>
    <cellStyle name="Assumption Number. 3 2 6 2" xfId="25356" xr:uid="{00000000-0005-0000-0000-000026280000}"/>
    <cellStyle name="Assumption Number. 3 2 7" xfId="5366" xr:uid="{00000000-0005-0000-0000-000027280000}"/>
    <cellStyle name="Assumption Number. 3 2 7 2" xfId="25357" xr:uid="{00000000-0005-0000-0000-000028280000}"/>
    <cellStyle name="Assumption Number. 3 2 8" xfId="5367" xr:uid="{00000000-0005-0000-0000-000029280000}"/>
    <cellStyle name="Assumption Number. 3 2 8 2" xfId="25358" xr:uid="{00000000-0005-0000-0000-00002A280000}"/>
    <cellStyle name="Assumption Number. 3 2 9" xfId="5368" xr:uid="{00000000-0005-0000-0000-00002B280000}"/>
    <cellStyle name="Assumption Number. 3 2 9 2" xfId="25359" xr:uid="{00000000-0005-0000-0000-00002C280000}"/>
    <cellStyle name="Assumption Number. 3 20" xfId="25265" xr:uid="{00000000-0005-0000-0000-00002D280000}"/>
    <cellStyle name="Assumption Number. 3 3" xfId="5369" xr:uid="{00000000-0005-0000-0000-00002E280000}"/>
    <cellStyle name="Assumption Number. 3 3 10" xfId="5370" xr:uid="{00000000-0005-0000-0000-00002F280000}"/>
    <cellStyle name="Assumption Number. 3 3 10 2" xfId="25361" xr:uid="{00000000-0005-0000-0000-000030280000}"/>
    <cellStyle name="Assumption Number. 3 3 11" xfId="5371" xr:uid="{00000000-0005-0000-0000-000031280000}"/>
    <cellStyle name="Assumption Number. 3 3 11 2" xfId="25362" xr:uid="{00000000-0005-0000-0000-000032280000}"/>
    <cellStyle name="Assumption Number. 3 3 12" xfId="5372" xr:uid="{00000000-0005-0000-0000-000033280000}"/>
    <cellStyle name="Assumption Number. 3 3 12 2" xfId="25363" xr:uid="{00000000-0005-0000-0000-000034280000}"/>
    <cellStyle name="Assumption Number. 3 3 13" xfId="25360" xr:uid="{00000000-0005-0000-0000-000035280000}"/>
    <cellStyle name="Assumption Number. 3 3 2" xfId="5373" xr:uid="{00000000-0005-0000-0000-000036280000}"/>
    <cellStyle name="Assumption Number. 3 3 2 10" xfId="5374" xr:uid="{00000000-0005-0000-0000-000037280000}"/>
    <cellStyle name="Assumption Number. 3 3 2 10 2" xfId="25365" xr:uid="{00000000-0005-0000-0000-000038280000}"/>
    <cellStyle name="Assumption Number. 3 3 2 11" xfId="5375" xr:uid="{00000000-0005-0000-0000-000039280000}"/>
    <cellStyle name="Assumption Number. 3 3 2 11 2" xfId="25366" xr:uid="{00000000-0005-0000-0000-00003A280000}"/>
    <cellStyle name="Assumption Number. 3 3 2 12" xfId="25364" xr:uid="{00000000-0005-0000-0000-00003B280000}"/>
    <cellStyle name="Assumption Number. 3 3 2 2" xfId="5376" xr:uid="{00000000-0005-0000-0000-00003C280000}"/>
    <cellStyle name="Assumption Number. 3 3 2 2 10" xfId="5377" xr:uid="{00000000-0005-0000-0000-00003D280000}"/>
    <cellStyle name="Assumption Number. 3 3 2 2 10 2" xfId="25368" xr:uid="{00000000-0005-0000-0000-00003E280000}"/>
    <cellStyle name="Assumption Number. 3 3 2 2 11" xfId="5378" xr:uid="{00000000-0005-0000-0000-00003F280000}"/>
    <cellStyle name="Assumption Number. 3 3 2 2 11 2" xfId="25369" xr:uid="{00000000-0005-0000-0000-000040280000}"/>
    <cellStyle name="Assumption Number. 3 3 2 2 12" xfId="25367" xr:uid="{00000000-0005-0000-0000-000041280000}"/>
    <cellStyle name="Assumption Number. 3 3 2 2 2" xfId="5379" xr:uid="{00000000-0005-0000-0000-000042280000}"/>
    <cellStyle name="Assumption Number. 3 3 2 2 2 2" xfId="25370" xr:uid="{00000000-0005-0000-0000-000043280000}"/>
    <cellStyle name="Assumption Number. 3 3 2 2 3" xfId="5380" xr:uid="{00000000-0005-0000-0000-000044280000}"/>
    <cellStyle name="Assumption Number. 3 3 2 2 3 2" xfId="25371" xr:uid="{00000000-0005-0000-0000-000045280000}"/>
    <cellStyle name="Assumption Number. 3 3 2 2 4" xfId="5381" xr:uid="{00000000-0005-0000-0000-000046280000}"/>
    <cellStyle name="Assumption Number. 3 3 2 2 4 2" xfId="25372" xr:uid="{00000000-0005-0000-0000-000047280000}"/>
    <cellStyle name="Assumption Number. 3 3 2 2 5" xfId="5382" xr:uid="{00000000-0005-0000-0000-000048280000}"/>
    <cellStyle name="Assumption Number. 3 3 2 2 5 2" xfId="25373" xr:uid="{00000000-0005-0000-0000-000049280000}"/>
    <cellStyle name="Assumption Number. 3 3 2 2 6" xfId="5383" xr:uid="{00000000-0005-0000-0000-00004A280000}"/>
    <cellStyle name="Assumption Number. 3 3 2 2 6 2" xfId="25374" xr:uid="{00000000-0005-0000-0000-00004B280000}"/>
    <cellStyle name="Assumption Number. 3 3 2 2 7" xfId="5384" xr:uid="{00000000-0005-0000-0000-00004C280000}"/>
    <cellStyle name="Assumption Number. 3 3 2 2 7 2" xfId="25375" xr:uid="{00000000-0005-0000-0000-00004D280000}"/>
    <cellStyle name="Assumption Number. 3 3 2 2 8" xfId="5385" xr:uid="{00000000-0005-0000-0000-00004E280000}"/>
    <cellStyle name="Assumption Number. 3 3 2 2 8 2" xfId="25376" xr:uid="{00000000-0005-0000-0000-00004F280000}"/>
    <cellStyle name="Assumption Number. 3 3 2 2 9" xfId="5386" xr:uid="{00000000-0005-0000-0000-000050280000}"/>
    <cellStyle name="Assumption Number. 3 3 2 2 9 2" xfId="25377" xr:uid="{00000000-0005-0000-0000-000051280000}"/>
    <cellStyle name="Assumption Number. 3 3 2 3" xfId="5387" xr:uid="{00000000-0005-0000-0000-000052280000}"/>
    <cellStyle name="Assumption Number. 3 3 2 3 2" xfId="25378" xr:uid="{00000000-0005-0000-0000-000053280000}"/>
    <cellStyle name="Assumption Number. 3 3 2 4" xfId="5388" xr:uid="{00000000-0005-0000-0000-000054280000}"/>
    <cellStyle name="Assumption Number. 3 3 2 4 2" xfId="25379" xr:uid="{00000000-0005-0000-0000-000055280000}"/>
    <cellStyle name="Assumption Number. 3 3 2 5" xfId="5389" xr:uid="{00000000-0005-0000-0000-000056280000}"/>
    <cellStyle name="Assumption Number. 3 3 2 5 2" xfId="25380" xr:uid="{00000000-0005-0000-0000-000057280000}"/>
    <cellStyle name="Assumption Number. 3 3 2 6" xfId="5390" xr:uid="{00000000-0005-0000-0000-000058280000}"/>
    <cellStyle name="Assumption Number. 3 3 2 6 2" xfId="25381" xr:uid="{00000000-0005-0000-0000-000059280000}"/>
    <cellStyle name="Assumption Number. 3 3 2 7" xfId="5391" xr:uid="{00000000-0005-0000-0000-00005A280000}"/>
    <cellStyle name="Assumption Number. 3 3 2 7 2" xfId="25382" xr:uid="{00000000-0005-0000-0000-00005B280000}"/>
    <cellStyle name="Assumption Number. 3 3 2 8" xfId="5392" xr:uid="{00000000-0005-0000-0000-00005C280000}"/>
    <cellStyle name="Assumption Number. 3 3 2 8 2" xfId="25383" xr:uid="{00000000-0005-0000-0000-00005D280000}"/>
    <cellStyle name="Assumption Number. 3 3 2 9" xfId="5393" xr:uid="{00000000-0005-0000-0000-00005E280000}"/>
    <cellStyle name="Assumption Number. 3 3 2 9 2" xfId="25384" xr:uid="{00000000-0005-0000-0000-00005F280000}"/>
    <cellStyle name="Assumption Number. 3 3 3" xfId="5394" xr:uid="{00000000-0005-0000-0000-000060280000}"/>
    <cellStyle name="Assumption Number. 3 3 3 10" xfId="5395" xr:uid="{00000000-0005-0000-0000-000061280000}"/>
    <cellStyle name="Assumption Number. 3 3 3 10 2" xfId="25386" xr:uid="{00000000-0005-0000-0000-000062280000}"/>
    <cellStyle name="Assumption Number. 3 3 3 11" xfId="5396" xr:uid="{00000000-0005-0000-0000-000063280000}"/>
    <cellStyle name="Assumption Number. 3 3 3 11 2" xfId="25387" xr:uid="{00000000-0005-0000-0000-000064280000}"/>
    <cellStyle name="Assumption Number. 3 3 3 12" xfId="25385" xr:uid="{00000000-0005-0000-0000-000065280000}"/>
    <cellStyle name="Assumption Number. 3 3 3 2" xfId="5397" xr:uid="{00000000-0005-0000-0000-000066280000}"/>
    <cellStyle name="Assumption Number. 3 3 3 2 2" xfId="25388" xr:uid="{00000000-0005-0000-0000-000067280000}"/>
    <cellStyle name="Assumption Number. 3 3 3 3" xfId="5398" xr:uid="{00000000-0005-0000-0000-000068280000}"/>
    <cellStyle name="Assumption Number. 3 3 3 3 2" xfId="25389" xr:uid="{00000000-0005-0000-0000-000069280000}"/>
    <cellStyle name="Assumption Number. 3 3 3 4" xfId="5399" xr:uid="{00000000-0005-0000-0000-00006A280000}"/>
    <cellStyle name="Assumption Number. 3 3 3 4 2" xfId="25390" xr:uid="{00000000-0005-0000-0000-00006B280000}"/>
    <cellStyle name="Assumption Number. 3 3 3 5" xfId="5400" xr:uid="{00000000-0005-0000-0000-00006C280000}"/>
    <cellStyle name="Assumption Number. 3 3 3 5 2" xfId="25391" xr:uid="{00000000-0005-0000-0000-00006D280000}"/>
    <cellStyle name="Assumption Number. 3 3 3 6" xfId="5401" xr:uid="{00000000-0005-0000-0000-00006E280000}"/>
    <cellStyle name="Assumption Number. 3 3 3 6 2" xfId="25392" xr:uid="{00000000-0005-0000-0000-00006F280000}"/>
    <cellStyle name="Assumption Number. 3 3 3 7" xfId="5402" xr:uid="{00000000-0005-0000-0000-000070280000}"/>
    <cellStyle name="Assumption Number. 3 3 3 7 2" xfId="25393" xr:uid="{00000000-0005-0000-0000-000071280000}"/>
    <cellStyle name="Assumption Number. 3 3 3 8" xfId="5403" xr:uid="{00000000-0005-0000-0000-000072280000}"/>
    <cellStyle name="Assumption Number. 3 3 3 8 2" xfId="25394" xr:uid="{00000000-0005-0000-0000-000073280000}"/>
    <cellStyle name="Assumption Number. 3 3 3 9" xfId="5404" xr:uid="{00000000-0005-0000-0000-000074280000}"/>
    <cellStyle name="Assumption Number. 3 3 3 9 2" xfId="25395" xr:uid="{00000000-0005-0000-0000-000075280000}"/>
    <cellStyle name="Assumption Number. 3 3 4" xfId="5405" xr:uid="{00000000-0005-0000-0000-000076280000}"/>
    <cellStyle name="Assumption Number. 3 3 4 2" xfId="25396" xr:uid="{00000000-0005-0000-0000-000077280000}"/>
    <cellStyle name="Assumption Number. 3 3 5" xfId="5406" xr:uid="{00000000-0005-0000-0000-000078280000}"/>
    <cellStyle name="Assumption Number. 3 3 5 2" xfId="25397" xr:uid="{00000000-0005-0000-0000-000079280000}"/>
    <cellStyle name="Assumption Number. 3 3 6" xfId="5407" xr:uid="{00000000-0005-0000-0000-00007A280000}"/>
    <cellStyle name="Assumption Number. 3 3 6 2" xfId="25398" xr:uid="{00000000-0005-0000-0000-00007B280000}"/>
    <cellStyle name="Assumption Number. 3 3 7" xfId="5408" xr:uid="{00000000-0005-0000-0000-00007C280000}"/>
    <cellStyle name="Assumption Number. 3 3 7 2" xfId="25399" xr:uid="{00000000-0005-0000-0000-00007D280000}"/>
    <cellStyle name="Assumption Number. 3 3 8" xfId="5409" xr:uid="{00000000-0005-0000-0000-00007E280000}"/>
    <cellStyle name="Assumption Number. 3 3 8 2" xfId="25400" xr:uid="{00000000-0005-0000-0000-00007F280000}"/>
    <cellStyle name="Assumption Number. 3 3 9" xfId="5410" xr:uid="{00000000-0005-0000-0000-000080280000}"/>
    <cellStyle name="Assumption Number. 3 3 9 2" xfId="25401" xr:uid="{00000000-0005-0000-0000-000081280000}"/>
    <cellStyle name="Assumption Number. 3 4" xfId="5411" xr:uid="{00000000-0005-0000-0000-000082280000}"/>
    <cellStyle name="Assumption Number. 3 4 10" xfId="5412" xr:uid="{00000000-0005-0000-0000-000083280000}"/>
    <cellStyle name="Assumption Number. 3 4 10 2" xfId="25403" xr:uid="{00000000-0005-0000-0000-000084280000}"/>
    <cellStyle name="Assumption Number. 3 4 11" xfId="5413" xr:uid="{00000000-0005-0000-0000-000085280000}"/>
    <cellStyle name="Assumption Number. 3 4 11 2" xfId="25404" xr:uid="{00000000-0005-0000-0000-000086280000}"/>
    <cellStyle name="Assumption Number. 3 4 12" xfId="25402" xr:uid="{00000000-0005-0000-0000-000087280000}"/>
    <cellStyle name="Assumption Number. 3 4 2" xfId="5414" xr:uid="{00000000-0005-0000-0000-000088280000}"/>
    <cellStyle name="Assumption Number. 3 4 2 10" xfId="5415" xr:uid="{00000000-0005-0000-0000-000089280000}"/>
    <cellStyle name="Assumption Number. 3 4 2 10 2" xfId="25406" xr:uid="{00000000-0005-0000-0000-00008A280000}"/>
    <cellStyle name="Assumption Number. 3 4 2 11" xfId="5416" xr:uid="{00000000-0005-0000-0000-00008B280000}"/>
    <cellStyle name="Assumption Number. 3 4 2 11 2" xfId="25407" xr:uid="{00000000-0005-0000-0000-00008C280000}"/>
    <cellStyle name="Assumption Number. 3 4 2 12" xfId="25405" xr:uid="{00000000-0005-0000-0000-00008D280000}"/>
    <cellStyle name="Assumption Number. 3 4 2 2" xfId="5417" xr:uid="{00000000-0005-0000-0000-00008E280000}"/>
    <cellStyle name="Assumption Number. 3 4 2 2 2" xfId="25408" xr:uid="{00000000-0005-0000-0000-00008F280000}"/>
    <cellStyle name="Assumption Number. 3 4 2 3" xfId="5418" xr:uid="{00000000-0005-0000-0000-000090280000}"/>
    <cellStyle name="Assumption Number. 3 4 2 3 2" xfId="25409" xr:uid="{00000000-0005-0000-0000-000091280000}"/>
    <cellStyle name="Assumption Number. 3 4 2 4" xfId="5419" xr:uid="{00000000-0005-0000-0000-000092280000}"/>
    <cellStyle name="Assumption Number. 3 4 2 4 2" xfId="25410" xr:uid="{00000000-0005-0000-0000-000093280000}"/>
    <cellStyle name="Assumption Number. 3 4 2 5" xfId="5420" xr:uid="{00000000-0005-0000-0000-000094280000}"/>
    <cellStyle name="Assumption Number. 3 4 2 5 2" xfId="25411" xr:uid="{00000000-0005-0000-0000-000095280000}"/>
    <cellStyle name="Assumption Number. 3 4 2 6" xfId="5421" xr:uid="{00000000-0005-0000-0000-000096280000}"/>
    <cellStyle name="Assumption Number. 3 4 2 6 2" xfId="25412" xr:uid="{00000000-0005-0000-0000-000097280000}"/>
    <cellStyle name="Assumption Number. 3 4 2 7" xfId="5422" xr:uid="{00000000-0005-0000-0000-000098280000}"/>
    <cellStyle name="Assumption Number. 3 4 2 7 2" xfId="25413" xr:uid="{00000000-0005-0000-0000-000099280000}"/>
    <cellStyle name="Assumption Number. 3 4 2 8" xfId="5423" xr:uid="{00000000-0005-0000-0000-00009A280000}"/>
    <cellStyle name="Assumption Number. 3 4 2 8 2" xfId="25414" xr:uid="{00000000-0005-0000-0000-00009B280000}"/>
    <cellStyle name="Assumption Number. 3 4 2 9" xfId="5424" xr:uid="{00000000-0005-0000-0000-00009C280000}"/>
    <cellStyle name="Assumption Number. 3 4 2 9 2" xfId="25415" xr:uid="{00000000-0005-0000-0000-00009D280000}"/>
    <cellStyle name="Assumption Number. 3 4 3" xfId="5425" xr:uid="{00000000-0005-0000-0000-00009E280000}"/>
    <cellStyle name="Assumption Number. 3 4 3 2" xfId="25416" xr:uid="{00000000-0005-0000-0000-00009F280000}"/>
    <cellStyle name="Assumption Number. 3 4 4" xfId="5426" xr:uid="{00000000-0005-0000-0000-0000A0280000}"/>
    <cellStyle name="Assumption Number. 3 4 4 2" xfId="25417" xr:uid="{00000000-0005-0000-0000-0000A1280000}"/>
    <cellStyle name="Assumption Number. 3 4 5" xfId="5427" xr:uid="{00000000-0005-0000-0000-0000A2280000}"/>
    <cellStyle name="Assumption Number. 3 4 5 2" xfId="25418" xr:uid="{00000000-0005-0000-0000-0000A3280000}"/>
    <cellStyle name="Assumption Number. 3 4 6" xfId="5428" xr:uid="{00000000-0005-0000-0000-0000A4280000}"/>
    <cellStyle name="Assumption Number. 3 4 6 2" xfId="25419" xr:uid="{00000000-0005-0000-0000-0000A5280000}"/>
    <cellStyle name="Assumption Number. 3 4 7" xfId="5429" xr:uid="{00000000-0005-0000-0000-0000A6280000}"/>
    <cellStyle name="Assumption Number. 3 4 7 2" xfId="25420" xr:uid="{00000000-0005-0000-0000-0000A7280000}"/>
    <cellStyle name="Assumption Number. 3 4 8" xfId="5430" xr:uid="{00000000-0005-0000-0000-0000A8280000}"/>
    <cellStyle name="Assumption Number. 3 4 8 2" xfId="25421" xr:uid="{00000000-0005-0000-0000-0000A9280000}"/>
    <cellStyle name="Assumption Number. 3 4 9" xfId="5431" xr:uid="{00000000-0005-0000-0000-0000AA280000}"/>
    <cellStyle name="Assumption Number. 3 4 9 2" xfId="25422" xr:uid="{00000000-0005-0000-0000-0000AB280000}"/>
    <cellStyle name="Assumption Number. 3 5" xfId="5432" xr:uid="{00000000-0005-0000-0000-0000AC280000}"/>
    <cellStyle name="Assumption Number. 3 5 10" xfId="5433" xr:uid="{00000000-0005-0000-0000-0000AD280000}"/>
    <cellStyle name="Assumption Number. 3 5 10 2" xfId="25424" xr:uid="{00000000-0005-0000-0000-0000AE280000}"/>
    <cellStyle name="Assumption Number. 3 5 11" xfId="5434" xr:uid="{00000000-0005-0000-0000-0000AF280000}"/>
    <cellStyle name="Assumption Number. 3 5 11 2" xfId="25425" xr:uid="{00000000-0005-0000-0000-0000B0280000}"/>
    <cellStyle name="Assumption Number. 3 5 12" xfId="25423" xr:uid="{00000000-0005-0000-0000-0000B1280000}"/>
    <cellStyle name="Assumption Number. 3 5 2" xfId="5435" xr:uid="{00000000-0005-0000-0000-0000B2280000}"/>
    <cellStyle name="Assumption Number. 3 5 2 10" xfId="5436" xr:uid="{00000000-0005-0000-0000-0000B3280000}"/>
    <cellStyle name="Assumption Number. 3 5 2 10 2" xfId="25427" xr:uid="{00000000-0005-0000-0000-0000B4280000}"/>
    <cellStyle name="Assumption Number. 3 5 2 11" xfId="5437" xr:uid="{00000000-0005-0000-0000-0000B5280000}"/>
    <cellStyle name="Assumption Number. 3 5 2 11 2" xfId="25428" xr:uid="{00000000-0005-0000-0000-0000B6280000}"/>
    <cellStyle name="Assumption Number. 3 5 2 12" xfId="25426" xr:uid="{00000000-0005-0000-0000-0000B7280000}"/>
    <cellStyle name="Assumption Number. 3 5 2 2" xfId="5438" xr:uid="{00000000-0005-0000-0000-0000B8280000}"/>
    <cellStyle name="Assumption Number. 3 5 2 2 2" xfId="25429" xr:uid="{00000000-0005-0000-0000-0000B9280000}"/>
    <cellStyle name="Assumption Number. 3 5 2 3" xfId="5439" xr:uid="{00000000-0005-0000-0000-0000BA280000}"/>
    <cellStyle name="Assumption Number. 3 5 2 3 2" xfId="25430" xr:uid="{00000000-0005-0000-0000-0000BB280000}"/>
    <cellStyle name="Assumption Number. 3 5 2 4" xfId="5440" xr:uid="{00000000-0005-0000-0000-0000BC280000}"/>
    <cellStyle name="Assumption Number. 3 5 2 4 2" xfId="25431" xr:uid="{00000000-0005-0000-0000-0000BD280000}"/>
    <cellStyle name="Assumption Number. 3 5 2 5" xfId="5441" xr:uid="{00000000-0005-0000-0000-0000BE280000}"/>
    <cellStyle name="Assumption Number. 3 5 2 5 2" xfId="25432" xr:uid="{00000000-0005-0000-0000-0000BF280000}"/>
    <cellStyle name="Assumption Number. 3 5 2 6" xfId="5442" xr:uid="{00000000-0005-0000-0000-0000C0280000}"/>
    <cellStyle name="Assumption Number. 3 5 2 6 2" xfId="25433" xr:uid="{00000000-0005-0000-0000-0000C1280000}"/>
    <cellStyle name="Assumption Number. 3 5 2 7" xfId="5443" xr:uid="{00000000-0005-0000-0000-0000C2280000}"/>
    <cellStyle name="Assumption Number. 3 5 2 7 2" xfId="25434" xr:uid="{00000000-0005-0000-0000-0000C3280000}"/>
    <cellStyle name="Assumption Number. 3 5 2 8" xfId="5444" xr:uid="{00000000-0005-0000-0000-0000C4280000}"/>
    <cellStyle name="Assumption Number. 3 5 2 8 2" xfId="25435" xr:uid="{00000000-0005-0000-0000-0000C5280000}"/>
    <cellStyle name="Assumption Number. 3 5 2 9" xfId="5445" xr:uid="{00000000-0005-0000-0000-0000C6280000}"/>
    <cellStyle name="Assumption Number. 3 5 2 9 2" xfId="25436" xr:uid="{00000000-0005-0000-0000-0000C7280000}"/>
    <cellStyle name="Assumption Number. 3 5 3" xfId="5446" xr:uid="{00000000-0005-0000-0000-0000C8280000}"/>
    <cellStyle name="Assumption Number. 3 5 3 2" xfId="25437" xr:uid="{00000000-0005-0000-0000-0000C9280000}"/>
    <cellStyle name="Assumption Number. 3 5 4" xfId="5447" xr:uid="{00000000-0005-0000-0000-0000CA280000}"/>
    <cellStyle name="Assumption Number. 3 5 4 2" xfId="25438" xr:uid="{00000000-0005-0000-0000-0000CB280000}"/>
    <cellStyle name="Assumption Number. 3 5 5" xfId="5448" xr:uid="{00000000-0005-0000-0000-0000CC280000}"/>
    <cellStyle name="Assumption Number. 3 5 5 2" xfId="25439" xr:uid="{00000000-0005-0000-0000-0000CD280000}"/>
    <cellStyle name="Assumption Number. 3 5 6" xfId="5449" xr:uid="{00000000-0005-0000-0000-0000CE280000}"/>
    <cellStyle name="Assumption Number. 3 5 6 2" xfId="25440" xr:uid="{00000000-0005-0000-0000-0000CF280000}"/>
    <cellStyle name="Assumption Number. 3 5 7" xfId="5450" xr:uid="{00000000-0005-0000-0000-0000D0280000}"/>
    <cellStyle name="Assumption Number. 3 5 7 2" xfId="25441" xr:uid="{00000000-0005-0000-0000-0000D1280000}"/>
    <cellStyle name="Assumption Number. 3 5 8" xfId="5451" xr:uid="{00000000-0005-0000-0000-0000D2280000}"/>
    <cellStyle name="Assumption Number. 3 5 8 2" xfId="25442" xr:uid="{00000000-0005-0000-0000-0000D3280000}"/>
    <cellStyle name="Assumption Number. 3 5 9" xfId="5452" xr:uid="{00000000-0005-0000-0000-0000D4280000}"/>
    <cellStyle name="Assumption Number. 3 5 9 2" xfId="25443" xr:uid="{00000000-0005-0000-0000-0000D5280000}"/>
    <cellStyle name="Assumption Number. 3 6" xfId="5453" xr:uid="{00000000-0005-0000-0000-0000D6280000}"/>
    <cellStyle name="Assumption Number. 3 6 10" xfId="5454" xr:uid="{00000000-0005-0000-0000-0000D7280000}"/>
    <cellStyle name="Assumption Number. 3 6 10 2" xfId="25445" xr:uid="{00000000-0005-0000-0000-0000D8280000}"/>
    <cellStyle name="Assumption Number. 3 6 11" xfId="5455" xr:uid="{00000000-0005-0000-0000-0000D9280000}"/>
    <cellStyle name="Assumption Number. 3 6 11 2" xfId="25446" xr:uid="{00000000-0005-0000-0000-0000DA280000}"/>
    <cellStyle name="Assumption Number. 3 6 12" xfId="25444" xr:uid="{00000000-0005-0000-0000-0000DB280000}"/>
    <cellStyle name="Assumption Number. 3 6 2" xfId="5456" xr:uid="{00000000-0005-0000-0000-0000DC280000}"/>
    <cellStyle name="Assumption Number. 3 6 2 2" xfId="25447" xr:uid="{00000000-0005-0000-0000-0000DD280000}"/>
    <cellStyle name="Assumption Number. 3 6 3" xfId="5457" xr:uid="{00000000-0005-0000-0000-0000DE280000}"/>
    <cellStyle name="Assumption Number. 3 6 3 2" xfId="25448" xr:uid="{00000000-0005-0000-0000-0000DF280000}"/>
    <cellStyle name="Assumption Number. 3 6 4" xfId="5458" xr:uid="{00000000-0005-0000-0000-0000E0280000}"/>
    <cellStyle name="Assumption Number. 3 6 4 2" xfId="25449" xr:uid="{00000000-0005-0000-0000-0000E1280000}"/>
    <cellStyle name="Assumption Number. 3 6 5" xfId="5459" xr:uid="{00000000-0005-0000-0000-0000E2280000}"/>
    <cellStyle name="Assumption Number. 3 6 5 2" xfId="25450" xr:uid="{00000000-0005-0000-0000-0000E3280000}"/>
    <cellStyle name="Assumption Number. 3 6 6" xfId="5460" xr:uid="{00000000-0005-0000-0000-0000E4280000}"/>
    <cellStyle name="Assumption Number. 3 6 6 2" xfId="25451" xr:uid="{00000000-0005-0000-0000-0000E5280000}"/>
    <cellStyle name="Assumption Number. 3 6 7" xfId="5461" xr:uid="{00000000-0005-0000-0000-0000E6280000}"/>
    <cellStyle name="Assumption Number. 3 6 7 2" xfId="25452" xr:uid="{00000000-0005-0000-0000-0000E7280000}"/>
    <cellStyle name="Assumption Number. 3 6 8" xfId="5462" xr:uid="{00000000-0005-0000-0000-0000E8280000}"/>
    <cellStyle name="Assumption Number. 3 6 8 2" xfId="25453" xr:uid="{00000000-0005-0000-0000-0000E9280000}"/>
    <cellStyle name="Assumption Number. 3 6 9" xfId="5463" xr:uid="{00000000-0005-0000-0000-0000EA280000}"/>
    <cellStyle name="Assumption Number. 3 6 9 2" xfId="25454" xr:uid="{00000000-0005-0000-0000-0000EB280000}"/>
    <cellStyle name="Assumption Number. 3 7" xfId="5464" xr:uid="{00000000-0005-0000-0000-0000EC280000}"/>
    <cellStyle name="Assumption Number. 3 7 2" xfId="25455" xr:uid="{00000000-0005-0000-0000-0000ED280000}"/>
    <cellStyle name="Assumption Number. 3 8" xfId="5465" xr:uid="{00000000-0005-0000-0000-0000EE280000}"/>
    <cellStyle name="Assumption Number. 3 8 2" xfId="25456" xr:uid="{00000000-0005-0000-0000-0000EF280000}"/>
    <cellStyle name="Assumption Number. 3 9" xfId="5466" xr:uid="{00000000-0005-0000-0000-0000F0280000}"/>
    <cellStyle name="Assumption Number. 3 9 2" xfId="25457" xr:uid="{00000000-0005-0000-0000-0000F1280000}"/>
    <cellStyle name="Assumption Number. 4" xfId="5467" xr:uid="{00000000-0005-0000-0000-0000F2280000}"/>
    <cellStyle name="Assumption Number. 4 10" xfId="5468" xr:uid="{00000000-0005-0000-0000-0000F3280000}"/>
    <cellStyle name="Assumption Number. 4 10 2" xfId="25459" xr:uid="{00000000-0005-0000-0000-0000F4280000}"/>
    <cellStyle name="Assumption Number. 4 11" xfId="5469" xr:uid="{00000000-0005-0000-0000-0000F5280000}"/>
    <cellStyle name="Assumption Number. 4 11 2" xfId="25460" xr:uid="{00000000-0005-0000-0000-0000F6280000}"/>
    <cellStyle name="Assumption Number. 4 12" xfId="5470" xr:uid="{00000000-0005-0000-0000-0000F7280000}"/>
    <cellStyle name="Assumption Number. 4 12 2" xfId="25461" xr:uid="{00000000-0005-0000-0000-0000F8280000}"/>
    <cellStyle name="Assumption Number. 4 13" xfId="5471" xr:uid="{00000000-0005-0000-0000-0000F9280000}"/>
    <cellStyle name="Assumption Number. 4 13 2" xfId="25462" xr:uid="{00000000-0005-0000-0000-0000FA280000}"/>
    <cellStyle name="Assumption Number. 4 14" xfId="5472" xr:uid="{00000000-0005-0000-0000-0000FB280000}"/>
    <cellStyle name="Assumption Number. 4 14 2" xfId="25463" xr:uid="{00000000-0005-0000-0000-0000FC280000}"/>
    <cellStyle name="Assumption Number. 4 15" xfId="5473" xr:uid="{00000000-0005-0000-0000-0000FD280000}"/>
    <cellStyle name="Assumption Number. 4 15 2" xfId="25464" xr:uid="{00000000-0005-0000-0000-0000FE280000}"/>
    <cellStyle name="Assumption Number. 4 16" xfId="25458" xr:uid="{00000000-0005-0000-0000-0000FF280000}"/>
    <cellStyle name="Assumption Number. 4 2" xfId="5474" xr:uid="{00000000-0005-0000-0000-000000290000}"/>
    <cellStyle name="Assumption Number. 4 2 10" xfId="5475" xr:uid="{00000000-0005-0000-0000-000001290000}"/>
    <cellStyle name="Assumption Number. 4 2 10 2" xfId="25466" xr:uid="{00000000-0005-0000-0000-000002290000}"/>
    <cellStyle name="Assumption Number. 4 2 11" xfId="5476" xr:uid="{00000000-0005-0000-0000-000003290000}"/>
    <cellStyle name="Assumption Number. 4 2 11 2" xfId="25467" xr:uid="{00000000-0005-0000-0000-000004290000}"/>
    <cellStyle name="Assumption Number. 4 2 12" xfId="25465" xr:uid="{00000000-0005-0000-0000-000005290000}"/>
    <cellStyle name="Assumption Number. 4 2 2" xfId="5477" xr:uid="{00000000-0005-0000-0000-000006290000}"/>
    <cellStyle name="Assumption Number. 4 2 2 10" xfId="5478" xr:uid="{00000000-0005-0000-0000-000007290000}"/>
    <cellStyle name="Assumption Number. 4 2 2 10 2" xfId="25469" xr:uid="{00000000-0005-0000-0000-000008290000}"/>
    <cellStyle name="Assumption Number. 4 2 2 11" xfId="5479" xr:uid="{00000000-0005-0000-0000-000009290000}"/>
    <cellStyle name="Assumption Number. 4 2 2 11 2" xfId="25470" xr:uid="{00000000-0005-0000-0000-00000A290000}"/>
    <cellStyle name="Assumption Number. 4 2 2 12" xfId="25468" xr:uid="{00000000-0005-0000-0000-00000B290000}"/>
    <cellStyle name="Assumption Number. 4 2 2 2" xfId="5480" xr:uid="{00000000-0005-0000-0000-00000C290000}"/>
    <cellStyle name="Assumption Number. 4 2 2 2 2" xfId="25471" xr:uid="{00000000-0005-0000-0000-00000D290000}"/>
    <cellStyle name="Assumption Number. 4 2 2 3" xfId="5481" xr:uid="{00000000-0005-0000-0000-00000E290000}"/>
    <cellStyle name="Assumption Number. 4 2 2 3 2" xfId="25472" xr:uid="{00000000-0005-0000-0000-00000F290000}"/>
    <cellStyle name="Assumption Number. 4 2 2 4" xfId="5482" xr:uid="{00000000-0005-0000-0000-000010290000}"/>
    <cellStyle name="Assumption Number. 4 2 2 4 2" xfId="25473" xr:uid="{00000000-0005-0000-0000-000011290000}"/>
    <cellStyle name="Assumption Number. 4 2 2 5" xfId="5483" xr:uid="{00000000-0005-0000-0000-000012290000}"/>
    <cellStyle name="Assumption Number. 4 2 2 5 2" xfId="25474" xr:uid="{00000000-0005-0000-0000-000013290000}"/>
    <cellStyle name="Assumption Number. 4 2 2 6" xfId="5484" xr:uid="{00000000-0005-0000-0000-000014290000}"/>
    <cellStyle name="Assumption Number. 4 2 2 6 2" xfId="25475" xr:uid="{00000000-0005-0000-0000-000015290000}"/>
    <cellStyle name="Assumption Number. 4 2 2 7" xfId="5485" xr:uid="{00000000-0005-0000-0000-000016290000}"/>
    <cellStyle name="Assumption Number. 4 2 2 7 2" xfId="25476" xr:uid="{00000000-0005-0000-0000-000017290000}"/>
    <cellStyle name="Assumption Number. 4 2 2 8" xfId="5486" xr:uid="{00000000-0005-0000-0000-000018290000}"/>
    <cellStyle name="Assumption Number. 4 2 2 8 2" xfId="25477" xr:uid="{00000000-0005-0000-0000-000019290000}"/>
    <cellStyle name="Assumption Number. 4 2 2 9" xfId="5487" xr:uid="{00000000-0005-0000-0000-00001A290000}"/>
    <cellStyle name="Assumption Number. 4 2 2 9 2" xfId="25478" xr:uid="{00000000-0005-0000-0000-00001B290000}"/>
    <cellStyle name="Assumption Number. 4 2 3" xfId="5488" xr:uid="{00000000-0005-0000-0000-00001C290000}"/>
    <cellStyle name="Assumption Number. 4 2 3 2" xfId="25479" xr:uid="{00000000-0005-0000-0000-00001D290000}"/>
    <cellStyle name="Assumption Number. 4 2 4" xfId="5489" xr:uid="{00000000-0005-0000-0000-00001E290000}"/>
    <cellStyle name="Assumption Number. 4 2 4 2" xfId="25480" xr:uid="{00000000-0005-0000-0000-00001F290000}"/>
    <cellStyle name="Assumption Number. 4 2 5" xfId="5490" xr:uid="{00000000-0005-0000-0000-000020290000}"/>
    <cellStyle name="Assumption Number. 4 2 5 2" xfId="25481" xr:uid="{00000000-0005-0000-0000-000021290000}"/>
    <cellStyle name="Assumption Number. 4 2 6" xfId="5491" xr:uid="{00000000-0005-0000-0000-000022290000}"/>
    <cellStyle name="Assumption Number. 4 2 6 2" xfId="25482" xr:uid="{00000000-0005-0000-0000-000023290000}"/>
    <cellStyle name="Assumption Number. 4 2 7" xfId="5492" xr:uid="{00000000-0005-0000-0000-000024290000}"/>
    <cellStyle name="Assumption Number. 4 2 7 2" xfId="25483" xr:uid="{00000000-0005-0000-0000-000025290000}"/>
    <cellStyle name="Assumption Number. 4 2 8" xfId="5493" xr:uid="{00000000-0005-0000-0000-000026290000}"/>
    <cellStyle name="Assumption Number. 4 2 8 2" xfId="25484" xr:uid="{00000000-0005-0000-0000-000027290000}"/>
    <cellStyle name="Assumption Number. 4 2 9" xfId="5494" xr:uid="{00000000-0005-0000-0000-000028290000}"/>
    <cellStyle name="Assumption Number. 4 2 9 2" xfId="25485" xr:uid="{00000000-0005-0000-0000-000029290000}"/>
    <cellStyle name="Assumption Number. 4 3" xfId="5495" xr:uid="{00000000-0005-0000-0000-00002A290000}"/>
    <cellStyle name="Assumption Number. 4 3 10" xfId="5496" xr:uid="{00000000-0005-0000-0000-00002B290000}"/>
    <cellStyle name="Assumption Number. 4 3 10 2" xfId="25487" xr:uid="{00000000-0005-0000-0000-00002C290000}"/>
    <cellStyle name="Assumption Number. 4 3 11" xfId="5497" xr:uid="{00000000-0005-0000-0000-00002D290000}"/>
    <cellStyle name="Assumption Number. 4 3 11 2" xfId="25488" xr:uid="{00000000-0005-0000-0000-00002E290000}"/>
    <cellStyle name="Assumption Number. 4 3 12" xfId="25486" xr:uid="{00000000-0005-0000-0000-00002F290000}"/>
    <cellStyle name="Assumption Number. 4 3 2" xfId="5498" xr:uid="{00000000-0005-0000-0000-000030290000}"/>
    <cellStyle name="Assumption Number. 4 3 2 2" xfId="25489" xr:uid="{00000000-0005-0000-0000-000031290000}"/>
    <cellStyle name="Assumption Number. 4 3 3" xfId="5499" xr:uid="{00000000-0005-0000-0000-000032290000}"/>
    <cellStyle name="Assumption Number. 4 3 3 2" xfId="25490" xr:uid="{00000000-0005-0000-0000-000033290000}"/>
    <cellStyle name="Assumption Number. 4 3 4" xfId="5500" xr:uid="{00000000-0005-0000-0000-000034290000}"/>
    <cellStyle name="Assumption Number. 4 3 4 2" xfId="25491" xr:uid="{00000000-0005-0000-0000-000035290000}"/>
    <cellStyle name="Assumption Number. 4 3 5" xfId="5501" xr:uid="{00000000-0005-0000-0000-000036290000}"/>
    <cellStyle name="Assumption Number. 4 3 5 2" xfId="25492" xr:uid="{00000000-0005-0000-0000-000037290000}"/>
    <cellStyle name="Assumption Number. 4 3 6" xfId="5502" xr:uid="{00000000-0005-0000-0000-000038290000}"/>
    <cellStyle name="Assumption Number. 4 3 6 2" xfId="25493" xr:uid="{00000000-0005-0000-0000-000039290000}"/>
    <cellStyle name="Assumption Number. 4 3 7" xfId="5503" xr:uid="{00000000-0005-0000-0000-00003A290000}"/>
    <cellStyle name="Assumption Number. 4 3 7 2" xfId="25494" xr:uid="{00000000-0005-0000-0000-00003B290000}"/>
    <cellStyle name="Assumption Number. 4 3 8" xfId="5504" xr:uid="{00000000-0005-0000-0000-00003C290000}"/>
    <cellStyle name="Assumption Number. 4 3 8 2" xfId="25495" xr:uid="{00000000-0005-0000-0000-00003D290000}"/>
    <cellStyle name="Assumption Number. 4 3 9" xfId="5505" xr:uid="{00000000-0005-0000-0000-00003E290000}"/>
    <cellStyle name="Assumption Number. 4 3 9 2" xfId="25496" xr:uid="{00000000-0005-0000-0000-00003F290000}"/>
    <cellStyle name="Assumption Number. 4 4" xfId="5506" xr:uid="{00000000-0005-0000-0000-000040290000}"/>
    <cellStyle name="Assumption Number. 4 4 2" xfId="25497" xr:uid="{00000000-0005-0000-0000-000041290000}"/>
    <cellStyle name="Assumption Number. 4 5" xfId="5507" xr:uid="{00000000-0005-0000-0000-000042290000}"/>
    <cellStyle name="Assumption Number. 4 5 2" xfId="25498" xr:uid="{00000000-0005-0000-0000-000043290000}"/>
    <cellStyle name="Assumption Number. 4 6" xfId="5508" xr:uid="{00000000-0005-0000-0000-000044290000}"/>
    <cellStyle name="Assumption Number. 4 6 2" xfId="25499" xr:uid="{00000000-0005-0000-0000-000045290000}"/>
    <cellStyle name="Assumption Number. 4 7" xfId="5509" xr:uid="{00000000-0005-0000-0000-000046290000}"/>
    <cellStyle name="Assumption Number. 4 7 2" xfId="25500" xr:uid="{00000000-0005-0000-0000-000047290000}"/>
    <cellStyle name="Assumption Number. 4 8" xfId="5510" xr:uid="{00000000-0005-0000-0000-000048290000}"/>
    <cellStyle name="Assumption Number. 4 8 2" xfId="25501" xr:uid="{00000000-0005-0000-0000-000049290000}"/>
    <cellStyle name="Assumption Number. 4 9" xfId="5511" xr:uid="{00000000-0005-0000-0000-00004A290000}"/>
    <cellStyle name="Assumption Number. 4 9 2" xfId="25502" xr:uid="{00000000-0005-0000-0000-00004B290000}"/>
    <cellStyle name="Assumption Number. 5" xfId="5512" xr:uid="{00000000-0005-0000-0000-00004C290000}"/>
    <cellStyle name="Assumption Number. 5 10" xfId="5513" xr:uid="{00000000-0005-0000-0000-00004D290000}"/>
    <cellStyle name="Assumption Number. 5 10 2" xfId="25504" xr:uid="{00000000-0005-0000-0000-00004E290000}"/>
    <cellStyle name="Assumption Number. 5 11" xfId="5514" xr:uid="{00000000-0005-0000-0000-00004F290000}"/>
    <cellStyle name="Assumption Number. 5 11 2" xfId="25505" xr:uid="{00000000-0005-0000-0000-000050290000}"/>
    <cellStyle name="Assumption Number. 5 12" xfId="5515" xr:uid="{00000000-0005-0000-0000-000051290000}"/>
    <cellStyle name="Assumption Number. 5 12 2" xfId="25506" xr:uid="{00000000-0005-0000-0000-000052290000}"/>
    <cellStyle name="Assumption Number. 5 13" xfId="25503" xr:uid="{00000000-0005-0000-0000-000053290000}"/>
    <cellStyle name="Assumption Number. 5 2" xfId="5516" xr:uid="{00000000-0005-0000-0000-000054290000}"/>
    <cellStyle name="Assumption Number. 5 2 10" xfId="5517" xr:uid="{00000000-0005-0000-0000-000055290000}"/>
    <cellStyle name="Assumption Number. 5 2 10 2" xfId="25508" xr:uid="{00000000-0005-0000-0000-000056290000}"/>
    <cellStyle name="Assumption Number. 5 2 11" xfId="5518" xr:uid="{00000000-0005-0000-0000-000057290000}"/>
    <cellStyle name="Assumption Number. 5 2 11 2" xfId="25509" xr:uid="{00000000-0005-0000-0000-000058290000}"/>
    <cellStyle name="Assumption Number. 5 2 12" xfId="25507" xr:uid="{00000000-0005-0000-0000-000059290000}"/>
    <cellStyle name="Assumption Number. 5 2 2" xfId="5519" xr:uid="{00000000-0005-0000-0000-00005A290000}"/>
    <cellStyle name="Assumption Number. 5 2 2 10" xfId="5520" xr:uid="{00000000-0005-0000-0000-00005B290000}"/>
    <cellStyle name="Assumption Number. 5 2 2 10 2" xfId="25511" xr:uid="{00000000-0005-0000-0000-00005C290000}"/>
    <cellStyle name="Assumption Number. 5 2 2 11" xfId="5521" xr:uid="{00000000-0005-0000-0000-00005D290000}"/>
    <cellStyle name="Assumption Number. 5 2 2 11 2" xfId="25512" xr:uid="{00000000-0005-0000-0000-00005E290000}"/>
    <cellStyle name="Assumption Number. 5 2 2 12" xfId="25510" xr:uid="{00000000-0005-0000-0000-00005F290000}"/>
    <cellStyle name="Assumption Number. 5 2 2 2" xfId="5522" xr:uid="{00000000-0005-0000-0000-000060290000}"/>
    <cellStyle name="Assumption Number. 5 2 2 2 2" xfId="25513" xr:uid="{00000000-0005-0000-0000-000061290000}"/>
    <cellStyle name="Assumption Number. 5 2 2 3" xfId="5523" xr:uid="{00000000-0005-0000-0000-000062290000}"/>
    <cellStyle name="Assumption Number. 5 2 2 3 2" xfId="25514" xr:uid="{00000000-0005-0000-0000-000063290000}"/>
    <cellStyle name="Assumption Number. 5 2 2 4" xfId="5524" xr:uid="{00000000-0005-0000-0000-000064290000}"/>
    <cellStyle name="Assumption Number. 5 2 2 4 2" xfId="25515" xr:uid="{00000000-0005-0000-0000-000065290000}"/>
    <cellStyle name="Assumption Number. 5 2 2 5" xfId="5525" xr:uid="{00000000-0005-0000-0000-000066290000}"/>
    <cellStyle name="Assumption Number. 5 2 2 5 2" xfId="25516" xr:uid="{00000000-0005-0000-0000-000067290000}"/>
    <cellStyle name="Assumption Number. 5 2 2 6" xfId="5526" xr:uid="{00000000-0005-0000-0000-000068290000}"/>
    <cellStyle name="Assumption Number. 5 2 2 6 2" xfId="25517" xr:uid="{00000000-0005-0000-0000-000069290000}"/>
    <cellStyle name="Assumption Number. 5 2 2 7" xfId="5527" xr:uid="{00000000-0005-0000-0000-00006A290000}"/>
    <cellStyle name="Assumption Number. 5 2 2 7 2" xfId="25518" xr:uid="{00000000-0005-0000-0000-00006B290000}"/>
    <cellStyle name="Assumption Number. 5 2 2 8" xfId="5528" xr:uid="{00000000-0005-0000-0000-00006C290000}"/>
    <cellStyle name="Assumption Number. 5 2 2 8 2" xfId="25519" xr:uid="{00000000-0005-0000-0000-00006D290000}"/>
    <cellStyle name="Assumption Number. 5 2 2 9" xfId="5529" xr:uid="{00000000-0005-0000-0000-00006E290000}"/>
    <cellStyle name="Assumption Number. 5 2 2 9 2" xfId="25520" xr:uid="{00000000-0005-0000-0000-00006F290000}"/>
    <cellStyle name="Assumption Number. 5 2 3" xfId="5530" xr:uid="{00000000-0005-0000-0000-000070290000}"/>
    <cellStyle name="Assumption Number. 5 2 3 2" xfId="25521" xr:uid="{00000000-0005-0000-0000-000071290000}"/>
    <cellStyle name="Assumption Number. 5 2 4" xfId="5531" xr:uid="{00000000-0005-0000-0000-000072290000}"/>
    <cellStyle name="Assumption Number. 5 2 4 2" xfId="25522" xr:uid="{00000000-0005-0000-0000-000073290000}"/>
    <cellStyle name="Assumption Number. 5 2 5" xfId="5532" xr:uid="{00000000-0005-0000-0000-000074290000}"/>
    <cellStyle name="Assumption Number. 5 2 5 2" xfId="25523" xr:uid="{00000000-0005-0000-0000-000075290000}"/>
    <cellStyle name="Assumption Number. 5 2 6" xfId="5533" xr:uid="{00000000-0005-0000-0000-000076290000}"/>
    <cellStyle name="Assumption Number. 5 2 6 2" xfId="25524" xr:uid="{00000000-0005-0000-0000-000077290000}"/>
    <cellStyle name="Assumption Number. 5 2 7" xfId="5534" xr:uid="{00000000-0005-0000-0000-000078290000}"/>
    <cellStyle name="Assumption Number. 5 2 7 2" xfId="25525" xr:uid="{00000000-0005-0000-0000-000079290000}"/>
    <cellStyle name="Assumption Number. 5 2 8" xfId="5535" xr:uid="{00000000-0005-0000-0000-00007A290000}"/>
    <cellStyle name="Assumption Number. 5 2 8 2" xfId="25526" xr:uid="{00000000-0005-0000-0000-00007B290000}"/>
    <cellStyle name="Assumption Number. 5 2 9" xfId="5536" xr:uid="{00000000-0005-0000-0000-00007C290000}"/>
    <cellStyle name="Assumption Number. 5 2 9 2" xfId="25527" xr:uid="{00000000-0005-0000-0000-00007D290000}"/>
    <cellStyle name="Assumption Number. 5 3" xfId="5537" xr:uid="{00000000-0005-0000-0000-00007E290000}"/>
    <cellStyle name="Assumption Number. 5 3 10" xfId="5538" xr:uid="{00000000-0005-0000-0000-00007F290000}"/>
    <cellStyle name="Assumption Number. 5 3 10 2" xfId="25529" xr:uid="{00000000-0005-0000-0000-000080290000}"/>
    <cellStyle name="Assumption Number. 5 3 11" xfId="5539" xr:uid="{00000000-0005-0000-0000-000081290000}"/>
    <cellStyle name="Assumption Number. 5 3 11 2" xfId="25530" xr:uid="{00000000-0005-0000-0000-000082290000}"/>
    <cellStyle name="Assumption Number. 5 3 12" xfId="25528" xr:uid="{00000000-0005-0000-0000-000083290000}"/>
    <cellStyle name="Assumption Number. 5 3 2" xfId="5540" xr:uid="{00000000-0005-0000-0000-000084290000}"/>
    <cellStyle name="Assumption Number. 5 3 2 2" xfId="25531" xr:uid="{00000000-0005-0000-0000-000085290000}"/>
    <cellStyle name="Assumption Number. 5 3 3" xfId="5541" xr:uid="{00000000-0005-0000-0000-000086290000}"/>
    <cellStyle name="Assumption Number. 5 3 3 2" xfId="25532" xr:uid="{00000000-0005-0000-0000-000087290000}"/>
    <cellStyle name="Assumption Number. 5 3 4" xfId="5542" xr:uid="{00000000-0005-0000-0000-000088290000}"/>
    <cellStyle name="Assumption Number. 5 3 4 2" xfId="25533" xr:uid="{00000000-0005-0000-0000-000089290000}"/>
    <cellStyle name="Assumption Number. 5 3 5" xfId="5543" xr:uid="{00000000-0005-0000-0000-00008A290000}"/>
    <cellStyle name="Assumption Number. 5 3 5 2" xfId="25534" xr:uid="{00000000-0005-0000-0000-00008B290000}"/>
    <cellStyle name="Assumption Number. 5 3 6" xfId="5544" xr:uid="{00000000-0005-0000-0000-00008C290000}"/>
    <cellStyle name="Assumption Number. 5 3 6 2" xfId="25535" xr:uid="{00000000-0005-0000-0000-00008D290000}"/>
    <cellStyle name="Assumption Number. 5 3 7" xfId="5545" xr:uid="{00000000-0005-0000-0000-00008E290000}"/>
    <cellStyle name="Assumption Number. 5 3 7 2" xfId="25536" xr:uid="{00000000-0005-0000-0000-00008F290000}"/>
    <cellStyle name="Assumption Number. 5 3 8" xfId="5546" xr:uid="{00000000-0005-0000-0000-000090290000}"/>
    <cellStyle name="Assumption Number. 5 3 8 2" xfId="25537" xr:uid="{00000000-0005-0000-0000-000091290000}"/>
    <cellStyle name="Assumption Number. 5 3 9" xfId="5547" xr:uid="{00000000-0005-0000-0000-000092290000}"/>
    <cellStyle name="Assumption Number. 5 3 9 2" xfId="25538" xr:uid="{00000000-0005-0000-0000-000093290000}"/>
    <cellStyle name="Assumption Number. 5 4" xfId="5548" xr:uid="{00000000-0005-0000-0000-000094290000}"/>
    <cellStyle name="Assumption Number. 5 4 2" xfId="25539" xr:uid="{00000000-0005-0000-0000-000095290000}"/>
    <cellStyle name="Assumption Number. 5 5" xfId="5549" xr:uid="{00000000-0005-0000-0000-000096290000}"/>
    <cellStyle name="Assumption Number. 5 5 2" xfId="25540" xr:uid="{00000000-0005-0000-0000-000097290000}"/>
    <cellStyle name="Assumption Number. 5 6" xfId="5550" xr:uid="{00000000-0005-0000-0000-000098290000}"/>
    <cellStyle name="Assumption Number. 5 6 2" xfId="25541" xr:uid="{00000000-0005-0000-0000-000099290000}"/>
    <cellStyle name="Assumption Number. 5 7" xfId="5551" xr:uid="{00000000-0005-0000-0000-00009A290000}"/>
    <cellStyle name="Assumption Number. 5 7 2" xfId="25542" xr:uid="{00000000-0005-0000-0000-00009B290000}"/>
    <cellStyle name="Assumption Number. 5 8" xfId="5552" xr:uid="{00000000-0005-0000-0000-00009C290000}"/>
    <cellStyle name="Assumption Number. 5 8 2" xfId="25543" xr:uid="{00000000-0005-0000-0000-00009D290000}"/>
    <cellStyle name="Assumption Number. 5 9" xfId="5553" xr:uid="{00000000-0005-0000-0000-00009E290000}"/>
    <cellStyle name="Assumption Number. 5 9 2" xfId="25544" xr:uid="{00000000-0005-0000-0000-00009F290000}"/>
    <cellStyle name="Assumption Number. 6" xfId="5554" xr:uid="{00000000-0005-0000-0000-0000A0290000}"/>
    <cellStyle name="Assumption Number. 6 10" xfId="5555" xr:uid="{00000000-0005-0000-0000-0000A1290000}"/>
    <cellStyle name="Assumption Number. 6 10 2" xfId="25546" xr:uid="{00000000-0005-0000-0000-0000A2290000}"/>
    <cellStyle name="Assumption Number. 6 11" xfId="5556" xr:uid="{00000000-0005-0000-0000-0000A3290000}"/>
    <cellStyle name="Assumption Number. 6 11 2" xfId="25547" xr:uid="{00000000-0005-0000-0000-0000A4290000}"/>
    <cellStyle name="Assumption Number. 6 12" xfId="5557" xr:uid="{00000000-0005-0000-0000-0000A5290000}"/>
    <cellStyle name="Assumption Number. 6 12 2" xfId="25548" xr:uid="{00000000-0005-0000-0000-0000A6290000}"/>
    <cellStyle name="Assumption Number. 6 13" xfId="25545" xr:uid="{00000000-0005-0000-0000-0000A7290000}"/>
    <cellStyle name="Assumption Number. 6 2" xfId="5558" xr:uid="{00000000-0005-0000-0000-0000A8290000}"/>
    <cellStyle name="Assumption Number. 6 2 10" xfId="5559" xr:uid="{00000000-0005-0000-0000-0000A9290000}"/>
    <cellStyle name="Assumption Number. 6 2 10 2" xfId="25550" xr:uid="{00000000-0005-0000-0000-0000AA290000}"/>
    <cellStyle name="Assumption Number. 6 2 11" xfId="5560" xr:uid="{00000000-0005-0000-0000-0000AB290000}"/>
    <cellStyle name="Assumption Number. 6 2 11 2" xfId="25551" xr:uid="{00000000-0005-0000-0000-0000AC290000}"/>
    <cellStyle name="Assumption Number. 6 2 12" xfId="25549" xr:uid="{00000000-0005-0000-0000-0000AD290000}"/>
    <cellStyle name="Assumption Number. 6 2 2" xfId="5561" xr:uid="{00000000-0005-0000-0000-0000AE290000}"/>
    <cellStyle name="Assumption Number. 6 2 2 10" xfId="5562" xr:uid="{00000000-0005-0000-0000-0000AF290000}"/>
    <cellStyle name="Assumption Number. 6 2 2 10 2" xfId="25553" xr:uid="{00000000-0005-0000-0000-0000B0290000}"/>
    <cellStyle name="Assumption Number. 6 2 2 11" xfId="5563" xr:uid="{00000000-0005-0000-0000-0000B1290000}"/>
    <cellStyle name="Assumption Number. 6 2 2 11 2" xfId="25554" xr:uid="{00000000-0005-0000-0000-0000B2290000}"/>
    <cellStyle name="Assumption Number. 6 2 2 12" xfId="25552" xr:uid="{00000000-0005-0000-0000-0000B3290000}"/>
    <cellStyle name="Assumption Number. 6 2 2 2" xfId="5564" xr:uid="{00000000-0005-0000-0000-0000B4290000}"/>
    <cellStyle name="Assumption Number. 6 2 2 2 2" xfId="25555" xr:uid="{00000000-0005-0000-0000-0000B5290000}"/>
    <cellStyle name="Assumption Number. 6 2 2 3" xfId="5565" xr:uid="{00000000-0005-0000-0000-0000B6290000}"/>
    <cellStyle name="Assumption Number. 6 2 2 3 2" xfId="25556" xr:uid="{00000000-0005-0000-0000-0000B7290000}"/>
    <cellStyle name="Assumption Number. 6 2 2 4" xfId="5566" xr:uid="{00000000-0005-0000-0000-0000B8290000}"/>
    <cellStyle name="Assumption Number. 6 2 2 4 2" xfId="25557" xr:uid="{00000000-0005-0000-0000-0000B9290000}"/>
    <cellStyle name="Assumption Number. 6 2 2 5" xfId="5567" xr:uid="{00000000-0005-0000-0000-0000BA290000}"/>
    <cellStyle name="Assumption Number. 6 2 2 5 2" xfId="25558" xr:uid="{00000000-0005-0000-0000-0000BB290000}"/>
    <cellStyle name="Assumption Number. 6 2 2 6" xfId="5568" xr:uid="{00000000-0005-0000-0000-0000BC290000}"/>
    <cellStyle name="Assumption Number. 6 2 2 6 2" xfId="25559" xr:uid="{00000000-0005-0000-0000-0000BD290000}"/>
    <cellStyle name="Assumption Number. 6 2 2 7" xfId="5569" xr:uid="{00000000-0005-0000-0000-0000BE290000}"/>
    <cellStyle name="Assumption Number. 6 2 2 7 2" xfId="25560" xr:uid="{00000000-0005-0000-0000-0000BF290000}"/>
    <cellStyle name="Assumption Number. 6 2 2 8" xfId="5570" xr:uid="{00000000-0005-0000-0000-0000C0290000}"/>
    <cellStyle name="Assumption Number. 6 2 2 8 2" xfId="25561" xr:uid="{00000000-0005-0000-0000-0000C1290000}"/>
    <cellStyle name="Assumption Number. 6 2 2 9" xfId="5571" xr:uid="{00000000-0005-0000-0000-0000C2290000}"/>
    <cellStyle name="Assumption Number. 6 2 2 9 2" xfId="25562" xr:uid="{00000000-0005-0000-0000-0000C3290000}"/>
    <cellStyle name="Assumption Number. 6 2 3" xfId="5572" xr:uid="{00000000-0005-0000-0000-0000C4290000}"/>
    <cellStyle name="Assumption Number. 6 2 3 2" xfId="25563" xr:uid="{00000000-0005-0000-0000-0000C5290000}"/>
    <cellStyle name="Assumption Number. 6 2 4" xfId="5573" xr:uid="{00000000-0005-0000-0000-0000C6290000}"/>
    <cellStyle name="Assumption Number. 6 2 4 2" xfId="25564" xr:uid="{00000000-0005-0000-0000-0000C7290000}"/>
    <cellStyle name="Assumption Number. 6 2 5" xfId="5574" xr:uid="{00000000-0005-0000-0000-0000C8290000}"/>
    <cellStyle name="Assumption Number. 6 2 5 2" xfId="25565" xr:uid="{00000000-0005-0000-0000-0000C9290000}"/>
    <cellStyle name="Assumption Number. 6 2 6" xfId="5575" xr:uid="{00000000-0005-0000-0000-0000CA290000}"/>
    <cellStyle name="Assumption Number. 6 2 6 2" xfId="25566" xr:uid="{00000000-0005-0000-0000-0000CB290000}"/>
    <cellStyle name="Assumption Number. 6 2 7" xfId="5576" xr:uid="{00000000-0005-0000-0000-0000CC290000}"/>
    <cellStyle name="Assumption Number. 6 2 7 2" xfId="25567" xr:uid="{00000000-0005-0000-0000-0000CD290000}"/>
    <cellStyle name="Assumption Number. 6 2 8" xfId="5577" xr:uid="{00000000-0005-0000-0000-0000CE290000}"/>
    <cellStyle name="Assumption Number. 6 2 8 2" xfId="25568" xr:uid="{00000000-0005-0000-0000-0000CF290000}"/>
    <cellStyle name="Assumption Number. 6 2 9" xfId="5578" xr:uid="{00000000-0005-0000-0000-0000D0290000}"/>
    <cellStyle name="Assumption Number. 6 2 9 2" xfId="25569" xr:uid="{00000000-0005-0000-0000-0000D1290000}"/>
    <cellStyle name="Assumption Number. 6 3" xfId="5579" xr:uid="{00000000-0005-0000-0000-0000D2290000}"/>
    <cellStyle name="Assumption Number. 6 3 10" xfId="5580" xr:uid="{00000000-0005-0000-0000-0000D3290000}"/>
    <cellStyle name="Assumption Number. 6 3 10 2" xfId="25571" xr:uid="{00000000-0005-0000-0000-0000D4290000}"/>
    <cellStyle name="Assumption Number. 6 3 11" xfId="5581" xr:uid="{00000000-0005-0000-0000-0000D5290000}"/>
    <cellStyle name="Assumption Number. 6 3 11 2" xfId="25572" xr:uid="{00000000-0005-0000-0000-0000D6290000}"/>
    <cellStyle name="Assumption Number. 6 3 12" xfId="25570" xr:uid="{00000000-0005-0000-0000-0000D7290000}"/>
    <cellStyle name="Assumption Number. 6 3 2" xfId="5582" xr:uid="{00000000-0005-0000-0000-0000D8290000}"/>
    <cellStyle name="Assumption Number. 6 3 2 2" xfId="25573" xr:uid="{00000000-0005-0000-0000-0000D9290000}"/>
    <cellStyle name="Assumption Number. 6 3 3" xfId="5583" xr:uid="{00000000-0005-0000-0000-0000DA290000}"/>
    <cellStyle name="Assumption Number. 6 3 3 2" xfId="25574" xr:uid="{00000000-0005-0000-0000-0000DB290000}"/>
    <cellStyle name="Assumption Number. 6 3 4" xfId="5584" xr:uid="{00000000-0005-0000-0000-0000DC290000}"/>
    <cellStyle name="Assumption Number. 6 3 4 2" xfId="25575" xr:uid="{00000000-0005-0000-0000-0000DD290000}"/>
    <cellStyle name="Assumption Number. 6 3 5" xfId="5585" xr:uid="{00000000-0005-0000-0000-0000DE290000}"/>
    <cellStyle name="Assumption Number. 6 3 5 2" xfId="25576" xr:uid="{00000000-0005-0000-0000-0000DF290000}"/>
    <cellStyle name="Assumption Number. 6 3 6" xfId="5586" xr:uid="{00000000-0005-0000-0000-0000E0290000}"/>
    <cellStyle name="Assumption Number. 6 3 6 2" xfId="25577" xr:uid="{00000000-0005-0000-0000-0000E1290000}"/>
    <cellStyle name="Assumption Number. 6 3 7" xfId="5587" xr:uid="{00000000-0005-0000-0000-0000E2290000}"/>
    <cellStyle name="Assumption Number. 6 3 7 2" xfId="25578" xr:uid="{00000000-0005-0000-0000-0000E3290000}"/>
    <cellStyle name="Assumption Number. 6 3 8" xfId="5588" xr:uid="{00000000-0005-0000-0000-0000E4290000}"/>
    <cellStyle name="Assumption Number. 6 3 8 2" xfId="25579" xr:uid="{00000000-0005-0000-0000-0000E5290000}"/>
    <cellStyle name="Assumption Number. 6 3 9" xfId="5589" xr:uid="{00000000-0005-0000-0000-0000E6290000}"/>
    <cellStyle name="Assumption Number. 6 3 9 2" xfId="25580" xr:uid="{00000000-0005-0000-0000-0000E7290000}"/>
    <cellStyle name="Assumption Number. 6 4" xfId="5590" xr:uid="{00000000-0005-0000-0000-0000E8290000}"/>
    <cellStyle name="Assumption Number. 6 4 2" xfId="25581" xr:uid="{00000000-0005-0000-0000-0000E9290000}"/>
    <cellStyle name="Assumption Number. 6 5" xfId="5591" xr:uid="{00000000-0005-0000-0000-0000EA290000}"/>
    <cellStyle name="Assumption Number. 6 5 2" xfId="25582" xr:uid="{00000000-0005-0000-0000-0000EB290000}"/>
    <cellStyle name="Assumption Number. 6 6" xfId="5592" xr:uid="{00000000-0005-0000-0000-0000EC290000}"/>
    <cellStyle name="Assumption Number. 6 6 2" xfId="25583" xr:uid="{00000000-0005-0000-0000-0000ED290000}"/>
    <cellStyle name="Assumption Number. 6 7" xfId="5593" xr:uid="{00000000-0005-0000-0000-0000EE290000}"/>
    <cellStyle name="Assumption Number. 6 7 2" xfId="25584" xr:uid="{00000000-0005-0000-0000-0000EF290000}"/>
    <cellStyle name="Assumption Number. 6 8" xfId="5594" xr:uid="{00000000-0005-0000-0000-0000F0290000}"/>
    <cellStyle name="Assumption Number. 6 8 2" xfId="25585" xr:uid="{00000000-0005-0000-0000-0000F1290000}"/>
    <cellStyle name="Assumption Number. 6 9" xfId="5595" xr:uid="{00000000-0005-0000-0000-0000F2290000}"/>
    <cellStyle name="Assumption Number. 6 9 2" xfId="25586" xr:uid="{00000000-0005-0000-0000-0000F3290000}"/>
    <cellStyle name="Assumption Number. 7" xfId="5596" xr:uid="{00000000-0005-0000-0000-0000F4290000}"/>
    <cellStyle name="Assumption Number. 7 10" xfId="5597" xr:uid="{00000000-0005-0000-0000-0000F5290000}"/>
    <cellStyle name="Assumption Number. 7 10 2" xfId="25588" xr:uid="{00000000-0005-0000-0000-0000F6290000}"/>
    <cellStyle name="Assumption Number. 7 11" xfId="5598" xr:uid="{00000000-0005-0000-0000-0000F7290000}"/>
    <cellStyle name="Assumption Number. 7 11 2" xfId="25589" xr:uid="{00000000-0005-0000-0000-0000F8290000}"/>
    <cellStyle name="Assumption Number. 7 12" xfId="5599" xr:uid="{00000000-0005-0000-0000-0000F9290000}"/>
    <cellStyle name="Assumption Number. 7 12 2" xfId="25590" xr:uid="{00000000-0005-0000-0000-0000FA290000}"/>
    <cellStyle name="Assumption Number. 7 13" xfId="25587" xr:uid="{00000000-0005-0000-0000-0000FB290000}"/>
    <cellStyle name="Assumption Number. 7 2" xfId="5600" xr:uid="{00000000-0005-0000-0000-0000FC290000}"/>
    <cellStyle name="Assumption Number. 7 2 10" xfId="5601" xr:uid="{00000000-0005-0000-0000-0000FD290000}"/>
    <cellStyle name="Assumption Number. 7 2 10 2" xfId="25592" xr:uid="{00000000-0005-0000-0000-0000FE290000}"/>
    <cellStyle name="Assumption Number. 7 2 11" xfId="5602" xr:uid="{00000000-0005-0000-0000-0000FF290000}"/>
    <cellStyle name="Assumption Number. 7 2 11 2" xfId="25593" xr:uid="{00000000-0005-0000-0000-0000002A0000}"/>
    <cellStyle name="Assumption Number. 7 2 12" xfId="25591" xr:uid="{00000000-0005-0000-0000-0000012A0000}"/>
    <cellStyle name="Assumption Number. 7 2 2" xfId="5603" xr:uid="{00000000-0005-0000-0000-0000022A0000}"/>
    <cellStyle name="Assumption Number. 7 2 2 10" xfId="5604" xr:uid="{00000000-0005-0000-0000-0000032A0000}"/>
    <cellStyle name="Assumption Number. 7 2 2 10 2" xfId="25595" xr:uid="{00000000-0005-0000-0000-0000042A0000}"/>
    <cellStyle name="Assumption Number. 7 2 2 11" xfId="5605" xr:uid="{00000000-0005-0000-0000-0000052A0000}"/>
    <cellStyle name="Assumption Number. 7 2 2 11 2" xfId="25596" xr:uid="{00000000-0005-0000-0000-0000062A0000}"/>
    <cellStyle name="Assumption Number. 7 2 2 12" xfId="25594" xr:uid="{00000000-0005-0000-0000-0000072A0000}"/>
    <cellStyle name="Assumption Number. 7 2 2 2" xfId="5606" xr:uid="{00000000-0005-0000-0000-0000082A0000}"/>
    <cellStyle name="Assumption Number. 7 2 2 2 2" xfId="25597" xr:uid="{00000000-0005-0000-0000-0000092A0000}"/>
    <cellStyle name="Assumption Number. 7 2 2 3" xfId="5607" xr:uid="{00000000-0005-0000-0000-00000A2A0000}"/>
    <cellStyle name="Assumption Number. 7 2 2 3 2" xfId="25598" xr:uid="{00000000-0005-0000-0000-00000B2A0000}"/>
    <cellStyle name="Assumption Number. 7 2 2 4" xfId="5608" xr:uid="{00000000-0005-0000-0000-00000C2A0000}"/>
    <cellStyle name="Assumption Number. 7 2 2 4 2" xfId="25599" xr:uid="{00000000-0005-0000-0000-00000D2A0000}"/>
    <cellStyle name="Assumption Number. 7 2 2 5" xfId="5609" xr:uid="{00000000-0005-0000-0000-00000E2A0000}"/>
    <cellStyle name="Assumption Number. 7 2 2 5 2" xfId="25600" xr:uid="{00000000-0005-0000-0000-00000F2A0000}"/>
    <cellStyle name="Assumption Number. 7 2 2 6" xfId="5610" xr:uid="{00000000-0005-0000-0000-0000102A0000}"/>
    <cellStyle name="Assumption Number. 7 2 2 6 2" xfId="25601" xr:uid="{00000000-0005-0000-0000-0000112A0000}"/>
    <cellStyle name="Assumption Number. 7 2 2 7" xfId="5611" xr:uid="{00000000-0005-0000-0000-0000122A0000}"/>
    <cellStyle name="Assumption Number. 7 2 2 7 2" xfId="25602" xr:uid="{00000000-0005-0000-0000-0000132A0000}"/>
    <cellStyle name="Assumption Number. 7 2 2 8" xfId="5612" xr:uid="{00000000-0005-0000-0000-0000142A0000}"/>
    <cellStyle name="Assumption Number. 7 2 2 8 2" xfId="25603" xr:uid="{00000000-0005-0000-0000-0000152A0000}"/>
    <cellStyle name="Assumption Number. 7 2 2 9" xfId="5613" xr:uid="{00000000-0005-0000-0000-0000162A0000}"/>
    <cellStyle name="Assumption Number. 7 2 2 9 2" xfId="25604" xr:uid="{00000000-0005-0000-0000-0000172A0000}"/>
    <cellStyle name="Assumption Number. 7 2 3" xfId="5614" xr:uid="{00000000-0005-0000-0000-0000182A0000}"/>
    <cellStyle name="Assumption Number. 7 2 3 2" xfId="25605" xr:uid="{00000000-0005-0000-0000-0000192A0000}"/>
    <cellStyle name="Assumption Number. 7 2 4" xfId="5615" xr:uid="{00000000-0005-0000-0000-00001A2A0000}"/>
    <cellStyle name="Assumption Number. 7 2 4 2" xfId="25606" xr:uid="{00000000-0005-0000-0000-00001B2A0000}"/>
    <cellStyle name="Assumption Number. 7 2 5" xfId="5616" xr:uid="{00000000-0005-0000-0000-00001C2A0000}"/>
    <cellStyle name="Assumption Number. 7 2 5 2" xfId="25607" xr:uid="{00000000-0005-0000-0000-00001D2A0000}"/>
    <cellStyle name="Assumption Number. 7 2 6" xfId="5617" xr:uid="{00000000-0005-0000-0000-00001E2A0000}"/>
    <cellStyle name="Assumption Number. 7 2 6 2" xfId="25608" xr:uid="{00000000-0005-0000-0000-00001F2A0000}"/>
    <cellStyle name="Assumption Number. 7 2 7" xfId="5618" xr:uid="{00000000-0005-0000-0000-0000202A0000}"/>
    <cellStyle name="Assumption Number. 7 2 7 2" xfId="25609" xr:uid="{00000000-0005-0000-0000-0000212A0000}"/>
    <cellStyle name="Assumption Number. 7 2 8" xfId="5619" xr:uid="{00000000-0005-0000-0000-0000222A0000}"/>
    <cellStyle name="Assumption Number. 7 2 8 2" xfId="25610" xr:uid="{00000000-0005-0000-0000-0000232A0000}"/>
    <cellStyle name="Assumption Number. 7 2 9" xfId="5620" xr:uid="{00000000-0005-0000-0000-0000242A0000}"/>
    <cellStyle name="Assumption Number. 7 2 9 2" xfId="25611" xr:uid="{00000000-0005-0000-0000-0000252A0000}"/>
    <cellStyle name="Assumption Number. 7 3" xfId="5621" xr:uid="{00000000-0005-0000-0000-0000262A0000}"/>
    <cellStyle name="Assumption Number. 7 3 10" xfId="5622" xr:uid="{00000000-0005-0000-0000-0000272A0000}"/>
    <cellStyle name="Assumption Number. 7 3 10 2" xfId="25613" xr:uid="{00000000-0005-0000-0000-0000282A0000}"/>
    <cellStyle name="Assumption Number. 7 3 11" xfId="5623" xr:uid="{00000000-0005-0000-0000-0000292A0000}"/>
    <cellStyle name="Assumption Number. 7 3 11 2" xfId="25614" xr:uid="{00000000-0005-0000-0000-00002A2A0000}"/>
    <cellStyle name="Assumption Number. 7 3 12" xfId="25612" xr:uid="{00000000-0005-0000-0000-00002B2A0000}"/>
    <cellStyle name="Assumption Number. 7 3 2" xfId="5624" xr:uid="{00000000-0005-0000-0000-00002C2A0000}"/>
    <cellStyle name="Assumption Number. 7 3 2 2" xfId="25615" xr:uid="{00000000-0005-0000-0000-00002D2A0000}"/>
    <cellStyle name="Assumption Number. 7 3 3" xfId="5625" xr:uid="{00000000-0005-0000-0000-00002E2A0000}"/>
    <cellStyle name="Assumption Number. 7 3 3 2" xfId="25616" xr:uid="{00000000-0005-0000-0000-00002F2A0000}"/>
    <cellStyle name="Assumption Number. 7 3 4" xfId="5626" xr:uid="{00000000-0005-0000-0000-0000302A0000}"/>
    <cellStyle name="Assumption Number. 7 3 4 2" xfId="25617" xr:uid="{00000000-0005-0000-0000-0000312A0000}"/>
    <cellStyle name="Assumption Number. 7 3 5" xfId="5627" xr:uid="{00000000-0005-0000-0000-0000322A0000}"/>
    <cellStyle name="Assumption Number. 7 3 5 2" xfId="25618" xr:uid="{00000000-0005-0000-0000-0000332A0000}"/>
    <cellStyle name="Assumption Number. 7 3 6" xfId="5628" xr:uid="{00000000-0005-0000-0000-0000342A0000}"/>
    <cellStyle name="Assumption Number. 7 3 6 2" xfId="25619" xr:uid="{00000000-0005-0000-0000-0000352A0000}"/>
    <cellStyle name="Assumption Number. 7 3 7" xfId="5629" xr:uid="{00000000-0005-0000-0000-0000362A0000}"/>
    <cellStyle name="Assumption Number. 7 3 7 2" xfId="25620" xr:uid="{00000000-0005-0000-0000-0000372A0000}"/>
    <cellStyle name="Assumption Number. 7 3 8" xfId="5630" xr:uid="{00000000-0005-0000-0000-0000382A0000}"/>
    <cellStyle name="Assumption Number. 7 3 8 2" xfId="25621" xr:uid="{00000000-0005-0000-0000-0000392A0000}"/>
    <cellStyle name="Assumption Number. 7 3 9" xfId="5631" xr:uid="{00000000-0005-0000-0000-00003A2A0000}"/>
    <cellStyle name="Assumption Number. 7 3 9 2" xfId="25622" xr:uid="{00000000-0005-0000-0000-00003B2A0000}"/>
    <cellStyle name="Assumption Number. 7 4" xfId="5632" xr:uid="{00000000-0005-0000-0000-00003C2A0000}"/>
    <cellStyle name="Assumption Number. 7 4 2" xfId="25623" xr:uid="{00000000-0005-0000-0000-00003D2A0000}"/>
    <cellStyle name="Assumption Number. 7 5" xfId="5633" xr:uid="{00000000-0005-0000-0000-00003E2A0000}"/>
    <cellStyle name="Assumption Number. 7 5 2" xfId="25624" xr:uid="{00000000-0005-0000-0000-00003F2A0000}"/>
    <cellStyle name="Assumption Number. 7 6" xfId="5634" xr:uid="{00000000-0005-0000-0000-0000402A0000}"/>
    <cellStyle name="Assumption Number. 7 6 2" xfId="25625" xr:uid="{00000000-0005-0000-0000-0000412A0000}"/>
    <cellStyle name="Assumption Number. 7 7" xfId="5635" xr:uid="{00000000-0005-0000-0000-0000422A0000}"/>
    <cellStyle name="Assumption Number. 7 7 2" xfId="25626" xr:uid="{00000000-0005-0000-0000-0000432A0000}"/>
    <cellStyle name="Assumption Number. 7 8" xfId="5636" xr:uid="{00000000-0005-0000-0000-0000442A0000}"/>
    <cellStyle name="Assumption Number. 7 8 2" xfId="25627" xr:uid="{00000000-0005-0000-0000-0000452A0000}"/>
    <cellStyle name="Assumption Number. 7 9" xfId="5637" xr:uid="{00000000-0005-0000-0000-0000462A0000}"/>
    <cellStyle name="Assumption Number. 7 9 2" xfId="25628" xr:uid="{00000000-0005-0000-0000-0000472A0000}"/>
    <cellStyle name="Assumption Number. 8" xfId="5638" xr:uid="{00000000-0005-0000-0000-0000482A0000}"/>
    <cellStyle name="Assumption Number. 8 10" xfId="5639" xr:uid="{00000000-0005-0000-0000-0000492A0000}"/>
    <cellStyle name="Assumption Number. 8 10 2" xfId="25630" xr:uid="{00000000-0005-0000-0000-00004A2A0000}"/>
    <cellStyle name="Assumption Number. 8 11" xfId="5640" xr:uid="{00000000-0005-0000-0000-00004B2A0000}"/>
    <cellStyle name="Assumption Number. 8 11 2" xfId="25631" xr:uid="{00000000-0005-0000-0000-00004C2A0000}"/>
    <cellStyle name="Assumption Number. 8 12" xfId="5641" xr:uid="{00000000-0005-0000-0000-00004D2A0000}"/>
    <cellStyle name="Assumption Number. 8 12 2" xfId="25632" xr:uid="{00000000-0005-0000-0000-00004E2A0000}"/>
    <cellStyle name="Assumption Number. 8 13" xfId="25629" xr:uid="{00000000-0005-0000-0000-00004F2A0000}"/>
    <cellStyle name="Assumption Number. 8 2" xfId="5642" xr:uid="{00000000-0005-0000-0000-0000502A0000}"/>
    <cellStyle name="Assumption Number. 8 2 10" xfId="5643" xr:uid="{00000000-0005-0000-0000-0000512A0000}"/>
    <cellStyle name="Assumption Number. 8 2 10 2" xfId="25634" xr:uid="{00000000-0005-0000-0000-0000522A0000}"/>
    <cellStyle name="Assumption Number. 8 2 11" xfId="5644" xr:uid="{00000000-0005-0000-0000-0000532A0000}"/>
    <cellStyle name="Assumption Number. 8 2 11 2" xfId="25635" xr:uid="{00000000-0005-0000-0000-0000542A0000}"/>
    <cellStyle name="Assumption Number. 8 2 12" xfId="25633" xr:uid="{00000000-0005-0000-0000-0000552A0000}"/>
    <cellStyle name="Assumption Number. 8 2 2" xfId="5645" xr:uid="{00000000-0005-0000-0000-0000562A0000}"/>
    <cellStyle name="Assumption Number. 8 2 2 10" xfId="5646" xr:uid="{00000000-0005-0000-0000-0000572A0000}"/>
    <cellStyle name="Assumption Number. 8 2 2 10 2" xfId="25637" xr:uid="{00000000-0005-0000-0000-0000582A0000}"/>
    <cellStyle name="Assumption Number. 8 2 2 11" xfId="5647" xr:uid="{00000000-0005-0000-0000-0000592A0000}"/>
    <cellStyle name="Assumption Number. 8 2 2 11 2" xfId="25638" xr:uid="{00000000-0005-0000-0000-00005A2A0000}"/>
    <cellStyle name="Assumption Number. 8 2 2 12" xfId="25636" xr:uid="{00000000-0005-0000-0000-00005B2A0000}"/>
    <cellStyle name="Assumption Number. 8 2 2 2" xfId="5648" xr:uid="{00000000-0005-0000-0000-00005C2A0000}"/>
    <cellStyle name="Assumption Number. 8 2 2 2 2" xfId="25639" xr:uid="{00000000-0005-0000-0000-00005D2A0000}"/>
    <cellStyle name="Assumption Number. 8 2 2 3" xfId="5649" xr:uid="{00000000-0005-0000-0000-00005E2A0000}"/>
    <cellStyle name="Assumption Number. 8 2 2 3 2" xfId="25640" xr:uid="{00000000-0005-0000-0000-00005F2A0000}"/>
    <cellStyle name="Assumption Number. 8 2 2 4" xfId="5650" xr:uid="{00000000-0005-0000-0000-0000602A0000}"/>
    <cellStyle name="Assumption Number. 8 2 2 4 2" xfId="25641" xr:uid="{00000000-0005-0000-0000-0000612A0000}"/>
    <cellStyle name="Assumption Number. 8 2 2 5" xfId="5651" xr:uid="{00000000-0005-0000-0000-0000622A0000}"/>
    <cellStyle name="Assumption Number. 8 2 2 5 2" xfId="25642" xr:uid="{00000000-0005-0000-0000-0000632A0000}"/>
    <cellStyle name="Assumption Number. 8 2 2 6" xfId="5652" xr:uid="{00000000-0005-0000-0000-0000642A0000}"/>
    <cellStyle name="Assumption Number. 8 2 2 6 2" xfId="25643" xr:uid="{00000000-0005-0000-0000-0000652A0000}"/>
    <cellStyle name="Assumption Number. 8 2 2 7" xfId="5653" xr:uid="{00000000-0005-0000-0000-0000662A0000}"/>
    <cellStyle name="Assumption Number. 8 2 2 7 2" xfId="25644" xr:uid="{00000000-0005-0000-0000-0000672A0000}"/>
    <cellStyle name="Assumption Number. 8 2 2 8" xfId="5654" xr:uid="{00000000-0005-0000-0000-0000682A0000}"/>
    <cellStyle name="Assumption Number. 8 2 2 8 2" xfId="25645" xr:uid="{00000000-0005-0000-0000-0000692A0000}"/>
    <cellStyle name="Assumption Number. 8 2 2 9" xfId="5655" xr:uid="{00000000-0005-0000-0000-00006A2A0000}"/>
    <cellStyle name="Assumption Number. 8 2 2 9 2" xfId="25646" xr:uid="{00000000-0005-0000-0000-00006B2A0000}"/>
    <cellStyle name="Assumption Number. 8 2 3" xfId="5656" xr:uid="{00000000-0005-0000-0000-00006C2A0000}"/>
    <cellStyle name="Assumption Number. 8 2 3 2" xfId="25647" xr:uid="{00000000-0005-0000-0000-00006D2A0000}"/>
    <cellStyle name="Assumption Number. 8 2 4" xfId="5657" xr:uid="{00000000-0005-0000-0000-00006E2A0000}"/>
    <cellStyle name="Assumption Number. 8 2 4 2" xfId="25648" xr:uid="{00000000-0005-0000-0000-00006F2A0000}"/>
    <cellStyle name="Assumption Number. 8 2 5" xfId="5658" xr:uid="{00000000-0005-0000-0000-0000702A0000}"/>
    <cellStyle name="Assumption Number. 8 2 5 2" xfId="25649" xr:uid="{00000000-0005-0000-0000-0000712A0000}"/>
    <cellStyle name="Assumption Number. 8 2 6" xfId="5659" xr:uid="{00000000-0005-0000-0000-0000722A0000}"/>
    <cellStyle name="Assumption Number. 8 2 6 2" xfId="25650" xr:uid="{00000000-0005-0000-0000-0000732A0000}"/>
    <cellStyle name="Assumption Number. 8 2 7" xfId="5660" xr:uid="{00000000-0005-0000-0000-0000742A0000}"/>
    <cellStyle name="Assumption Number. 8 2 7 2" xfId="25651" xr:uid="{00000000-0005-0000-0000-0000752A0000}"/>
    <cellStyle name="Assumption Number. 8 2 8" xfId="5661" xr:uid="{00000000-0005-0000-0000-0000762A0000}"/>
    <cellStyle name="Assumption Number. 8 2 8 2" xfId="25652" xr:uid="{00000000-0005-0000-0000-0000772A0000}"/>
    <cellStyle name="Assumption Number. 8 2 9" xfId="5662" xr:uid="{00000000-0005-0000-0000-0000782A0000}"/>
    <cellStyle name="Assumption Number. 8 2 9 2" xfId="25653" xr:uid="{00000000-0005-0000-0000-0000792A0000}"/>
    <cellStyle name="Assumption Number. 8 3" xfId="5663" xr:uid="{00000000-0005-0000-0000-00007A2A0000}"/>
    <cellStyle name="Assumption Number. 8 3 10" xfId="5664" xr:uid="{00000000-0005-0000-0000-00007B2A0000}"/>
    <cellStyle name="Assumption Number. 8 3 10 2" xfId="25655" xr:uid="{00000000-0005-0000-0000-00007C2A0000}"/>
    <cellStyle name="Assumption Number. 8 3 11" xfId="5665" xr:uid="{00000000-0005-0000-0000-00007D2A0000}"/>
    <cellStyle name="Assumption Number. 8 3 11 2" xfId="25656" xr:uid="{00000000-0005-0000-0000-00007E2A0000}"/>
    <cellStyle name="Assumption Number. 8 3 12" xfId="25654" xr:uid="{00000000-0005-0000-0000-00007F2A0000}"/>
    <cellStyle name="Assumption Number. 8 3 2" xfId="5666" xr:uid="{00000000-0005-0000-0000-0000802A0000}"/>
    <cellStyle name="Assumption Number. 8 3 2 2" xfId="25657" xr:uid="{00000000-0005-0000-0000-0000812A0000}"/>
    <cellStyle name="Assumption Number. 8 3 3" xfId="5667" xr:uid="{00000000-0005-0000-0000-0000822A0000}"/>
    <cellStyle name="Assumption Number. 8 3 3 2" xfId="25658" xr:uid="{00000000-0005-0000-0000-0000832A0000}"/>
    <cellStyle name="Assumption Number. 8 3 4" xfId="5668" xr:uid="{00000000-0005-0000-0000-0000842A0000}"/>
    <cellStyle name="Assumption Number. 8 3 4 2" xfId="25659" xr:uid="{00000000-0005-0000-0000-0000852A0000}"/>
    <cellStyle name="Assumption Number. 8 3 5" xfId="5669" xr:uid="{00000000-0005-0000-0000-0000862A0000}"/>
    <cellStyle name="Assumption Number. 8 3 5 2" xfId="25660" xr:uid="{00000000-0005-0000-0000-0000872A0000}"/>
    <cellStyle name="Assumption Number. 8 3 6" xfId="5670" xr:uid="{00000000-0005-0000-0000-0000882A0000}"/>
    <cellStyle name="Assumption Number. 8 3 6 2" xfId="25661" xr:uid="{00000000-0005-0000-0000-0000892A0000}"/>
    <cellStyle name="Assumption Number. 8 3 7" xfId="5671" xr:uid="{00000000-0005-0000-0000-00008A2A0000}"/>
    <cellStyle name="Assumption Number. 8 3 7 2" xfId="25662" xr:uid="{00000000-0005-0000-0000-00008B2A0000}"/>
    <cellStyle name="Assumption Number. 8 3 8" xfId="5672" xr:uid="{00000000-0005-0000-0000-00008C2A0000}"/>
    <cellStyle name="Assumption Number. 8 3 8 2" xfId="25663" xr:uid="{00000000-0005-0000-0000-00008D2A0000}"/>
    <cellStyle name="Assumption Number. 8 3 9" xfId="5673" xr:uid="{00000000-0005-0000-0000-00008E2A0000}"/>
    <cellStyle name="Assumption Number. 8 3 9 2" xfId="25664" xr:uid="{00000000-0005-0000-0000-00008F2A0000}"/>
    <cellStyle name="Assumption Number. 8 4" xfId="5674" xr:uid="{00000000-0005-0000-0000-0000902A0000}"/>
    <cellStyle name="Assumption Number. 8 4 2" xfId="25665" xr:uid="{00000000-0005-0000-0000-0000912A0000}"/>
    <cellStyle name="Assumption Number. 8 5" xfId="5675" xr:uid="{00000000-0005-0000-0000-0000922A0000}"/>
    <cellStyle name="Assumption Number. 8 5 2" xfId="25666" xr:uid="{00000000-0005-0000-0000-0000932A0000}"/>
    <cellStyle name="Assumption Number. 8 6" xfId="5676" xr:uid="{00000000-0005-0000-0000-0000942A0000}"/>
    <cellStyle name="Assumption Number. 8 6 2" xfId="25667" xr:uid="{00000000-0005-0000-0000-0000952A0000}"/>
    <cellStyle name="Assumption Number. 8 7" xfId="5677" xr:uid="{00000000-0005-0000-0000-0000962A0000}"/>
    <cellStyle name="Assumption Number. 8 7 2" xfId="25668" xr:uid="{00000000-0005-0000-0000-0000972A0000}"/>
    <cellStyle name="Assumption Number. 8 8" xfId="5678" xr:uid="{00000000-0005-0000-0000-0000982A0000}"/>
    <cellStyle name="Assumption Number. 8 8 2" xfId="25669" xr:uid="{00000000-0005-0000-0000-0000992A0000}"/>
    <cellStyle name="Assumption Number. 8 9" xfId="5679" xr:uid="{00000000-0005-0000-0000-00009A2A0000}"/>
    <cellStyle name="Assumption Number. 8 9 2" xfId="25670" xr:uid="{00000000-0005-0000-0000-00009B2A0000}"/>
    <cellStyle name="Assumption Number. 9" xfId="5680" xr:uid="{00000000-0005-0000-0000-00009C2A0000}"/>
    <cellStyle name="Assumption Number. 9 10" xfId="5681" xr:uid="{00000000-0005-0000-0000-00009D2A0000}"/>
    <cellStyle name="Assumption Number. 9 10 2" xfId="25672" xr:uid="{00000000-0005-0000-0000-00009E2A0000}"/>
    <cellStyle name="Assumption Number. 9 11" xfId="5682" xr:uid="{00000000-0005-0000-0000-00009F2A0000}"/>
    <cellStyle name="Assumption Number. 9 11 2" xfId="25673" xr:uid="{00000000-0005-0000-0000-0000A02A0000}"/>
    <cellStyle name="Assumption Number. 9 12" xfId="5683" xr:uid="{00000000-0005-0000-0000-0000A12A0000}"/>
    <cellStyle name="Assumption Number. 9 12 2" xfId="25674" xr:uid="{00000000-0005-0000-0000-0000A22A0000}"/>
    <cellStyle name="Assumption Number. 9 13" xfId="25671" xr:uid="{00000000-0005-0000-0000-0000A32A0000}"/>
    <cellStyle name="Assumption Number. 9 2" xfId="5684" xr:uid="{00000000-0005-0000-0000-0000A42A0000}"/>
    <cellStyle name="Assumption Number. 9 2 10" xfId="5685" xr:uid="{00000000-0005-0000-0000-0000A52A0000}"/>
    <cellStyle name="Assumption Number. 9 2 10 2" xfId="25676" xr:uid="{00000000-0005-0000-0000-0000A62A0000}"/>
    <cellStyle name="Assumption Number. 9 2 11" xfId="5686" xr:uid="{00000000-0005-0000-0000-0000A72A0000}"/>
    <cellStyle name="Assumption Number. 9 2 11 2" xfId="25677" xr:uid="{00000000-0005-0000-0000-0000A82A0000}"/>
    <cellStyle name="Assumption Number. 9 2 12" xfId="25675" xr:uid="{00000000-0005-0000-0000-0000A92A0000}"/>
    <cellStyle name="Assumption Number. 9 2 2" xfId="5687" xr:uid="{00000000-0005-0000-0000-0000AA2A0000}"/>
    <cellStyle name="Assumption Number. 9 2 2 10" xfId="5688" xr:uid="{00000000-0005-0000-0000-0000AB2A0000}"/>
    <cellStyle name="Assumption Number. 9 2 2 10 2" xfId="25679" xr:uid="{00000000-0005-0000-0000-0000AC2A0000}"/>
    <cellStyle name="Assumption Number. 9 2 2 11" xfId="5689" xr:uid="{00000000-0005-0000-0000-0000AD2A0000}"/>
    <cellStyle name="Assumption Number. 9 2 2 11 2" xfId="25680" xr:uid="{00000000-0005-0000-0000-0000AE2A0000}"/>
    <cellStyle name="Assumption Number. 9 2 2 12" xfId="25678" xr:uid="{00000000-0005-0000-0000-0000AF2A0000}"/>
    <cellStyle name="Assumption Number. 9 2 2 2" xfId="5690" xr:uid="{00000000-0005-0000-0000-0000B02A0000}"/>
    <cellStyle name="Assumption Number. 9 2 2 2 2" xfId="25681" xr:uid="{00000000-0005-0000-0000-0000B12A0000}"/>
    <cellStyle name="Assumption Number. 9 2 2 3" xfId="5691" xr:uid="{00000000-0005-0000-0000-0000B22A0000}"/>
    <cellStyle name="Assumption Number. 9 2 2 3 2" xfId="25682" xr:uid="{00000000-0005-0000-0000-0000B32A0000}"/>
    <cellStyle name="Assumption Number. 9 2 2 4" xfId="5692" xr:uid="{00000000-0005-0000-0000-0000B42A0000}"/>
    <cellStyle name="Assumption Number. 9 2 2 4 2" xfId="25683" xr:uid="{00000000-0005-0000-0000-0000B52A0000}"/>
    <cellStyle name="Assumption Number. 9 2 2 5" xfId="5693" xr:uid="{00000000-0005-0000-0000-0000B62A0000}"/>
    <cellStyle name="Assumption Number. 9 2 2 5 2" xfId="25684" xr:uid="{00000000-0005-0000-0000-0000B72A0000}"/>
    <cellStyle name="Assumption Number. 9 2 2 6" xfId="5694" xr:uid="{00000000-0005-0000-0000-0000B82A0000}"/>
    <cellStyle name="Assumption Number. 9 2 2 6 2" xfId="25685" xr:uid="{00000000-0005-0000-0000-0000B92A0000}"/>
    <cellStyle name="Assumption Number. 9 2 2 7" xfId="5695" xr:uid="{00000000-0005-0000-0000-0000BA2A0000}"/>
    <cellStyle name="Assumption Number. 9 2 2 7 2" xfId="25686" xr:uid="{00000000-0005-0000-0000-0000BB2A0000}"/>
    <cellStyle name="Assumption Number. 9 2 2 8" xfId="5696" xr:uid="{00000000-0005-0000-0000-0000BC2A0000}"/>
    <cellStyle name="Assumption Number. 9 2 2 8 2" xfId="25687" xr:uid="{00000000-0005-0000-0000-0000BD2A0000}"/>
    <cellStyle name="Assumption Number. 9 2 2 9" xfId="5697" xr:uid="{00000000-0005-0000-0000-0000BE2A0000}"/>
    <cellStyle name="Assumption Number. 9 2 2 9 2" xfId="25688" xr:uid="{00000000-0005-0000-0000-0000BF2A0000}"/>
    <cellStyle name="Assumption Number. 9 2 3" xfId="5698" xr:uid="{00000000-0005-0000-0000-0000C02A0000}"/>
    <cellStyle name="Assumption Number. 9 2 3 2" xfId="25689" xr:uid="{00000000-0005-0000-0000-0000C12A0000}"/>
    <cellStyle name="Assumption Number. 9 2 4" xfId="5699" xr:uid="{00000000-0005-0000-0000-0000C22A0000}"/>
    <cellStyle name="Assumption Number. 9 2 4 2" xfId="25690" xr:uid="{00000000-0005-0000-0000-0000C32A0000}"/>
    <cellStyle name="Assumption Number. 9 2 5" xfId="5700" xr:uid="{00000000-0005-0000-0000-0000C42A0000}"/>
    <cellStyle name="Assumption Number. 9 2 5 2" xfId="25691" xr:uid="{00000000-0005-0000-0000-0000C52A0000}"/>
    <cellStyle name="Assumption Number. 9 2 6" xfId="5701" xr:uid="{00000000-0005-0000-0000-0000C62A0000}"/>
    <cellStyle name="Assumption Number. 9 2 6 2" xfId="25692" xr:uid="{00000000-0005-0000-0000-0000C72A0000}"/>
    <cellStyle name="Assumption Number. 9 2 7" xfId="5702" xr:uid="{00000000-0005-0000-0000-0000C82A0000}"/>
    <cellStyle name="Assumption Number. 9 2 7 2" xfId="25693" xr:uid="{00000000-0005-0000-0000-0000C92A0000}"/>
    <cellStyle name="Assumption Number. 9 2 8" xfId="5703" xr:uid="{00000000-0005-0000-0000-0000CA2A0000}"/>
    <cellStyle name="Assumption Number. 9 2 8 2" xfId="25694" xr:uid="{00000000-0005-0000-0000-0000CB2A0000}"/>
    <cellStyle name="Assumption Number. 9 2 9" xfId="5704" xr:uid="{00000000-0005-0000-0000-0000CC2A0000}"/>
    <cellStyle name="Assumption Number. 9 2 9 2" xfId="25695" xr:uid="{00000000-0005-0000-0000-0000CD2A0000}"/>
    <cellStyle name="Assumption Number. 9 3" xfId="5705" xr:uid="{00000000-0005-0000-0000-0000CE2A0000}"/>
    <cellStyle name="Assumption Number. 9 3 10" xfId="5706" xr:uid="{00000000-0005-0000-0000-0000CF2A0000}"/>
    <cellStyle name="Assumption Number. 9 3 10 2" xfId="25697" xr:uid="{00000000-0005-0000-0000-0000D02A0000}"/>
    <cellStyle name="Assumption Number. 9 3 11" xfId="5707" xr:uid="{00000000-0005-0000-0000-0000D12A0000}"/>
    <cellStyle name="Assumption Number. 9 3 11 2" xfId="25698" xr:uid="{00000000-0005-0000-0000-0000D22A0000}"/>
    <cellStyle name="Assumption Number. 9 3 12" xfId="25696" xr:uid="{00000000-0005-0000-0000-0000D32A0000}"/>
    <cellStyle name="Assumption Number. 9 3 2" xfId="5708" xr:uid="{00000000-0005-0000-0000-0000D42A0000}"/>
    <cellStyle name="Assumption Number. 9 3 2 2" xfId="25699" xr:uid="{00000000-0005-0000-0000-0000D52A0000}"/>
    <cellStyle name="Assumption Number. 9 3 3" xfId="5709" xr:uid="{00000000-0005-0000-0000-0000D62A0000}"/>
    <cellStyle name="Assumption Number. 9 3 3 2" xfId="25700" xr:uid="{00000000-0005-0000-0000-0000D72A0000}"/>
    <cellStyle name="Assumption Number. 9 3 4" xfId="5710" xr:uid="{00000000-0005-0000-0000-0000D82A0000}"/>
    <cellStyle name="Assumption Number. 9 3 4 2" xfId="25701" xr:uid="{00000000-0005-0000-0000-0000D92A0000}"/>
    <cellStyle name="Assumption Number. 9 3 5" xfId="5711" xr:uid="{00000000-0005-0000-0000-0000DA2A0000}"/>
    <cellStyle name="Assumption Number. 9 3 5 2" xfId="25702" xr:uid="{00000000-0005-0000-0000-0000DB2A0000}"/>
    <cellStyle name="Assumption Number. 9 3 6" xfId="5712" xr:uid="{00000000-0005-0000-0000-0000DC2A0000}"/>
    <cellStyle name="Assumption Number. 9 3 6 2" xfId="25703" xr:uid="{00000000-0005-0000-0000-0000DD2A0000}"/>
    <cellStyle name="Assumption Number. 9 3 7" xfId="5713" xr:uid="{00000000-0005-0000-0000-0000DE2A0000}"/>
    <cellStyle name="Assumption Number. 9 3 7 2" xfId="25704" xr:uid="{00000000-0005-0000-0000-0000DF2A0000}"/>
    <cellStyle name="Assumption Number. 9 3 8" xfId="5714" xr:uid="{00000000-0005-0000-0000-0000E02A0000}"/>
    <cellStyle name="Assumption Number. 9 3 8 2" xfId="25705" xr:uid="{00000000-0005-0000-0000-0000E12A0000}"/>
    <cellStyle name="Assumption Number. 9 3 9" xfId="5715" xr:uid="{00000000-0005-0000-0000-0000E22A0000}"/>
    <cellStyle name="Assumption Number. 9 3 9 2" xfId="25706" xr:uid="{00000000-0005-0000-0000-0000E32A0000}"/>
    <cellStyle name="Assumption Number. 9 4" xfId="5716" xr:uid="{00000000-0005-0000-0000-0000E42A0000}"/>
    <cellStyle name="Assumption Number. 9 4 2" xfId="25707" xr:uid="{00000000-0005-0000-0000-0000E52A0000}"/>
    <cellStyle name="Assumption Number. 9 5" xfId="5717" xr:uid="{00000000-0005-0000-0000-0000E62A0000}"/>
    <cellStyle name="Assumption Number. 9 5 2" xfId="25708" xr:uid="{00000000-0005-0000-0000-0000E72A0000}"/>
    <cellStyle name="Assumption Number. 9 6" xfId="5718" xr:uid="{00000000-0005-0000-0000-0000E82A0000}"/>
    <cellStyle name="Assumption Number. 9 6 2" xfId="25709" xr:uid="{00000000-0005-0000-0000-0000E92A0000}"/>
    <cellStyle name="Assumption Number. 9 7" xfId="5719" xr:uid="{00000000-0005-0000-0000-0000EA2A0000}"/>
    <cellStyle name="Assumption Number. 9 7 2" xfId="25710" xr:uid="{00000000-0005-0000-0000-0000EB2A0000}"/>
    <cellStyle name="Assumption Number. 9 8" xfId="5720" xr:uid="{00000000-0005-0000-0000-0000EC2A0000}"/>
    <cellStyle name="Assumption Number. 9 8 2" xfId="25711" xr:uid="{00000000-0005-0000-0000-0000ED2A0000}"/>
    <cellStyle name="Assumption Number. 9 9" xfId="5721" xr:uid="{00000000-0005-0000-0000-0000EE2A0000}"/>
    <cellStyle name="Assumption Number. 9 9 2" xfId="25712" xr:uid="{00000000-0005-0000-0000-0000EF2A0000}"/>
    <cellStyle name="Assumption Percentage." xfId="5722" xr:uid="{00000000-0005-0000-0000-0000F02A0000}"/>
    <cellStyle name="Assumption Percentage. 10" xfId="5723" xr:uid="{00000000-0005-0000-0000-0000F12A0000}"/>
    <cellStyle name="Assumption Percentage. 10 10" xfId="5724" xr:uid="{00000000-0005-0000-0000-0000F22A0000}"/>
    <cellStyle name="Assumption Percentage. 10 10 2" xfId="25715" xr:uid="{00000000-0005-0000-0000-0000F32A0000}"/>
    <cellStyle name="Assumption Percentage. 10 11" xfId="5725" xr:uid="{00000000-0005-0000-0000-0000F42A0000}"/>
    <cellStyle name="Assumption Percentage. 10 11 2" xfId="25716" xr:uid="{00000000-0005-0000-0000-0000F52A0000}"/>
    <cellStyle name="Assumption Percentage. 10 12" xfId="5726" xr:uid="{00000000-0005-0000-0000-0000F62A0000}"/>
    <cellStyle name="Assumption Percentage. 10 12 2" xfId="25717" xr:uid="{00000000-0005-0000-0000-0000F72A0000}"/>
    <cellStyle name="Assumption Percentage. 10 13" xfId="25714" xr:uid="{00000000-0005-0000-0000-0000F82A0000}"/>
    <cellStyle name="Assumption Percentage. 10 2" xfId="5727" xr:uid="{00000000-0005-0000-0000-0000F92A0000}"/>
    <cellStyle name="Assumption Percentage. 10 2 10" xfId="5728" xr:uid="{00000000-0005-0000-0000-0000FA2A0000}"/>
    <cellStyle name="Assumption Percentage. 10 2 10 2" xfId="25719" xr:uid="{00000000-0005-0000-0000-0000FB2A0000}"/>
    <cellStyle name="Assumption Percentage. 10 2 11" xfId="5729" xr:uid="{00000000-0005-0000-0000-0000FC2A0000}"/>
    <cellStyle name="Assumption Percentage. 10 2 11 2" xfId="25720" xr:uid="{00000000-0005-0000-0000-0000FD2A0000}"/>
    <cellStyle name="Assumption Percentage. 10 2 12" xfId="25718" xr:uid="{00000000-0005-0000-0000-0000FE2A0000}"/>
    <cellStyle name="Assumption Percentage. 10 2 2" xfId="5730" xr:uid="{00000000-0005-0000-0000-0000FF2A0000}"/>
    <cellStyle name="Assumption Percentage. 10 2 2 10" xfId="5731" xr:uid="{00000000-0005-0000-0000-0000002B0000}"/>
    <cellStyle name="Assumption Percentage. 10 2 2 10 2" xfId="25722" xr:uid="{00000000-0005-0000-0000-0000012B0000}"/>
    <cellStyle name="Assumption Percentage. 10 2 2 11" xfId="5732" xr:uid="{00000000-0005-0000-0000-0000022B0000}"/>
    <cellStyle name="Assumption Percentage. 10 2 2 11 2" xfId="25723" xr:uid="{00000000-0005-0000-0000-0000032B0000}"/>
    <cellStyle name="Assumption Percentage. 10 2 2 12" xfId="25721" xr:uid="{00000000-0005-0000-0000-0000042B0000}"/>
    <cellStyle name="Assumption Percentage. 10 2 2 2" xfId="5733" xr:uid="{00000000-0005-0000-0000-0000052B0000}"/>
    <cellStyle name="Assumption Percentage. 10 2 2 2 2" xfId="25724" xr:uid="{00000000-0005-0000-0000-0000062B0000}"/>
    <cellStyle name="Assumption Percentage. 10 2 2 3" xfId="5734" xr:uid="{00000000-0005-0000-0000-0000072B0000}"/>
    <cellStyle name="Assumption Percentage. 10 2 2 3 2" xfId="25725" xr:uid="{00000000-0005-0000-0000-0000082B0000}"/>
    <cellStyle name="Assumption Percentage. 10 2 2 4" xfId="5735" xr:uid="{00000000-0005-0000-0000-0000092B0000}"/>
    <cellStyle name="Assumption Percentage. 10 2 2 4 2" xfId="25726" xr:uid="{00000000-0005-0000-0000-00000A2B0000}"/>
    <cellStyle name="Assumption Percentage. 10 2 2 5" xfId="5736" xr:uid="{00000000-0005-0000-0000-00000B2B0000}"/>
    <cellStyle name="Assumption Percentage. 10 2 2 5 2" xfId="25727" xr:uid="{00000000-0005-0000-0000-00000C2B0000}"/>
    <cellStyle name="Assumption Percentage. 10 2 2 6" xfId="5737" xr:uid="{00000000-0005-0000-0000-00000D2B0000}"/>
    <cellStyle name="Assumption Percentage. 10 2 2 6 2" xfId="25728" xr:uid="{00000000-0005-0000-0000-00000E2B0000}"/>
    <cellStyle name="Assumption Percentage. 10 2 2 7" xfId="5738" xr:uid="{00000000-0005-0000-0000-00000F2B0000}"/>
    <cellStyle name="Assumption Percentage. 10 2 2 7 2" xfId="25729" xr:uid="{00000000-0005-0000-0000-0000102B0000}"/>
    <cellStyle name="Assumption Percentage. 10 2 2 8" xfId="5739" xr:uid="{00000000-0005-0000-0000-0000112B0000}"/>
    <cellStyle name="Assumption Percentage. 10 2 2 8 2" xfId="25730" xr:uid="{00000000-0005-0000-0000-0000122B0000}"/>
    <cellStyle name="Assumption Percentage. 10 2 2 9" xfId="5740" xr:uid="{00000000-0005-0000-0000-0000132B0000}"/>
    <cellStyle name="Assumption Percentage. 10 2 2 9 2" xfId="25731" xr:uid="{00000000-0005-0000-0000-0000142B0000}"/>
    <cellStyle name="Assumption Percentage. 10 2 3" xfId="5741" xr:uid="{00000000-0005-0000-0000-0000152B0000}"/>
    <cellStyle name="Assumption Percentage. 10 2 3 2" xfId="25732" xr:uid="{00000000-0005-0000-0000-0000162B0000}"/>
    <cellStyle name="Assumption Percentage. 10 2 4" xfId="5742" xr:uid="{00000000-0005-0000-0000-0000172B0000}"/>
    <cellStyle name="Assumption Percentage. 10 2 4 2" xfId="25733" xr:uid="{00000000-0005-0000-0000-0000182B0000}"/>
    <cellStyle name="Assumption Percentage. 10 2 5" xfId="5743" xr:uid="{00000000-0005-0000-0000-0000192B0000}"/>
    <cellStyle name="Assumption Percentage. 10 2 5 2" xfId="25734" xr:uid="{00000000-0005-0000-0000-00001A2B0000}"/>
    <cellStyle name="Assumption Percentage. 10 2 6" xfId="5744" xr:uid="{00000000-0005-0000-0000-00001B2B0000}"/>
    <cellStyle name="Assumption Percentage. 10 2 6 2" xfId="25735" xr:uid="{00000000-0005-0000-0000-00001C2B0000}"/>
    <cellStyle name="Assumption Percentage. 10 2 7" xfId="5745" xr:uid="{00000000-0005-0000-0000-00001D2B0000}"/>
    <cellStyle name="Assumption Percentage. 10 2 7 2" xfId="25736" xr:uid="{00000000-0005-0000-0000-00001E2B0000}"/>
    <cellStyle name="Assumption Percentage. 10 2 8" xfId="5746" xr:uid="{00000000-0005-0000-0000-00001F2B0000}"/>
    <cellStyle name="Assumption Percentage. 10 2 8 2" xfId="25737" xr:uid="{00000000-0005-0000-0000-0000202B0000}"/>
    <cellStyle name="Assumption Percentage. 10 2 9" xfId="5747" xr:uid="{00000000-0005-0000-0000-0000212B0000}"/>
    <cellStyle name="Assumption Percentage. 10 2 9 2" xfId="25738" xr:uid="{00000000-0005-0000-0000-0000222B0000}"/>
    <cellStyle name="Assumption Percentage. 10 3" xfId="5748" xr:uid="{00000000-0005-0000-0000-0000232B0000}"/>
    <cellStyle name="Assumption Percentage. 10 3 10" xfId="5749" xr:uid="{00000000-0005-0000-0000-0000242B0000}"/>
    <cellStyle name="Assumption Percentage. 10 3 10 2" xfId="25740" xr:uid="{00000000-0005-0000-0000-0000252B0000}"/>
    <cellStyle name="Assumption Percentage. 10 3 11" xfId="5750" xr:uid="{00000000-0005-0000-0000-0000262B0000}"/>
    <cellStyle name="Assumption Percentage. 10 3 11 2" xfId="25741" xr:uid="{00000000-0005-0000-0000-0000272B0000}"/>
    <cellStyle name="Assumption Percentage. 10 3 12" xfId="25739" xr:uid="{00000000-0005-0000-0000-0000282B0000}"/>
    <cellStyle name="Assumption Percentage. 10 3 2" xfId="5751" xr:uid="{00000000-0005-0000-0000-0000292B0000}"/>
    <cellStyle name="Assumption Percentage. 10 3 2 2" xfId="25742" xr:uid="{00000000-0005-0000-0000-00002A2B0000}"/>
    <cellStyle name="Assumption Percentage. 10 3 3" xfId="5752" xr:uid="{00000000-0005-0000-0000-00002B2B0000}"/>
    <cellStyle name="Assumption Percentage. 10 3 3 2" xfId="25743" xr:uid="{00000000-0005-0000-0000-00002C2B0000}"/>
    <cellStyle name="Assumption Percentage. 10 3 4" xfId="5753" xr:uid="{00000000-0005-0000-0000-00002D2B0000}"/>
    <cellStyle name="Assumption Percentage. 10 3 4 2" xfId="25744" xr:uid="{00000000-0005-0000-0000-00002E2B0000}"/>
    <cellStyle name="Assumption Percentage. 10 3 5" xfId="5754" xr:uid="{00000000-0005-0000-0000-00002F2B0000}"/>
    <cellStyle name="Assumption Percentage. 10 3 5 2" xfId="25745" xr:uid="{00000000-0005-0000-0000-0000302B0000}"/>
    <cellStyle name="Assumption Percentage. 10 3 6" xfId="5755" xr:uid="{00000000-0005-0000-0000-0000312B0000}"/>
    <cellStyle name="Assumption Percentage. 10 3 6 2" xfId="25746" xr:uid="{00000000-0005-0000-0000-0000322B0000}"/>
    <cellStyle name="Assumption Percentage. 10 3 7" xfId="5756" xr:uid="{00000000-0005-0000-0000-0000332B0000}"/>
    <cellStyle name="Assumption Percentage. 10 3 7 2" xfId="25747" xr:uid="{00000000-0005-0000-0000-0000342B0000}"/>
    <cellStyle name="Assumption Percentage. 10 3 8" xfId="5757" xr:uid="{00000000-0005-0000-0000-0000352B0000}"/>
    <cellStyle name="Assumption Percentage. 10 3 8 2" xfId="25748" xr:uid="{00000000-0005-0000-0000-0000362B0000}"/>
    <cellStyle name="Assumption Percentage. 10 3 9" xfId="5758" xr:uid="{00000000-0005-0000-0000-0000372B0000}"/>
    <cellStyle name="Assumption Percentage. 10 3 9 2" xfId="25749" xr:uid="{00000000-0005-0000-0000-0000382B0000}"/>
    <cellStyle name="Assumption Percentage. 10 4" xfId="5759" xr:uid="{00000000-0005-0000-0000-0000392B0000}"/>
    <cellStyle name="Assumption Percentage. 10 4 2" xfId="25750" xr:uid="{00000000-0005-0000-0000-00003A2B0000}"/>
    <cellStyle name="Assumption Percentage. 10 5" xfId="5760" xr:uid="{00000000-0005-0000-0000-00003B2B0000}"/>
    <cellStyle name="Assumption Percentage. 10 5 2" xfId="25751" xr:uid="{00000000-0005-0000-0000-00003C2B0000}"/>
    <cellStyle name="Assumption Percentage. 10 6" xfId="5761" xr:uid="{00000000-0005-0000-0000-00003D2B0000}"/>
    <cellStyle name="Assumption Percentage. 10 6 2" xfId="25752" xr:uid="{00000000-0005-0000-0000-00003E2B0000}"/>
    <cellStyle name="Assumption Percentage. 10 7" xfId="5762" xr:uid="{00000000-0005-0000-0000-00003F2B0000}"/>
    <cellStyle name="Assumption Percentage. 10 7 2" xfId="25753" xr:uid="{00000000-0005-0000-0000-0000402B0000}"/>
    <cellStyle name="Assumption Percentage. 10 8" xfId="5763" xr:uid="{00000000-0005-0000-0000-0000412B0000}"/>
    <cellStyle name="Assumption Percentage. 10 8 2" xfId="25754" xr:uid="{00000000-0005-0000-0000-0000422B0000}"/>
    <cellStyle name="Assumption Percentage. 10 9" xfId="5764" xr:uid="{00000000-0005-0000-0000-0000432B0000}"/>
    <cellStyle name="Assumption Percentage. 10 9 2" xfId="25755" xr:uid="{00000000-0005-0000-0000-0000442B0000}"/>
    <cellStyle name="Assumption Percentage. 11" xfId="5765" xr:uid="{00000000-0005-0000-0000-0000452B0000}"/>
    <cellStyle name="Assumption Percentage. 11 10" xfId="5766" xr:uid="{00000000-0005-0000-0000-0000462B0000}"/>
    <cellStyle name="Assumption Percentage. 11 10 2" xfId="25757" xr:uid="{00000000-0005-0000-0000-0000472B0000}"/>
    <cellStyle name="Assumption Percentage. 11 11" xfId="5767" xr:uid="{00000000-0005-0000-0000-0000482B0000}"/>
    <cellStyle name="Assumption Percentage. 11 11 2" xfId="25758" xr:uid="{00000000-0005-0000-0000-0000492B0000}"/>
    <cellStyle name="Assumption Percentage. 11 12" xfId="25756" xr:uid="{00000000-0005-0000-0000-00004A2B0000}"/>
    <cellStyle name="Assumption Percentage. 11 2" xfId="5768" xr:uid="{00000000-0005-0000-0000-00004B2B0000}"/>
    <cellStyle name="Assumption Percentage. 11 2 10" xfId="5769" xr:uid="{00000000-0005-0000-0000-00004C2B0000}"/>
    <cellStyle name="Assumption Percentage. 11 2 10 2" xfId="25760" xr:uid="{00000000-0005-0000-0000-00004D2B0000}"/>
    <cellStyle name="Assumption Percentage. 11 2 11" xfId="5770" xr:uid="{00000000-0005-0000-0000-00004E2B0000}"/>
    <cellStyle name="Assumption Percentage. 11 2 11 2" xfId="25761" xr:uid="{00000000-0005-0000-0000-00004F2B0000}"/>
    <cellStyle name="Assumption Percentage. 11 2 12" xfId="25759" xr:uid="{00000000-0005-0000-0000-0000502B0000}"/>
    <cellStyle name="Assumption Percentage. 11 2 2" xfId="5771" xr:uid="{00000000-0005-0000-0000-0000512B0000}"/>
    <cellStyle name="Assumption Percentage. 11 2 2 2" xfId="25762" xr:uid="{00000000-0005-0000-0000-0000522B0000}"/>
    <cellStyle name="Assumption Percentage. 11 2 3" xfId="5772" xr:uid="{00000000-0005-0000-0000-0000532B0000}"/>
    <cellStyle name="Assumption Percentage. 11 2 3 2" xfId="25763" xr:uid="{00000000-0005-0000-0000-0000542B0000}"/>
    <cellStyle name="Assumption Percentage. 11 2 4" xfId="5773" xr:uid="{00000000-0005-0000-0000-0000552B0000}"/>
    <cellStyle name="Assumption Percentage. 11 2 4 2" xfId="25764" xr:uid="{00000000-0005-0000-0000-0000562B0000}"/>
    <cellStyle name="Assumption Percentage. 11 2 5" xfId="5774" xr:uid="{00000000-0005-0000-0000-0000572B0000}"/>
    <cellStyle name="Assumption Percentage. 11 2 5 2" xfId="25765" xr:uid="{00000000-0005-0000-0000-0000582B0000}"/>
    <cellStyle name="Assumption Percentage. 11 2 6" xfId="5775" xr:uid="{00000000-0005-0000-0000-0000592B0000}"/>
    <cellStyle name="Assumption Percentage. 11 2 6 2" xfId="25766" xr:uid="{00000000-0005-0000-0000-00005A2B0000}"/>
    <cellStyle name="Assumption Percentage. 11 2 7" xfId="5776" xr:uid="{00000000-0005-0000-0000-00005B2B0000}"/>
    <cellStyle name="Assumption Percentage. 11 2 7 2" xfId="25767" xr:uid="{00000000-0005-0000-0000-00005C2B0000}"/>
    <cellStyle name="Assumption Percentage. 11 2 8" xfId="5777" xr:uid="{00000000-0005-0000-0000-00005D2B0000}"/>
    <cellStyle name="Assumption Percentage. 11 2 8 2" xfId="25768" xr:uid="{00000000-0005-0000-0000-00005E2B0000}"/>
    <cellStyle name="Assumption Percentage. 11 2 9" xfId="5778" xr:uid="{00000000-0005-0000-0000-00005F2B0000}"/>
    <cellStyle name="Assumption Percentage. 11 2 9 2" xfId="25769" xr:uid="{00000000-0005-0000-0000-0000602B0000}"/>
    <cellStyle name="Assumption Percentage. 11 3" xfId="5779" xr:uid="{00000000-0005-0000-0000-0000612B0000}"/>
    <cellStyle name="Assumption Percentage. 11 3 2" xfId="25770" xr:uid="{00000000-0005-0000-0000-0000622B0000}"/>
    <cellStyle name="Assumption Percentage. 11 4" xfId="5780" xr:uid="{00000000-0005-0000-0000-0000632B0000}"/>
    <cellStyle name="Assumption Percentage. 11 4 2" xfId="25771" xr:uid="{00000000-0005-0000-0000-0000642B0000}"/>
    <cellStyle name="Assumption Percentage. 11 5" xfId="5781" xr:uid="{00000000-0005-0000-0000-0000652B0000}"/>
    <cellStyle name="Assumption Percentage. 11 5 2" xfId="25772" xr:uid="{00000000-0005-0000-0000-0000662B0000}"/>
    <cellStyle name="Assumption Percentage. 11 6" xfId="5782" xr:uid="{00000000-0005-0000-0000-0000672B0000}"/>
    <cellStyle name="Assumption Percentage. 11 6 2" xfId="25773" xr:uid="{00000000-0005-0000-0000-0000682B0000}"/>
    <cellStyle name="Assumption Percentage. 11 7" xfId="5783" xr:uid="{00000000-0005-0000-0000-0000692B0000}"/>
    <cellStyle name="Assumption Percentage. 11 7 2" xfId="25774" xr:uid="{00000000-0005-0000-0000-00006A2B0000}"/>
    <cellStyle name="Assumption Percentage. 11 8" xfId="5784" xr:uid="{00000000-0005-0000-0000-00006B2B0000}"/>
    <cellStyle name="Assumption Percentage. 11 8 2" xfId="25775" xr:uid="{00000000-0005-0000-0000-00006C2B0000}"/>
    <cellStyle name="Assumption Percentage. 11 9" xfId="5785" xr:uid="{00000000-0005-0000-0000-00006D2B0000}"/>
    <cellStyle name="Assumption Percentage. 11 9 2" xfId="25776" xr:uid="{00000000-0005-0000-0000-00006E2B0000}"/>
    <cellStyle name="Assumption Percentage. 12" xfId="5786" xr:uid="{00000000-0005-0000-0000-00006F2B0000}"/>
    <cellStyle name="Assumption Percentage. 12 10" xfId="5787" xr:uid="{00000000-0005-0000-0000-0000702B0000}"/>
    <cellStyle name="Assumption Percentage. 12 10 2" xfId="25778" xr:uid="{00000000-0005-0000-0000-0000712B0000}"/>
    <cellStyle name="Assumption Percentage. 12 11" xfId="5788" xr:uid="{00000000-0005-0000-0000-0000722B0000}"/>
    <cellStyle name="Assumption Percentage. 12 11 2" xfId="25779" xr:uid="{00000000-0005-0000-0000-0000732B0000}"/>
    <cellStyle name="Assumption Percentage. 12 12" xfId="25777" xr:uid="{00000000-0005-0000-0000-0000742B0000}"/>
    <cellStyle name="Assumption Percentage. 12 2" xfId="5789" xr:uid="{00000000-0005-0000-0000-0000752B0000}"/>
    <cellStyle name="Assumption Percentage. 12 2 10" xfId="5790" xr:uid="{00000000-0005-0000-0000-0000762B0000}"/>
    <cellStyle name="Assumption Percentage. 12 2 10 2" xfId="25781" xr:uid="{00000000-0005-0000-0000-0000772B0000}"/>
    <cellStyle name="Assumption Percentage. 12 2 11" xfId="5791" xr:uid="{00000000-0005-0000-0000-0000782B0000}"/>
    <cellStyle name="Assumption Percentage. 12 2 11 2" xfId="25782" xr:uid="{00000000-0005-0000-0000-0000792B0000}"/>
    <cellStyle name="Assumption Percentage. 12 2 12" xfId="25780" xr:uid="{00000000-0005-0000-0000-00007A2B0000}"/>
    <cellStyle name="Assumption Percentage. 12 2 2" xfId="5792" xr:uid="{00000000-0005-0000-0000-00007B2B0000}"/>
    <cellStyle name="Assumption Percentage. 12 2 2 2" xfId="25783" xr:uid="{00000000-0005-0000-0000-00007C2B0000}"/>
    <cellStyle name="Assumption Percentage. 12 2 3" xfId="5793" xr:uid="{00000000-0005-0000-0000-00007D2B0000}"/>
    <cellStyle name="Assumption Percentage. 12 2 3 2" xfId="25784" xr:uid="{00000000-0005-0000-0000-00007E2B0000}"/>
    <cellStyle name="Assumption Percentage. 12 2 4" xfId="5794" xr:uid="{00000000-0005-0000-0000-00007F2B0000}"/>
    <cellStyle name="Assumption Percentage. 12 2 4 2" xfId="25785" xr:uid="{00000000-0005-0000-0000-0000802B0000}"/>
    <cellStyle name="Assumption Percentage. 12 2 5" xfId="5795" xr:uid="{00000000-0005-0000-0000-0000812B0000}"/>
    <cellStyle name="Assumption Percentage. 12 2 5 2" xfId="25786" xr:uid="{00000000-0005-0000-0000-0000822B0000}"/>
    <cellStyle name="Assumption Percentage. 12 2 6" xfId="5796" xr:uid="{00000000-0005-0000-0000-0000832B0000}"/>
    <cellStyle name="Assumption Percentage. 12 2 6 2" xfId="25787" xr:uid="{00000000-0005-0000-0000-0000842B0000}"/>
    <cellStyle name="Assumption Percentage. 12 2 7" xfId="5797" xr:uid="{00000000-0005-0000-0000-0000852B0000}"/>
    <cellStyle name="Assumption Percentage. 12 2 7 2" xfId="25788" xr:uid="{00000000-0005-0000-0000-0000862B0000}"/>
    <cellStyle name="Assumption Percentage. 12 2 8" xfId="5798" xr:uid="{00000000-0005-0000-0000-0000872B0000}"/>
    <cellStyle name="Assumption Percentage. 12 2 8 2" xfId="25789" xr:uid="{00000000-0005-0000-0000-0000882B0000}"/>
    <cellStyle name="Assumption Percentage. 12 2 9" xfId="5799" xr:uid="{00000000-0005-0000-0000-0000892B0000}"/>
    <cellStyle name="Assumption Percentage. 12 2 9 2" xfId="25790" xr:uid="{00000000-0005-0000-0000-00008A2B0000}"/>
    <cellStyle name="Assumption Percentage. 12 3" xfId="5800" xr:uid="{00000000-0005-0000-0000-00008B2B0000}"/>
    <cellStyle name="Assumption Percentage. 12 3 2" xfId="25791" xr:uid="{00000000-0005-0000-0000-00008C2B0000}"/>
    <cellStyle name="Assumption Percentage. 12 4" xfId="5801" xr:uid="{00000000-0005-0000-0000-00008D2B0000}"/>
    <cellStyle name="Assumption Percentage. 12 4 2" xfId="25792" xr:uid="{00000000-0005-0000-0000-00008E2B0000}"/>
    <cellStyle name="Assumption Percentage. 12 5" xfId="5802" xr:uid="{00000000-0005-0000-0000-00008F2B0000}"/>
    <cellStyle name="Assumption Percentage. 12 5 2" xfId="25793" xr:uid="{00000000-0005-0000-0000-0000902B0000}"/>
    <cellStyle name="Assumption Percentage. 12 6" xfId="5803" xr:uid="{00000000-0005-0000-0000-0000912B0000}"/>
    <cellStyle name="Assumption Percentage. 12 6 2" xfId="25794" xr:uid="{00000000-0005-0000-0000-0000922B0000}"/>
    <cellStyle name="Assumption Percentage. 12 7" xfId="5804" xr:uid="{00000000-0005-0000-0000-0000932B0000}"/>
    <cellStyle name="Assumption Percentage. 12 7 2" xfId="25795" xr:uid="{00000000-0005-0000-0000-0000942B0000}"/>
    <cellStyle name="Assumption Percentage. 12 8" xfId="5805" xr:uid="{00000000-0005-0000-0000-0000952B0000}"/>
    <cellStyle name="Assumption Percentage. 12 8 2" xfId="25796" xr:uid="{00000000-0005-0000-0000-0000962B0000}"/>
    <cellStyle name="Assumption Percentage. 12 9" xfId="5806" xr:uid="{00000000-0005-0000-0000-0000972B0000}"/>
    <cellStyle name="Assumption Percentage. 12 9 2" xfId="25797" xr:uid="{00000000-0005-0000-0000-0000982B0000}"/>
    <cellStyle name="Assumption Percentage. 13" xfId="5807" xr:uid="{00000000-0005-0000-0000-0000992B0000}"/>
    <cellStyle name="Assumption Percentage. 13 10" xfId="5808" xr:uid="{00000000-0005-0000-0000-00009A2B0000}"/>
    <cellStyle name="Assumption Percentage. 13 10 2" xfId="25799" xr:uid="{00000000-0005-0000-0000-00009B2B0000}"/>
    <cellStyle name="Assumption Percentage. 13 11" xfId="5809" xr:uid="{00000000-0005-0000-0000-00009C2B0000}"/>
    <cellStyle name="Assumption Percentage. 13 11 2" xfId="25800" xr:uid="{00000000-0005-0000-0000-00009D2B0000}"/>
    <cellStyle name="Assumption Percentage. 13 12" xfId="25798" xr:uid="{00000000-0005-0000-0000-00009E2B0000}"/>
    <cellStyle name="Assumption Percentage. 13 2" xfId="5810" xr:uid="{00000000-0005-0000-0000-00009F2B0000}"/>
    <cellStyle name="Assumption Percentage. 13 2 2" xfId="25801" xr:uid="{00000000-0005-0000-0000-0000A02B0000}"/>
    <cellStyle name="Assumption Percentage. 13 3" xfId="5811" xr:uid="{00000000-0005-0000-0000-0000A12B0000}"/>
    <cellStyle name="Assumption Percentage. 13 3 2" xfId="25802" xr:uid="{00000000-0005-0000-0000-0000A22B0000}"/>
    <cellStyle name="Assumption Percentage. 13 4" xfId="5812" xr:uid="{00000000-0005-0000-0000-0000A32B0000}"/>
    <cellStyle name="Assumption Percentage. 13 4 2" xfId="25803" xr:uid="{00000000-0005-0000-0000-0000A42B0000}"/>
    <cellStyle name="Assumption Percentage. 13 5" xfId="5813" xr:uid="{00000000-0005-0000-0000-0000A52B0000}"/>
    <cellStyle name="Assumption Percentage. 13 5 2" xfId="25804" xr:uid="{00000000-0005-0000-0000-0000A62B0000}"/>
    <cellStyle name="Assumption Percentage. 13 6" xfId="5814" xr:uid="{00000000-0005-0000-0000-0000A72B0000}"/>
    <cellStyle name="Assumption Percentage. 13 6 2" xfId="25805" xr:uid="{00000000-0005-0000-0000-0000A82B0000}"/>
    <cellStyle name="Assumption Percentage. 13 7" xfId="5815" xr:uid="{00000000-0005-0000-0000-0000A92B0000}"/>
    <cellStyle name="Assumption Percentage. 13 7 2" xfId="25806" xr:uid="{00000000-0005-0000-0000-0000AA2B0000}"/>
    <cellStyle name="Assumption Percentage. 13 8" xfId="5816" xr:uid="{00000000-0005-0000-0000-0000AB2B0000}"/>
    <cellStyle name="Assumption Percentage. 13 8 2" xfId="25807" xr:uid="{00000000-0005-0000-0000-0000AC2B0000}"/>
    <cellStyle name="Assumption Percentage. 13 9" xfId="5817" xr:uid="{00000000-0005-0000-0000-0000AD2B0000}"/>
    <cellStyle name="Assumption Percentage. 13 9 2" xfId="25808" xr:uid="{00000000-0005-0000-0000-0000AE2B0000}"/>
    <cellStyle name="Assumption Percentage. 14" xfId="5818" xr:uid="{00000000-0005-0000-0000-0000AF2B0000}"/>
    <cellStyle name="Assumption Percentage. 14 2" xfId="25809" xr:uid="{00000000-0005-0000-0000-0000B02B0000}"/>
    <cellStyle name="Assumption Percentage. 15" xfId="5819" xr:uid="{00000000-0005-0000-0000-0000B12B0000}"/>
    <cellStyle name="Assumption Percentage. 15 2" xfId="25810" xr:uid="{00000000-0005-0000-0000-0000B22B0000}"/>
    <cellStyle name="Assumption Percentage. 16" xfId="5820" xr:uid="{00000000-0005-0000-0000-0000B32B0000}"/>
    <cellStyle name="Assumption Percentage. 16 2" xfId="25811" xr:uid="{00000000-0005-0000-0000-0000B42B0000}"/>
    <cellStyle name="Assumption Percentage. 17" xfId="5821" xr:uid="{00000000-0005-0000-0000-0000B52B0000}"/>
    <cellStyle name="Assumption Percentage. 17 2" xfId="25812" xr:uid="{00000000-0005-0000-0000-0000B62B0000}"/>
    <cellStyle name="Assumption Percentage. 18" xfId="25713" xr:uid="{00000000-0005-0000-0000-0000B72B0000}"/>
    <cellStyle name="Assumption Percentage. 2" xfId="5822" xr:uid="{00000000-0005-0000-0000-0000B82B0000}"/>
    <cellStyle name="Assumption Percentage. 2 10" xfId="5823" xr:uid="{00000000-0005-0000-0000-0000B92B0000}"/>
    <cellStyle name="Assumption Percentage. 2 10 2" xfId="25814" xr:uid="{00000000-0005-0000-0000-0000BA2B0000}"/>
    <cellStyle name="Assumption Percentage. 2 11" xfId="5824" xr:uid="{00000000-0005-0000-0000-0000BB2B0000}"/>
    <cellStyle name="Assumption Percentage. 2 11 2" xfId="25815" xr:uid="{00000000-0005-0000-0000-0000BC2B0000}"/>
    <cellStyle name="Assumption Percentage. 2 12" xfId="5825" xr:uid="{00000000-0005-0000-0000-0000BD2B0000}"/>
    <cellStyle name="Assumption Percentage. 2 12 2" xfId="25816" xr:uid="{00000000-0005-0000-0000-0000BE2B0000}"/>
    <cellStyle name="Assumption Percentage. 2 13" xfId="5826" xr:uid="{00000000-0005-0000-0000-0000BF2B0000}"/>
    <cellStyle name="Assumption Percentage. 2 13 2" xfId="25817" xr:uid="{00000000-0005-0000-0000-0000C02B0000}"/>
    <cellStyle name="Assumption Percentage. 2 14" xfId="5827" xr:uid="{00000000-0005-0000-0000-0000C12B0000}"/>
    <cellStyle name="Assumption Percentage. 2 14 2" xfId="25818" xr:uid="{00000000-0005-0000-0000-0000C22B0000}"/>
    <cellStyle name="Assumption Percentage. 2 15" xfId="5828" xr:uid="{00000000-0005-0000-0000-0000C32B0000}"/>
    <cellStyle name="Assumption Percentage. 2 15 2" xfId="25819" xr:uid="{00000000-0005-0000-0000-0000C42B0000}"/>
    <cellStyle name="Assumption Percentage. 2 16" xfId="5829" xr:uid="{00000000-0005-0000-0000-0000C52B0000}"/>
    <cellStyle name="Assumption Percentage. 2 16 2" xfId="25820" xr:uid="{00000000-0005-0000-0000-0000C62B0000}"/>
    <cellStyle name="Assumption Percentage. 2 17" xfId="5830" xr:uid="{00000000-0005-0000-0000-0000C72B0000}"/>
    <cellStyle name="Assumption Percentage. 2 17 2" xfId="25821" xr:uid="{00000000-0005-0000-0000-0000C82B0000}"/>
    <cellStyle name="Assumption Percentage. 2 18" xfId="5831" xr:uid="{00000000-0005-0000-0000-0000C92B0000}"/>
    <cellStyle name="Assumption Percentage. 2 18 2" xfId="25822" xr:uid="{00000000-0005-0000-0000-0000CA2B0000}"/>
    <cellStyle name="Assumption Percentage. 2 19" xfId="5832" xr:uid="{00000000-0005-0000-0000-0000CB2B0000}"/>
    <cellStyle name="Assumption Percentage. 2 19 2" xfId="25823" xr:uid="{00000000-0005-0000-0000-0000CC2B0000}"/>
    <cellStyle name="Assumption Percentage. 2 2" xfId="5833" xr:uid="{00000000-0005-0000-0000-0000CD2B0000}"/>
    <cellStyle name="Assumption Percentage. 2 2 10" xfId="5834" xr:uid="{00000000-0005-0000-0000-0000CE2B0000}"/>
    <cellStyle name="Assumption Percentage. 2 2 10 2" xfId="25825" xr:uid="{00000000-0005-0000-0000-0000CF2B0000}"/>
    <cellStyle name="Assumption Percentage. 2 2 11" xfId="5835" xr:uid="{00000000-0005-0000-0000-0000D02B0000}"/>
    <cellStyle name="Assumption Percentage. 2 2 11 2" xfId="25826" xr:uid="{00000000-0005-0000-0000-0000D12B0000}"/>
    <cellStyle name="Assumption Percentage. 2 2 12" xfId="5836" xr:uid="{00000000-0005-0000-0000-0000D22B0000}"/>
    <cellStyle name="Assumption Percentage. 2 2 12 2" xfId="25827" xr:uid="{00000000-0005-0000-0000-0000D32B0000}"/>
    <cellStyle name="Assumption Percentage. 2 2 13" xfId="5837" xr:uid="{00000000-0005-0000-0000-0000D42B0000}"/>
    <cellStyle name="Assumption Percentage. 2 2 13 2" xfId="25828" xr:uid="{00000000-0005-0000-0000-0000D52B0000}"/>
    <cellStyle name="Assumption Percentage. 2 2 14" xfId="5838" xr:uid="{00000000-0005-0000-0000-0000D62B0000}"/>
    <cellStyle name="Assumption Percentage. 2 2 14 2" xfId="25829" xr:uid="{00000000-0005-0000-0000-0000D72B0000}"/>
    <cellStyle name="Assumption Percentage. 2 2 15" xfId="5839" xr:uid="{00000000-0005-0000-0000-0000D82B0000}"/>
    <cellStyle name="Assumption Percentage. 2 2 15 2" xfId="25830" xr:uid="{00000000-0005-0000-0000-0000D92B0000}"/>
    <cellStyle name="Assumption Percentage. 2 2 16" xfId="5840" xr:uid="{00000000-0005-0000-0000-0000DA2B0000}"/>
    <cellStyle name="Assumption Percentage. 2 2 16 2" xfId="25831" xr:uid="{00000000-0005-0000-0000-0000DB2B0000}"/>
    <cellStyle name="Assumption Percentage. 2 2 17" xfId="5841" xr:uid="{00000000-0005-0000-0000-0000DC2B0000}"/>
    <cellStyle name="Assumption Percentage. 2 2 17 2" xfId="25832" xr:uid="{00000000-0005-0000-0000-0000DD2B0000}"/>
    <cellStyle name="Assumption Percentage. 2 2 18" xfId="5842" xr:uid="{00000000-0005-0000-0000-0000DE2B0000}"/>
    <cellStyle name="Assumption Percentage. 2 2 18 2" xfId="25833" xr:uid="{00000000-0005-0000-0000-0000DF2B0000}"/>
    <cellStyle name="Assumption Percentage. 2 2 19" xfId="5843" xr:uid="{00000000-0005-0000-0000-0000E02B0000}"/>
    <cellStyle name="Assumption Percentage. 2 2 19 2" xfId="25834" xr:uid="{00000000-0005-0000-0000-0000E12B0000}"/>
    <cellStyle name="Assumption Percentage. 2 2 2" xfId="5844" xr:uid="{00000000-0005-0000-0000-0000E22B0000}"/>
    <cellStyle name="Assumption Percentage. 2 2 2 10" xfId="5845" xr:uid="{00000000-0005-0000-0000-0000E32B0000}"/>
    <cellStyle name="Assumption Percentage. 2 2 2 10 2" xfId="25836" xr:uid="{00000000-0005-0000-0000-0000E42B0000}"/>
    <cellStyle name="Assumption Percentage. 2 2 2 11" xfId="5846" xr:uid="{00000000-0005-0000-0000-0000E52B0000}"/>
    <cellStyle name="Assumption Percentage. 2 2 2 11 2" xfId="25837" xr:uid="{00000000-0005-0000-0000-0000E62B0000}"/>
    <cellStyle name="Assumption Percentage. 2 2 2 12" xfId="5847" xr:uid="{00000000-0005-0000-0000-0000E72B0000}"/>
    <cellStyle name="Assumption Percentage. 2 2 2 12 2" xfId="25838" xr:uid="{00000000-0005-0000-0000-0000E82B0000}"/>
    <cellStyle name="Assumption Percentage. 2 2 2 13" xfId="5848" xr:uid="{00000000-0005-0000-0000-0000E92B0000}"/>
    <cellStyle name="Assumption Percentage. 2 2 2 13 2" xfId="25839" xr:uid="{00000000-0005-0000-0000-0000EA2B0000}"/>
    <cellStyle name="Assumption Percentage. 2 2 2 14" xfId="25835" xr:uid="{00000000-0005-0000-0000-0000EB2B0000}"/>
    <cellStyle name="Assumption Percentage. 2 2 2 2" xfId="5849" xr:uid="{00000000-0005-0000-0000-0000EC2B0000}"/>
    <cellStyle name="Assumption Percentage. 2 2 2 2 10" xfId="5850" xr:uid="{00000000-0005-0000-0000-0000ED2B0000}"/>
    <cellStyle name="Assumption Percentage. 2 2 2 2 10 2" xfId="25841" xr:uid="{00000000-0005-0000-0000-0000EE2B0000}"/>
    <cellStyle name="Assumption Percentage. 2 2 2 2 11" xfId="5851" xr:uid="{00000000-0005-0000-0000-0000EF2B0000}"/>
    <cellStyle name="Assumption Percentage. 2 2 2 2 11 2" xfId="25842" xr:uid="{00000000-0005-0000-0000-0000F02B0000}"/>
    <cellStyle name="Assumption Percentage. 2 2 2 2 12" xfId="5852" xr:uid="{00000000-0005-0000-0000-0000F12B0000}"/>
    <cellStyle name="Assumption Percentage. 2 2 2 2 12 2" xfId="25843" xr:uid="{00000000-0005-0000-0000-0000F22B0000}"/>
    <cellStyle name="Assumption Percentage. 2 2 2 2 13" xfId="25840" xr:uid="{00000000-0005-0000-0000-0000F32B0000}"/>
    <cellStyle name="Assumption Percentage. 2 2 2 2 2" xfId="5853" xr:uid="{00000000-0005-0000-0000-0000F42B0000}"/>
    <cellStyle name="Assumption Percentage. 2 2 2 2 2 10" xfId="5854" xr:uid="{00000000-0005-0000-0000-0000F52B0000}"/>
    <cellStyle name="Assumption Percentage. 2 2 2 2 2 10 2" xfId="25845" xr:uid="{00000000-0005-0000-0000-0000F62B0000}"/>
    <cellStyle name="Assumption Percentage. 2 2 2 2 2 11" xfId="5855" xr:uid="{00000000-0005-0000-0000-0000F72B0000}"/>
    <cellStyle name="Assumption Percentage. 2 2 2 2 2 11 2" xfId="25846" xr:uid="{00000000-0005-0000-0000-0000F82B0000}"/>
    <cellStyle name="Assumption Percentage. 2 2 2 2 2 12" xfId="25844" xr:uid="{00000000-0005-0000-0000-0000F92B0000}"/>
    <cellStyle name="Assumption Percentage. 2 2 2 2 2 2" xfId="5856" xr:uid="{00000000-0005-0000-0000-0000FA2B0000}"/>
    <cellStyle name="Assumption Percentage. 2 2 2 2 2 2 10" xfId="5857" xr:uid="{00000000-0005-0000-0000-0000FB2B0000}"/>
    <cellStyle name="Assumption Percentage. 2 2 2 2 2 2 10 2" xfId="25848" xr:uid="{00000000-0005-0000-0000-0000FC2B0000}"/>
    <cellStyle name="Assumption Percentage. 2 2 2 2 2 2 11" xfId="5858" xr:uid="{00000000-0005-0000-0000-0000FD2B0000}"/>
    <cellStyle name="Assumption Percentage. 2 2 2 2 2 2 11 2" xfId="25849" xr:uid="{00000000-0005-0000-0000-0000FE2B0000}"/>
    <cellStyle name="Assumption Percentage. 2 2 2 2 2 2 12" xfId="25847" xr:uid="{00000000-0005-0000-0000-0000FF2B0000}"/>
    <cellStyle name="Assumption Percentage. 2 2 2 2 2 2 2" xfId="5859" xr:uid="{00000000-0005-0000-0000-0000002C0000}"/>
    <cellStyle name="Assumption Percentage. 2 2 2 2 2 2 2 2" xfId="25850" xr:uid="{00000000-0005-0000-0000-0000012C0000}"/>
    <cellStyle name="Assumption Percentage. 2 2 2 2 2 2 3" xfId="5860" xr:uid="{00000000-0005-0000-0000-0000022C0000}"/>
    <cellStyle name="Assumption Percentage. 2 2 2 2 2 2 3 2" xfId="25851" xr:uid="{00000000-0005-0000-0000-0000032C0000}"/>
    <cellStyle name="Assumption Percentage. 2 2 2 2 2 2 4" xfId="5861" xr:uid="{00000000-0005-0000-0000-0000042C0000}"/>
    <cellStyle name="Assumption Percentage. 2 2 2 2 2 2 4 2" xfId="25852" xr:uid="{00000000-0005-0000-0000-0000052C0000}"/>
    <cellStyle name="Assumption Percentage. 2 2 2 2 2 2 5" xfId="5862" xr:uid="{00000000-0005-0000-0000-0000062C0000}"/>
    <cellStyle name="Assumption Percentage. 2 2 2 2 2 2 5 2" xfId="25853" xr:uid="{00000000-0005-0000-0000-0000072C0000}"/>
    <cellStyle name="Assumption Percentage. 2 2 2 2 2 2 6" xfId="5863" xr:uid="{00000000-0005-0000-0000-0000082C0000}"/>
    <cellStyle name="Assumption Percentage. 2 2 2 2 2 2 6 2" xfId="25854" xr:uid="{00000000-0005-0000-0000-0000092C0000}"/>
    <cellStyle name="Assumption Percentage. 2 2 2 2 2 2 7" xfId="5864" xr:uid="{00000000-0005-0000-0000-00000A2C0000}"/>
    <cellStyle name="Assumption Percentage. 2 2 2 2 2 2 7 2" xfId="25855" xr:uid="{00000000-0005-0000-0000-00000B2C0000}"/>
    <cellStyle name="Assumption Percentage. 2 2 2 2 2 2 8" xfId="5865" xr:uid="{00000000-0005-0000-0000-00000C2C0000}"/>
    <cellStyle name="Assumption Percentage. 2 2 2 2 2 2 8 2" xfId="25856" xr:uid="{00000000-0005-0000-0000-00000D2C0000}"/>
    <cellStyle name="Assumption Percentage. 2 2 2 2 2 2 9" xfId="5866" xr:uid="{00000000-0005-0000-0000-00000E2C0000}"/>
    <cellStyle name="Assumption Percentage. 2 2 2 2 2 2 9 2" xfId="25857" xr:uid="{00000000-0005-0000-0000-00000F2C0000}"/>
    <cellStyle name="Assumption Percentage. 2 2 2 2 2 3" xfId="5867" xr:uid="{00000000-0005-0000-0000-0000102C0000}"/>
    <cellStyle name="Assumption Percentage. 2 2 2 2 2 3 2" xfId="25858" xr:uid="{00000000-0005-0000-0000-0000112C0000}"/>
    <cellStyle name="Assumption Percentage. 2 2 2 2 2 4" xfId="5868" xr:uid="{00000000-0005-0000-0000-0000122C0000}"/>
    <cellStyle name="Assumption Percentage. 2 2 2 2 2 4 2" xfId="25859" xr:uid="{00000000-0005-0000-0000-0000132C0000}"/>
    <cellStyle name="Assumption Percentage. 2 2 2 2 2 5" xfId="5869" xr:uid="{00000000-0005-0000-0000-0000142C0000}"/>
    <cellStyle name="Assumption Percentage. 2 2 2 2 2 5 2" xfId="25860" xr:uid="{00000000-0005-0000-0000-0000152C0000}"/>
    <cellStyle name="Assumption Percentage. 2 2 2 2 2 6" xfId="5870" xr:uid="{00000000-0005-0000-0000-0000162C0000}"/>
    <cellStyle name="Assumption Percentage. 2 2 2 2 2 6 2" xfId="25861" xr:uid="{00000000-0005-0000-0000-0000172C0000}"/>
    <cellStyle name="Assumption Percentage. 2 2 2 2 2 7" xfId="5871" xr:uid="{00000000-0005-0000-0000-0000182C0000}"/>
    <cellStyle name="Assumption Percentage. 2 2 2 2 2 7 2" xfId="25862" xr:uid="{00000000-0005-0000-0000-0000192C0000}"/>
    <cellStyle name="Assumption Percentage. 2 2 2 2 2 8" xfId="5872" xr:uid="{00000000-0005-0000-0000-00001A2C0000}"/>
    <cellStyle name="Assumption Percentage. 2 2 2 2 2 8 2" xfId="25863" xr:uid="{00000000-0005-0000-0000-00001B2C0000}"/>
    <cellStyle name="Assumption Percentage. 2 2 2 2 2 9" xfId="5873" xr:uid="{00000000-0005-0000-0000-00001C2C0000}"/>
    <cellStyle name="Assumption Percentage. 2 2 2 2 2 9 2" xfId="25864" xr:uid="{00000000-0005-0000-0000-00001D2C0000}"/>
    <cellStyle name="Assumption Percentage. 2 2 2 2 3" xfId="5874" xr:uid="{00000000-0005-0000-0000-00001E2C0000}"/>
    <cellStyle name="Assumption Percentage. 2 2 2 2 3 10" xfId="5875" xr:uid="{00000000-0005-0000-0000-00001F2C0000}"/>
    <cellStyle name="Assumption Percentage. 2 2 2 2 3 10 2" xfId="25866" xr:uid="{00000000-0005-0000-0000-0000202C0000}"/>
    <cellStyle name="Assumption Percentage. 2 2 2 2 3 11" xfId="5876" xr:uid="{00000000-0005-0000-0000-0000212C0000}"/>
    <cellStyle name="Assumption Percentage. 2 2 2 2 3 11 2" xfId="25867" xr:uid="{00000000-0005-0000-0000-0000222C0000}"/>
    <cellStyle name="Assumption Percentage. 2 2 2 2 3 12" xfId="25865" xr:uid="{00000000-0005-0000-0000-0000232C0000}"/>
    <cellStyle name="Assumption Percentage. 2 2 2 2 3 2" xfId="5877" xr:uid="{00000000-0005-0000-0000-0000242C0000}"/>
    <cellStyle name="Assumption Percentage. 2 2 2 2 3 2 2" xfId="25868" xr:uid="{00000000-0005-0000-0000-0000252C0000}"/>
    <cellStyle name="Assumption Percentage. 2 2 2 2 3 3" xfId="5878" xr:uid="{00000000-0005-0000-0000-0000262C0000}"/>
    <cellStyle name="Assumption Percentage. 2 2 2 2 3 3 2" xfId="25869" xr:uid="{00000000-0005-0000-0000-0000272C0000}"/>
    <cellStyle name="Assumption Percentage. 2 2 2 2 3 4" xfId="5879" xr:uid="{00000000-0005-0000-0000-0000282C0000}"/>
    <cellStyle name="Assumption Percentage. 2 2 2 2 3 4 2" xfId="25870" xr:uid="{00000000-0005-0000-0000-0000292C0000}"/>
    <cellStyle name="Assumption Percentage. 2 2 2 2 3 5" xfId="5880" xr:uid="{00000000-0005-0000-0000-00002A2C0000}"/>
    <cellStyle name="Assumption Percentage. 2 2 2 2 3 5 2" xfId="25871" xr:uid="{00000000-0005-0000-0000-00002B2C0000}"/>
    <cellStyle name="Assumption Percentage. 2 2 2 2 3 6" xfId="5881" xr:uid="{00000000-0005-0000-0000-00002C2C0000}"/>
    <cellStyle name="Assumption Percentage. 2 2 2 2 3 6 2" xfId="25872" xr:uid="{00000000-0005-0000-0000-00002D2C0000}"/>
    <cellStyle name="Assumption Percentage. 2 2 2 2 3 7" xfId="5882" xr:uid="{00000000-0005-0000-0000-00002E2C0000}"/>
    <cellStyle name="Assumption Percentage. 2 2 2 2 3 7 2" xfId="25873" xr:uid="{00000000-0005-0000-0000-00002F2C0000}"/>
    <cellStyle name="Assumption Percentage. 2 2 2 2 3 8" xfId="5883" xr:uid="{00000000-0005-0000-0000-0000302C0000}"/>
    <cellStyle name="Assumption Percentage. 2 2 2 2 3 8 2" xfId="25874" xr:uid="{00000000-0005-0000-0000-0000312C0000}"/>
    <cellStyle name="Assumption Percentage. 2 2 2 2 3 9" xfId="5884" xr:uid="{00000000-0005-0000-0000-0000322C0000}"/>
    <cellStyle name="Assumption Percentage. 2 2 2 2 3 9 2" xfId="25875" xr:uid="{00000000-0005-0000-0000-0000332C0000}"/>
    <cellStyle name="Assumption Percentage. 2 2 2 2 4" xfId="5885" xr:uid="{00000000-0005-0000-0000-0000342C0000}"/>
    <cellStyle name="Assumption Percentage. 2 2 2 2 4 2" xfId="25876" xr:uid="{00000000-0005-0000-0000-0000352C0000}"/>
    <cellStyle name="Assumption Percentage. 2 2 2 2 5" xfId="5886" xr:uid="{00000000-0005-0000-0000-0000362C0000}"/>
    <cellStyle name="Assumption Percentage. 2 2 2 2 5 2" xfId="25877" xr:uid="{00000000-0005-0000-0000-0000372C0000}"/>
    <cellStyle name="Assumption Percentage. 2 2 2 2 6" xfId="5887" xr:uid="{00000000-0005-0000-0000-0000382C0000}"/>
    <cellStyle name="Assumption Percentage. 2 2 2 2 6 2" xfId="25878" xr:uid="{00000000-0005-0000-0000-0000392C0000}"/>
    <cellStyle name="Assumption Percentage. 2 2 2 2 7" xfId="5888" xr:uid="{00000000-0005-0000-0000-00003A2C0000}"/>
    <cellStyle name="Assumption Percentage. 2 2 2 2 7 2" xfId="25879" xr:uid="{00000000-0005-0000-0000-00003B2C0000}"/>
    <cellStyle name="Assumption Percentage. 2 2 2 2 8" xfId="5889" xr:uid="{00000000-0005-0000-0000-00003C2C0000}"/>
    <cellStyle name="Assumption Percentage. 2 2 2 2 8 2" xfId="25880" xr:uid="{00000000-0005-0000-0000-00003D2C0000}"/>
    <cellStyle name="Assumption Percentage. 2 2 2 2 9" xfId="5890" xr:uid="{00000000-0005-0000-0000-00003E2C0000}"/>
    <cellStyle name="Assumption Percentage. 2 2 2 2 9 2" xfId="25881" xr:uid="{00000000-0005-0000-0000-00003F2C0000}"/>
    <cellStyle name="Assumption Percentage. 2 2 2 3" xfId="5891" xr:uid="{00000000-0005-0000-0000-0000402C0000}"/>
    <cellStyle name="Assumption Percentage. 2 2 2 3 10" xfId="5892" xr:uid="{00000000-0005-0000-0000-0000412C0000}"/>
    <cellStyle name="Assumption Percentage. 2 2 2 3 10 2" xfId="25883" xr:uid="{00000000-0005-0000-0000-0000422C0000}"/>
    <cellStyle name="Assumption Percentage. 2 2 2 3 11" xfId="5893" xr:uid="{00000000-0005-0000-0000-0000432C0000}"/>
    <cellStyle name="Assumption Percentage. 2 2 2 3 11 2" xfId="25884" xr:uid="{00000000-0005-0000-0000-0000442C0000}"/>
    <cellStyle name="Assumption Percentage. 2 2 2 3 12" xfId="25882" xr:uid="{00000000-0005-0000-0000-0000452C0000}"/>
    <cellStyle name="Assumption Percentage. 2 2 2 3 2" xfId="5894" xr:uid="{00000000-0005-0000-0000-0000462C0000}"/>
    <cellStyle name="Assumption Percentage. 2 2 2 3 2 10" xfId="5895" xr:uid="{00000000-0005-0000-0000-0000472C0000}"/>
    <cellStyle name="Assumption Percentage. 2 2 2 3 2 10 2" xfId="25886" xr:uid="{00000000-0005-0000-0000-0000482C0000}"/>
    <cellStyle name="Assumption Percentage. 2 2 2 3 2 11" xfId="5896" xr:uid="{00000000-0005-0000-0000-0000492C0000}"/>
    <cellStyle name="Assumption Percentage. 2 2 2 3 2 11 2" xfId="25887" xr:uid="{00000000-0005-0000-0000-00004A2C0000}"/>
    <cellStyle name="Assumption Percentage. 2 2 2 3 2 12" xfId="25885" xr:uid="{00000000-0005-0000-0000-00004B2C0000}"/>
    <cellStyle name="Assumption Percentage. 2 2 2 3 2 2" xfId="5897" xr:uid="{00000000-0005-0000-0000-00004C2C0000}"/>
    <cellStyle name="Assumption Percentage. 2 2 2 3 2 2 2" xfId="25888" xr:uid="{00000000-0005-0000-0000-00004D2C0000}"/>
    <cellStyle name="Assumption Percentage. 2 2 2 3 2 3" xfId="5898" xr:uid="{00000000-0005-0000-0000-00004E2C0000}"/>
    <cellStyle name="Assumption Percentage. 2 2 2 3 2 3 2" xfId="25889" xr:uid="{00000000-0005-0000-0000-00004F2C0000}"/>
    <cellStyle name="Assumption Percentage. 2 2 2 3 2 4" xfId="5899" xr:uid="{00000000-0005-0000-0000-0000502C0000}"/>
    <cellStyle name="Assumption Percentage. 2 2 2 3 2 4 2" xfId="25890" xr:uid="{00000000-0005-0000-0000-0000512C0000}"/>
    <cellStyle name="Assumption Percentage. 2 2 2 3 2 5" xfId="5900" xr:uid="{00000000-0005-0000-0000-0000522C0000}"/>
    <cellStyle name="Assumption Percentage. 2 2 2 3 2 5 2" xfId="25891" xr:uid="{00000000-0005-0000-0000-0000532C0000}"/>
    <cellStyle name="Assumption Percentage. 2 2 2 3 2 6" xfId="5901" xr:uid="{00000000-0005-0000-0000-0000542C0000}"/>
    <cellStyle name="Assumption Percentage. 2 2 2 3 2 6 2" xfId="25892" xr:uid="{00000000-0005-0000-0000-0000552C0000}"/>
    <cellStyle name="Assumption Percentage. 2 2 2 3 2 7" xfId="5902" xr:uid="{00000000-0005-0000-0000-0000562C0000}"/>
    <cellStyle name="Assumption Percentage. 2 2 2 3 2 7 2" xfId="25893" xr:uid="{00000000-0005-0000-0000-0000572C0000}"/>
    <cellStyle name="Assumption Percentage. 2 2 2 3 2 8" xfId="5903" xr:uid="{00000000-0005-0000-0000-0000582C0000}"/>
    <cellStyle name="Assumption Percentage. 2 2 2 3 2 8 2" xfId="25894" xr:uid="{00000000-0005-0000-0000-0000592C0000}"/>
    <cellStyle name="Assumption Percentage. 2 2 2 3 2 9" xfId="5904" xr:uid="{00000000-0005-0000-0000-00005A2C0000}"/>
    <cellStyle name="Assumption Percentage. 2 2 2 3 2 9 2" xfId="25895" xr:uid="{00000000-0005-0000-0000-00005B2C0000}"/>
    <cellStyle name="Assumption Percentage. 2 2 2 3 3" xfId="5905" xr:uid="{00000000-0005-0000-0000-00005C2C0000}"/>
    <cellStyle name="Assumption Percentage. 2 2 2 3 3 2" xfId="25896" xr:uid="{00000000-0005-0000-0000-00005D2C0000}"/>
    <cellStyle name="Assumption Percentage. 2 2 2 3 4" xfId="5906" xr:uid="{00000000-0005-0000-0000-00005E2C0000}"/>
    <cellStyle name="Assumption Percentage. 2 2 2 3 4 2" xfId="25897" xr:uid="{00000000-0005-0000-0000-00005F2C0000}"/>
    <cellStyle name="Assumption Percentage. 2 2 2 3 5" xfId="5907" xr:uid="{00000000-0005-0000-0000-0000602C0000}"/>
    <cellStyle name="Assumption Percentage. 2 2 2 3 5 2" xfId="25898" xr:uid="{00000000-0005-0000-0000-0000612C0000}"/>
    <cellStyle name="Assumption Percentage. 2 2 2 3 6" xfId="5908" xr:uid="{00000000-0005-0000-0000-0000622C0000}"/>
    <cellStyle name="Assumption Percentage. 2 2 2 3 6 2" xfId="25899" xr:uid="{00000000-0005-0000-0000-0000632C0000}"/>
    <cellStyle name="Assumption Percentage. 2 2 2 3 7" xfId="5909" xr:uid="{00000000-0005-0000-0000-0000642C0000}"/>
    <cellStyle name="Assumption Percentage. 2 2 2 3 7 2" xfId="25900" xr:uid="{00000000-0005-0000-0000-0000652C0000}"/>
    <cellStyle name="Assumption Percentage. 2 2 2 3 8" xfId="5910" xr:uid="{00000000-0005-0000-0000-0000662C0000}"/>
    <cellStyle name="Assumption Percentage. 2 2 2 3 8 2" xfId="25901" xr:uid="{00000000-0005-0000-0000-0000672C0000}"/>
    <cellStyle name="Assumption Percentage. 2 2 2 3 9" xfId="5911" xr:uid="{00000000-0005-0000-0000-0000682C0000}"/>
    <cellStyle name="Assumption Percentage. 2 2 2 3 9 2" xfId="25902" xr:uid="{00000000-0005-0000-0000-0000692C0000}"/>
    <cellStyle name="Assumption Percentage. 2 2 2 4" xfId="5912" xr:uid="{00000000-0005-0000-0000-00006A2C0000}"/>
    <cellStyle name="Assumption Percentage. 2 2 2 4 10" xfId="5913" xr:uid="{00000000-0005-0000-0000-00006B2C0000}"/>
    <cellStyle name="Assumption Percentage. 2 2 2 4 10 2" xfId="25904" xr:uid="{00000000-0005-0000-0000-00006C2C0000}"/>
    <cellStyle name="Assumption Percentage. 2 2 2 4 11" xfId="5914" xr:uid="{00000000-0005-0000-0000-00006D2C0000}"/>
    <cellStyle name="Assumption Percentage. 2 2 2 4 11 2" xfId="25905" xr:uid="{00000000-0005-0000-0000-00006E2C0000}"/>
    <cellStyle name="Assumption Percentage. 2 2 2 4 12" xfId="25903" xr:uid="{00000000-0005-0000-0000-00006F2C0000}"/>
    <cellStyle name="Assumption Percentage. 2 2 2 4 2" xfId="5915" xr:uid="{00000000-0005-0000-0000-0000702C0000}"/>
    <cellStyle name="Assumption Percentage. 2 2 2 4 2 2" xfId="25906" xr:uid="{00000000-0005-0000-0000-0000712C0000}"/>
    <cellStyle name="Assumption Percentage. 2 2 2 4 3" xfId="5916" xr:uid="{00000000-0005-0000-0000-0000722C0000}"/>
    <cellStyle name="Assumption Percentage. 2 2 2 4 3 2" xfId="25907" xr:uid="{00000000-0005-0000-0000-0000732C0000}"/>
    <cellStyle name="Assumption Percentage. 2 2 2 4 4" xfId="5917" xr:uid="{00000000-0005-0000-0000-0000742C0000}"/>
    <cellStyle name="Assumption Percentage. 2 2 2 4 4 2" xfId="25908" xr:uid="{00000000-0005-0000-0000-0000752C0000}"/>
    <cellStyle name="Assumption Percentage. 2 2 2 4 5" xfId="5918" xr:uid="{00000000-0005-0000-0000-0000762C0000}"/>
    <cellStyle name="Assumption Percentage. 2 2 2 4 5 2" xfId="25909" xr:uid="{00000000-0005-0000-0000-0000772C0000}"/>
    <cellStyle name="Assumption Percentage. 2 2 2 4 6" xfId="5919" xr:uid="{00000000-0005-0000-0000-0000782C0000}"/>
    <cellStyle name="Assumption Percentage. 2 2 2 4 6 2" xfId="25910" xr:uid="{00000000-0005-0000-0000-0000792C0000}"/>
    <cellStyle name="Assumption Percentage. 2 2 2 4 7" xfId="5920" xr:uid="{00000000-0005-0000-0000-00007A2C0000}"/>
    <cellStyle name="Assumption Percentage. 2 2 2 4 7 2" xfId="25911" xr:uid="{00000000-0005-0000-0000-00007B2C0000}"/>
    <cellStyle name="Assumption Percentage. 2 2 2 4 8" xfId="5921" xr:uid="{00000000-0005-0000-0000-00007C2C0000}"/>
    <cellStyle name="Assumption Percentage. 2 2 2 4 8 2" xfId="25912" xr:uid="{00000000-0005-0000-0000-00007D2C0000}"/>
    <cellStyle name="Assumption Percentage. 2 2 2 4 9" xfId="5922" xr:uid="{00000000-0005-0000-0000-00007E2C0000}"/>
    <cellStyle name="Assumption Percentage. 2 2 2 4 9 2" xfId="25913" xr:uid="{00000000-0005-0000-0000-00007F2C0000}"/>
    <cellStyle name="Assumption Percentage. 2 2 2 5" xfId="5923" xr:uid="{00000000-0005-0000-0000-0000802C0000}"/>
    <cellStyle name="Assumption Percentage. 2 2 2 5 2" xfId="25914" xr:uid="{00000000-0005-0000-0000-0000812C0000}"/>
    <cellStyle name="Assumption Percentage. 2 2 2 6" xfId="5924" xr:uid="{00000000-0005-0000-0000-0000822C0000}"/>
    <cellStyle name="Assumption Percentage. 2 2 2 6 2" xfId="25915" xr:uid="{00000000-0005-0000-0000-0000832C0000}"/>
    <cellStyle name="Assumption Percentage. 2 2 2 7" xfId="5925" xr:uid="{00000000-0005-0000-0000-0000842C0000}"/>
    <cellStyle name="Assumption Percentage. 2 2 2 7 2" xfId="25916" xr:uid="{00000000-0005-0000-0000-0000852C0000}"/>
    <cellStyle name="Assumption Percentage. 2 2 2 8" xfId="5926" xr:uid="{00000000-0005-0000-0000-0000862C0000}"/>
    <cellStyle name="Assumption Percentage. 2 2 2 8 2" xfId="25917" xr:uid="{00000000-0005-0000-0000-0000872C0000}"/>
    <cellStyle name="Assumption Percentage. 2 2 2 9" xfId="5927" xr:uid="{00000000-0005-0000-0000-0000882C0000}"/>
    <cellStyle name="Assumption Percentage. 2 2 2 9 2" xfId="25918" xr:uid="{00000000-0005-0000-0000-0000892C0000}"/>
    <cellStyle name="Assumption Percentage. 2 2 20" xfId="5928" xr:uid="{00000000-0005-0000-0000-00008A2C0000}"/>
    <cellStyle name="Assumption Percentage. 2 2 20 2" xfId="25919" xr:uid="{00000000-0005-0000-0000-00008B2C0000}"/>
    <cellStyle name="Assumption Percentage. 2 2 21" xfId="5929" xr:uid="{00000000-0005-0000-0000-00008C2C0000}"/>
    <cellStyle name="Assumption Percentage. 2 2 21 2" xfId="25920" xr:uid="{00000000-0005-0000-0000-00008D2C0000}"/>
    <cellStyle name="Assumption Percentage. 2 2 22" xfId="25824" xr:uid="{00000000-0005-0000-0000-00008E2C0000}"/>
    <cellStyle name="Assumption Percentage. 2 2 3" xfId="5930" xr:uid="{00000000-0005-0000-0000-00008F2C0000}"/>
    <cellStyle name="Assumption Percentage. 2 2 3 10" xfId="5931" xr:uid="{00000000-0005-0000-0000-0000902C0000}"/>
    <cellStyle name="Assumption Percentage. 2 2 3 10 2" xfId="25922" xr:uid="{00000000-0005-0000-0000-0000912C0000}"/>
    <cellStyle name="Assumption Percentage. 2 2 3 11" xfId="5932" xr:uid="{00000000-0005-0000-0000-0000922C0000}"/>
    <cellStyle name="Assumption Percentage. 2 2 3 11 2" xfId="25923" xr:uid="{00000000-0005-0000-0000-0000932C0000}"/>
    <cellStyle name="Assumption Percentage. 2 2 3 12" xfId="5933" xr:uid="{00000000-0005-0000-0000-0000942C0000}"/>
    <cellStyle name="Assumption Percentage. 2 2 3 12 2" xfId="25924" xr:uid="{00000000-0005-0000-0000-0000952C0000}"/>
    <cellStyle name="Assumption Percentage. 2 2 3 13" xfId="25921" xr:uid="{00000000-0005-0000-0000-0000962C0000}"/>
    <cellStyle name="Assumption Percentage. 2 2 3 2" xfId="5934" xr:uid="{00000000-0005-0000-0000-0000972C0000}"/>
    <cellStyle name="Assumption Percentage. 2 2 3 2 10" xfId="5935" xr:uid="{00000000-0005-0000-0000-0000982C0000}"/>
    <cellStyle name="Assumption Percentage. 2 2 3 2 10 2" xfId="25926" xr:uid="{00000000-0005-0000-0000-0000992C0000}"/>
    <cellStyle name="Assumption Percentage. 2 2 3 2 11" xfId="5936" xr:uid="{00000000-0005-0000-0000-00009A2C0000}"/>
    <cellStyle name="Assumption Percentage. 2 2 3 2 11 2" xfId="25927" xr:uid="{00000000-0005-0000-0000-00009B2C0000}"/>
    <cellStyle name="Assumption Percentage. 2 2 3 2 12" xfId="25925" xr:uid="{00000000-0005-0000-0000-00009C2C0000}"/>
    <cellStyle name="Assumption Percentage. 2 2 3 2 2" xfId="5937" xr:uid="{00000000-0005-0000-0000-00009D2C0000}"/>
    <cellStyle name="Assumption Percentage. 2 2 3 2 2 10" xfId="5938" xr:uid="{00000000-0005-0000-0000-00009E2C0000}"/>
    <cellStyle name="Assumption Percentage. 2 2 3 2 2 10 2" xfId="25929" xr:uid="{00000000-0005-0000-0000-00009F2C0000}"/>
    <cellStyle name="Assumption Percentage. 2 2 3 2 2 11" xfId="5939" xr:uid="{00000000-0005-0000-0000-0000A02C0000}"/>
    <cellStyle name="Assumption Percentage. 2 2 3 2 2 11 2" xfId="25930" xr:uid="{00000000-0005-0000-0000-0000A12C0000}"/>
    <cellStyle name="Assumption Percentage. 2 2 3 2 2 12" xfId="25928" xr:uid="{00000000-0005-0000-0000-0000A22C0000}"/>
    <cellStyle name="Assumption Percentage. 2 2 3 2 2 2" xfId="5940" xr:uid="{00000000-0005-0000-0000-0000A32C0000}"/>
    <cellStyle name="Assumption Percentage. 2 2 3 2 2 2 2" xfId="25931" xr:uid="{00000000-0005-0000-0000-0000A42C0000}"/>
    <cellStyle name="Assumption Percentage. 2 2 3 2 2 3" xfId="5941" xr:uid="{00000000-0005-0000-0000-0000A52C0000}"/>
    <cellStyle name="Assumption Percentage. 2 2 3 2 2 3 2" xfId="25932" xr:uid="{00000000-0005-0000-0000-0000A62C0000}"/>
    <cellStyle name="Assumption Percentage. 2 2 3 2 2 4" xfId="5942" xr:uid="{00000000-0005-0000-0000-0000A72C0000}"/>
    <cellStyle name="Assumption Percentage. 2 2 3 2 2 4 2" xfId="25933" xr:uid="{00000000-0005-0000-0000-0000A82C0000}"/>
    <cellStyle name="Assumption Percentage. 2 2 3 2 2 5" xfId="5943" xr:uid="{00000000-0005-0000-0000-0000A92C0000}"/>
    <cellStyle name="Assumption Percentage. 2 2 3 2 2 5 2" xfId="25934" xr:uid="{00000000-0005-0000-0000-0000AA2C0000}"/>
    <cellStyle name="Assumption Percentage. 2 2 3 2 2 6" xfId="5944" xr:uid="{00000000-0005-0000-0000-0000AB2C0000}"/>
    <cellStyle name="Assumption Percentage. 2 2 3 2 2 6 2" xfId="25935" xr:uid="{00000000-0005-0000-0000-0000AC2C0000}"/>
    <cellStyle name="Assumption Percentage. 2 2 3 2 2 7" xfId="5945" xr:uid="{00000000-0005-0000-0000-0000AD2C0000}"/>
    <cellStyle name="Assumption Percentage. 2 2 3 2 2 7 2" xfId="25936" xr:uid="{00000000-0005-0000-0000-0000AE2C0000}"/>
    <cellStyle name="Assumption Percentage. 2 2 3 2 2 8" xfId="5946" xr:uid="{00000000-0005-0000-0000-0000AF2C0000}"/>
    <cellStyle name="Assumption Percentage. 2 2 3 2 2 8 2" xfId="25937" xr:uid="{00000000-0005-0000-0000-0000B02C0000}"/>
    <cellStyle name="Assumption Percentage. 2 2 3 2 2 9" xfId="5947" xr:uid="{00000000-0005-0000-0000-0000B12C0000}"/>
    <cellStyle name="Assumption Percentage. 2 2 3 2 2 9 2" xfId="25938" xr:uid="{00000000-0005-0000-0000-0000B22C0000}"/>
    <cellStyle name="Assumption Percentage. 2 2 3 2 3" xfId="5948" xr:uid="{00000000-0005-0000-0000-0000B32C0000}"/>
    <cellStyle name="Assumption Percentage. 2 2 3 2 3 2" xfId="25939" xr:uid="{00000000-0005-0000-0000-0000B42C0000}"/>
    <cellStyle name="Assumption Percentage. 2 2 3 2 4" xfId="5949" xr:uid="{00000000-0005-0000-0000-0000B52C0000}"/>
    <cellStyle name="Assumption Percentage. 2 2 3 2 4 2" xfId="25940" xr:uid="{00000000-0005-0000-0000-0000B62C0000}"/>
    <cellStyle name="Assumption Percentage. 2 2 3 2 5" xfId="5950" xr:uid="{00000000-0005-0000-0000-0000B72C0000}"/>
    <cellStyle name="Assumption Percentage. 2 2 3 2 5 2" xfId="25941" xr:uid="{00000000-0005-0000-0000-0000B82C0000}"/>
    <cellStyle name="Assumption Percentage. 2 2 3 2 6" xfId="5951" xr:uid="{00000000-0005-0000-0000-0000B92C0000}"/>
    <cellStyle name="Assumption Percentage. 2 2 3 2 6 2" xfId="25942" xr:uid="{00000000-0005-0000-0000-0000BA2C0000}"/>
    <cellStyle name="Assumption Percentage. 2 2 3 2 7" xfId="5952" xr:uid="{00000000-0005-0000-0000-0000BB2C0000}"/>
    <cellStyle name="Assumption Percentage. 2 2 3 2 7 2" xfId="25943" xr:uid="{00000000-0005-0000-0000-0000BC2C0000}"/>
    <cellStyle name="Assumption Percentage. 2 2 3 2 8" xfId="5953" xr:uid="{00000000-0005-0000-0000-0000BD2C0000}"/>
    <cellStyle name="Assumption Percentage. 2 2 3 2 8 2" xfId="25944" xr:uid="{00000000-0005-0000-0000-0000BE2C0000}"/>
    <cellStyle name="Assumption Percentage. 2 2 3 2 9" xfId="5954" xr:uid="{00000000-0005-0000-0000-0000BF2C0000}"/>
    <cellStyle name="Assumption Percentage. 2 2 3 2 9 2" xfId="25945" xr:uid="{00000000-0005-0000-0000-0000C02C0000}"/>
    <cellStyle name="Assumption Percentage. 2 2 3 3" xfId="5955" xr:uid="{00000000-0005-0000-0000-0000C12C0000}"/>
    <cellStyle name="Assumption Percentage. 2 2 3 3 10" xfId="5956" xr:uid="{00000000-0005-0000-0000-0000C22C0000}"/>
    <cellStyle name="Assumption Percentage. 2 2 3 3 10 2" xfId="25947" xr:uid="{00000000-0005-0000-0000-0000C32C0000}"/>
    <cellStyle name="Assumption Percentage. 2 2 3 3 11" xfId="5957" xr:uid="{00000000-0005-0000-0000-0000C42C0000}"/>
    <cellStyle name="Assumption Percentage. 2 2 3 3 11 2" xfId="25948" xr:uid="{00000000-0005-0000-0000-0000C52C0000}"/>
    <cellStyle name="Assumption Percentage. 2 2 3 3 12" xfId="25946" xr:uid="{00000000-0005-0000-0000-0000C62C0000}"/>
    <cellStyle name="Assumption Percentage. 2 2 3 3 2" xfId="5958" xr:uid="{00000000-0005-0000-0000-0000C72C0000}"/>
    <cellStyle name="Assumption Percentage. 2 2 3 3 2 2" xfId="25949" xr:uid="{00000000-0005-0000-0000-0000C82C0000}"/>
    <cellStyle name="Assumption Percentage. 2 2 3 3 3" xfId="5959" xr:uid="{00000000-0005-0000-0000-0000C92C0000}"/>
    <cellStyle name="Assumption Percentage. 2 2 3 3 3 2" xfId="25950" xr:uid="{00000000-0005-0000-0000-0000CA2C0000}"/>
    <cellStyle name="Assumption Percentage. 2 2 3 3 4" xfId="5960" xr:uid="{00000000-0005-0000-0000-0000CB2C0000}"/>
    <cellStyle name="Assumption Percentage. 2 2 3 3 4 2" xfId="25951" xr:uid="{00000000-0005-0000-0000-0000CC2C0000}"/>
    <cellStyle name="Assumption Percentage. 2 2 3 3 5" xfId="5961" xr:uid="{00000000-0005-0000-0000-0000CD2C0000}"/>
    <cellStyle name="Assumption Percentage. 2 2 3 3 5 2" xfId="25952" xr:uid="{00000000-0005-0000-0000-0000CE2C0000}"/>
    <cellStyle name="Assumption Percentage. 2 2 3 3 6" xfId="5962" xr:uid="{00000000-0005-0000-0000-0000CF2C0000}"/>
    <cellStyle name="Assumption Percentage. 2 2 3 3 6 2" xfId="25953" xr:uid="{00000000-0005-0000-0000-0000D02C0000}"/>
    <cellStyle name="Assumption Percentage. 2 2 3 3 7" xfId="5963" xr:uid="{00000000-0005-0000-0000-0000D12C0000}"/>
    <cellStyle name="Assumption Percentage. 2 2 3 3 7 2" xfId="25954" xr:uid="{00000000-0005-0000-0000-0000D22C0000}"/>
    <cellStyle name="Assumption Percentage. 2 2 3 3 8" xfId="5964" xr:uid="{00000000-0005-0000-0000-0000D32C0000}"/>
    <cellStyle name="Assumption Percentage. 2 2 3 3 8 2" xfId="25955" xr:uid="{00000000-0005-0000-0000-0000D42C0000}"/>
    <cellStyle name="Assumption Percentage. 2 2 3 3 9" xfId="5965" xr:uid="{00000000-0005-0000-0000-0000D52C0000}"/>
    <cellStyle name="Assumption Percentage. 2 2 3 3 9 2" xfId="25956" xr:uid="{00000000-0005-0000-0000-0000D62C0000}"/>
    <cellStyle name="Assumption Percentage. 2 2 3 4" xfId="5966" xr:uid="{00000000-0005-0000-0000-0000D72C0000}"/>
    <cellStyle name="Assumption Percentage. 2 2 3 4 2" xfId="25957" xr:uid="{00000000-0005-0000-0000-0000D82C0000}"/>
    <cellStyle name="Assumption Percentage. 2 2 3 5" xfId="5967" xr:uid="{00000000-0005-0000-0000-0000D92C0000}"/>
    <cellStyle name="Assumption Percentage. 2 2 3 5 2" xfId="25958" xr:uid="{00000000-0005-0000-0000-0000DA2C0000}"/>
    <cellStyle name="Assumption Percentage. 2 2 3 6" xfId="5968" xr:uid="{00000000-0005-0000-0000-0000DB2C0000}"/>
    <cellStyle name="Assumption Percentage. 2 2 3 6 2" xfId="25959" xr:uid="{00000000-0005-0000-0000-0000DC2C0000}"/>
    <cellStyle name="Assumption Percentage. 2 2 3 7" xfId="5969" xr:uid="{00000000-0005-0000-0000-0000DD2C0000}"/>
    <cellStyle name="Assumption Percentage. 2 2 3 7 2" xfId="25960" xr:uid="{00000000-0005-0000-0000-0000DE2C0000}"/>
    <cellStyle name="Assumption Percentage. 2 2 3 8" xfId="5970" xr:uid="{00000000-0005-0000-0000-0000DF2C0000}"/>
    <cellStyle name="Assumption Percentage. 2 2 3 8 2" xfId="25961" xr:uid="{00000000-0005-0000-0000-0000E02C0000}"/>
    <cellStyle name="Assumption Percentage. 2 2 3 9" xfId="5971" xr:uid="{00000000-0005-0000-0000-0000E12C0000}"/>
    <cellStyle name="Assumption Percentage. 2 2 3 9 2" xfId="25962" xr:uid="{00000000-0005-0000-0000-0000E22C0000}"/>
    <cellStyle name="Assumption Percentage. 2 2 4" xfId="5972" xr:uid="{00000000-0005-0000-0000-0000E32C0000}"/>
    <cellStyle name="Assumption Percentage. 2 2 4 10" xfId="5973" xr:uid="{00000000-0005-0000-0000-0000E42C0000}"/>
    <cellStyle name="Assumption Percentage. 2 2 4 10 2" xfId="25964" xr:uid="{00000000-0005-0000-0000-0000E52C0000}"/>
    <cellStyle name="Assumption Percentage. 2 2 4 11" xfId="5974" xr:uid="{00000000-0005-0000-0000-0000E62C0000}"/>
    <cellStyle name="Assumption Percentage. 2 2 4 11 2" xfId="25965" xr:uid="{00000000-0005-0000-0000-0000E72C0000}"/>
    <cellStyle name="Assumption Percentage. 2 2 4 12" xfId="5975" xr:uid="{00000000-0005-0000-0000-0000E82C0000}"/>
    <cellStyle name="Assumption Percentage. 2 2 4 12 2" xfId="25966" xr:uid="{00000000-0005-0000-0000-0000E92C0000}"/>
    <cellStyle name="Assumption Percentage. 2 2 4 13" xfId="25963" xr:uid="{00000000-0005-0000-0000-0000EA2C0000}"/>
    <cellStyle name="Assumption Percentage. 2 2 4 2" xfId="5976" xr:uid="{00000000-0005-0000-0000-0000EB2C0000}"/>
    <cellStyle name="Assumption Percentage. 2 2 4 2 10" xfId="5977" xr:uid="{00000000-0005-0000-0000-0000EC2C0000}"/>
    <cellStyle name="Assumption Percentage. 2 2 4 2 10 2" xfId="25968" xr:uid="{00000000-0005-0000-0000-0000ED2C0000}"/>
    <cellStyle name="Assumption Percentage. 2 2 4 2 11" xfId="5978" xr:uid="{00000000-0005-0000-0000-0000EE2C0000}"/>
    <cellStyle name="Assumption Percentage. 2 2 4 2 11 2" xfId="25969" xr:uid="{00000000-0005-0000-0000-0000EF2C0000}"/>
    <cellStyle name="Assumption Percentage. 2 2 4 2 12" xfId="25967" xr:uid="{00000000-0005-0000-0000-0000F02C0000}"/>
    <cellStyle name="Assumption Percentage. 2 2 4 2 2" xfId="5979" xr:uid="{00000000-0005-0000-0000-0000F12C0000}"/>
    <cellStyle name="Assumption Percentage. 2 2 4 2 2 10" xfId="5980" xr:uid="{00000000-0005-0000-0000-0000F22C0000}"/>
    <cellStyle name="Assumption Percentage. 2 2 4 2 2 10 2" xfId="25971" xr:uid="{00000000-0005-0000-0000-0000F32C0000}"/>
    <cellStyle name="Assumption Percentage. 2 2 4 2 2 11" xfId="5981" xr:uid="{00000000-0005-0000-0000-0000F42C0000}"/>
    <cellStyle name="Assumption Percentage. 2 2 4 2 2 11 2" xfId="25972" xr:uid="{00000000-0005-0000-0000-0000F52C0000}"/>
    <cellStyle name="Assumption Percentage. 2 2 4 2 2 12" xfId="25970" xr:uid="{00000000-0005-0000-0000-0000F62C0000}"/>
    <cellStyle name="Assumption Percentage. 2 2 4 2 2 2" xfId="5982" xr:uid="{00000000-0005-0000-0000-0000F72C0000}"/>
    <cellStyle name="Assumption Percentage. 2 2 4 2 2 2 2" xfId="25973" xr:uid="{00000000-0005-0000-0000-0000F82C0000}"/>
    <cellStyle name="Assumption Percentage. 2 2 4 2 2 3" xfId="5983" xr:uid="{00000000-0005-0000-0000-0000F92C0000}"/>
    <cellStyle name="Assumption Percentage. 2 2 4 2 2 3 2" xfId="25974" xr:uid="{00000000-0005-0000-0000-0000FA2C0000}"/>
    <cellStyle name="Assumption Percentage. 2 2 4 2 2 4" xfId="5984" xr:uid="{00000000-0005-0000-0000-0000FB2C0000}"/>
    <cellStyle name="Assumption Percentage. 2 2 4 2 2 4 2" xfId="25975" xr:uid="{00000000-0005-0000-0000-0000FC2C0000}"/>
    <cellStyle name="Assumption Percentage. 2 2 4 2 2 5" xfId="5985" xr:uid="{00000000-0005-0000-0000-0000FD2C0000}"/>
    <cellStyle name="Assumption Percentage. 2 2 4 2 2 5 2" xfId="25976" xr:uid="{00000000-0005-0000-0000-0000FE2C0000}"/>
    <cellStyle name="Assumption Percentage. 2 2 4 2 2 6" xfId="5986" xr:uid="{00000000-0005-0000-0000-0000FF2C0000}"/>
    <cellStyle name="Assumption Percentage. 2 2 4 2 2 6 2" xfId="25977" xr:uid="{00000000-0005-0000-0000-0000002D0000}"/>
    <cellStyle name="Assumption Percentage. 2 2 4 2 2 7" xfId="5987" xr:uid="{00000000-0005-0000-0000-0000012D0000}"/>
    <cellStyle name="Assumption Percentage. 2 2 4 2 2 7 2" xfId="25978" xr:uid="{00000000-0005-0000-0000-0000022D0000}"/>
    <cellStyle name="Assumption Percentage. 2 2 4 2 2 8" xfId="5988" xr:uid="{00000000-0005-0000-0000-0000032D0000}"/>
    <cellStyle name="Assumption Percentage. 2 2 4 2 2 8 2" xfId="25979" xr:uid="{00000000-0005-0000-0000-0000042D0000}"/>
    <cellStyle name="Assumption Percentage. 2 2 4 2 2 9" xfId="5989" xr:uid="{00000000-0005-0000-0000-0000052D0000}"/>
    <cellStyle name="Assumption Percentage. 2 2 4 2 2 9 2" xfId="25980" xr:uid="{00000000-0005-0000-0000-0000062D0000}"/>
    <cellStyle name="Assumption Percentage. 2 2 4 2 3" xfId="5990" xr:uid="{00000000-0005-0000-0000-0000072D0000}"/>
    <cellStyle name="Assumption Percentage. 2 2 4 2 3 2" xfId="25981" xr:uid="{00000000-0005-0000-0000-0000082D0000}"/>
    <cellStyle name="Assumption Percentage. 2 2 4 2 4" xfId="5991" xr:uid="{00000000-0005-0000-0000-0000092D0000}"/>
    <cellStyle name="Assumption Percentage. 2 2 4 2 4 2" xfId="25982" xr:uid="{00000000-0005-0000-0000-00000A2D0000}"/>
    <cellStyle name="Assumption Percentage. 2 2 4 2 5" xfId="5992" xr:uid="{00000000-0005-0000-0000-00000B2D0000}"/>
    <cellStyle name="Assumption Percentage. 2 2 4 2 5 2" xfId="25983" xr:uid="{00000000-0005-0000-0000-00000C2D0000}"/>
    <cellStyle name="Assumption Percentage. 2 2 4 2 6" xfId="5993" xr:uid="{00000000-0005-0000-0000-00000D2D0000}"/>
    <cellStyle name="Assumption Percentage. 2 2 4 2 6 2" xfId="25984" xr:uid="{00000000-0005-0000-0000-00000E2D0000}"/>
    <cellStyle name="Assumption Percentage. 2 2 4 2 7" xfId="5994" xr:uid="{00000000-0005-0000-0000-00000F2D0000}"/>
    <cellStyle name="Assumption Percentage. 2 2 4 2 7 2" xfId="25985" xr:uid="{00000000-0005-0000-0000-0000102D0000}"/>
    <cellStyle name="Assumption Percentage. 2 2 4 2 8" xfId="5995" xr:uid="{00000000-0005-0000-0000-0000112D0000}"/>
    <cellStyle name="Assumption Percentage. 2 2 4 2 8 2" xfId="25986" xr:uid="{00000000-0005-0000-0000-0000122D0000}"/>
    <cellStyle name="Assumption Percentage. 2 2 4 2 9" xfId="5996" xr:uid="{00000000-0005-0000-0000-0000132D0000}"/>
    <cellStyle name="Assumption Percentage. 2 2 4 2 9 2" xfId="25987" xr:uid="{00000000-0005-0000-0000-0000142D0000}"/>
    <cellStyle name="Assumption Percentage. 2 2 4 3" xfId="5997" xr:uid="{00000000-0005-0000-0000-0000152D0000}"/>
    <cellStyle name="Assumption Percentage. 2 2 4 3 10" xfId="5998" xr:uid="{00000000-0005-0000-0000-0000162D0000}"/>
    <cellStyle name="Assumption Percentage. 2 2 4 3 10 2" xfId="25989" xr:uid="{00000000-0005-0000-0000-0000172D0000}"/>
    <cellStyle name="Assumption Percentage. 2 2 4 3 11" xfId="5999" xr:uid="{00000000-0005-0000-0000-0000182D0000}"/>
    <cellStyle name="Assumption Percentage. 2 2 4 3 11 2" xfId="25990" xr:uid="{00000000-0005-0000-0000-0000192D0000}"/>
    <cellStyle name="Assumption Percentage. 2 2 4 3 12" xfId="25988" xr:uid="{00000000-0005-0000-0000-00001A2D0000}"/>
    <cellStyle name="Assumption Percentage. 2 2 4 3 2" xfId="6000" xr:uid="{00000000-0005-0000-0000-00001B2D0000}"/>
    <cellStyle name="Assumption Percentage. 2 2 4 3 2 2" xfId="25991" xr:uid="{00000000-0005-0000-0000-00001C2D0000}"/>
    <cellStyle name="Assumption Percentage. 2 2 4 3 3" xfId="6001" xr:uid="{00000000-0005-0000-0000-00001D2D0000}"/>
    <cellStyle name="Assumption Percentage. 2 2 4 3 3 2" xfId="25992" xr:uid="{00000000-0005-0000-0000-00001E2D0000}"/>
    <cellStyle name="Assumption Percentage. 2 2 4 3 4" xfId="6002" xr:uid="{00000000-0005-0000-0000-00001F2D0000}"/>
    <cellStyle name="Assumption Percentage. 2 2 4 3 4 2" xfId="25993" xr:uid="{00000000-0005-0000-0000-0000202D0000}"/>
    <cellStyle name="Assumption Percentage. 2 2 4 3 5" xfId="6003" xr:uid="{00000000-0005-0000-0000-0000212D0000}"/>
    <cellStyle name="Assumption Percentage. 2 2 4 3 5 2" xfId="25994" xr:uid="{00000000-0005-0000-0000-0000222D0000}"/>
    <cellStyle name="Assumption Percentage. 2 2 4 3 6" xfId="6004" xr:uid="{00000000-0005-0000-0000-0000232D0000}"/>
    <cellStyle name="Assumption Percentage. 2 2 4 3 6 2" xfId="25995" xr:uid="{00000000-0005-0000-0000-0000242D0000}"/>
    <cellStyle name="Assumption Percentage. 2 2 4 3 7" xfId="6005" xr:uid="{00000000-0005-0000-0000-0000252D0000}"/>
    <cellStyle name="Assumption Percentage. 2 2 4 3 7 2" xfId="25996" xr:uid="{00000000-0005-0000-0000-0000262D0000}"/>
    <cellStyle name="Assumption Percentage. 2 2 4 3 8" xfId="6006" xr:uid="{00000000-0005-0000-0000-0000272D0000}"/>
    <cellStyle name="Assumption Percentage. 2 2 4 3 8 2" xfId="25997" xr:uid="{00000000-0005-0000-0000-0000282D0000}"/>
    <cellStyle name="Assumption Percentage. 2 2 4 3 9" xfId="6007" xr:uid="{00000000-0005-0000-0000-0000292D0000}"/>
    <cellStyle name="Assumption Percentage. 2 2 4 3 9 2" xfId="25998" xr:uid="{00000000-0005-0000-0000-00002A2D0000}"/>
    <cellStyle name="Assumption Percentage. 2 2 4 4" xfId="6008" xr:uid="{00000000-0005-0000-0000-00002B2D0000}"/>
    <cellStyle name="Assumption Percentage. 2 2 4 4 2" xfId="25999" xr:uid="{00000000-0005-0000-0000-00002C2D0000}"/>
    <cellStyle name="Assumption Percentage. 2 2 4 5" xfId="6009" xr:uid="{00000000-0005-0000-0000-00002D2D0000}"/>
    <cellStyle name="Assumption Percentage. 2 2 4 5 2" xfId="26000" xr:uid="{00000000-0005-0000-0000-00002E2D0000}"/>
    <cellStyle name="Assumption Percentage. 2 2 4 6" xfId="6010" xr:uid="{00000000-0005-0000-0000-00002F2D0000}"/>
    <cellStyle name="Assumption Percentage. 2 2 4 6 2" xfId="26001" xr:uid="{00000000-0005-0000-0000-0000302D0000}"/>
    <cellStyle name="Assumption Percentage. 2 2 4 7" xfId="6011" xr:uid="{00000000-0005-0000-0000-0000312D0000}"/>
    <cellStyle name="Assumption Percentage. 2 2 4 7 2" xfId="26002" xr:uid="{00000000-0005-0000-0000-0000322D0000}"/>
    <cellStyle name="Assumption Percentage. 2 2 4 8" xfId="6012" xr:uid="{00000000-0005-0000-0000-0000332D0000}"/>
    <cellStyle name="Assumption Percentage. 2 2 4 8 2" xfId="26003" xr:uid="{00000000-0005-0000-0000-0000342D0000}"/>
    <cellStyle name="Assumption Percentage. 2 2 4 9" xfId="6013" xr:uid="{00000000-0005-0000-0000-0000352D0000}"/>
    <cellStyle name="Assumption Percentage. 2 2 4 9 2" xfId="26004" xr:uid="{00000000-0005-0000-0000-0000362D0000}"/>
    <cellStyle name="Assumption Percentage. 2 2 5" xfId="6014" xr:uid="{00000000-0005-0000-0000-0000372D0000}"/>
    <cellStyle name="Assumption Percentage. 2 2 5 10" xfId="6015" xr:uid="{00000000-0005-0000-0000-0000382D0000}"/>
    <cellStyle name="Assumption Percentage. 2 2 5 10 2" xfId="26006" xr:uid="{00000000-0005-0000-0000-0000392D0000}"/>
    <cellStyle name="Assumption Percentage. 2 2 5 11" xfId="6016" xr:uid="{00000000-0005-0000-0000-00003A2D0000}"/>
    <cellStyle name="Assumption Percentage. 2 2 5 11 2" xfId="26007" xr:uid="{00000000-0005-0000-0000-00003B2D0000}"/>
    <cellStyle name="Assumption Percentage. 2 2 5 12" xfId="26005" xr:uid="{00000000-0005-0000-0000-00003C2D0000}"/>
    <cellStyle name="Assumption Percentage. 2 2 5 2" xfId="6017" xr:uid="{00000000-0005-0000-0000-00003D2D0000}"/>
    <cellStyle name="Assumption Percentage. 2 2 5 2 10" xfId="6018" xr:uid="{00000000-0005-0000-0000-00003E2D0000}"/>
    <cellStyle name="Assumption Percentage. 2 2 5 2 10 2" xfId="26009" xr:uid="{00000000-0005-0000-0000-00003F2D0000}"/>
    <cellStyle name="Assumption Percentage. 2 2 5 2 11" xfId="6019" xr:uid="{00000000-0005-0000-0000-0000402D0000}"/>
    <cellStyle name="Assumption Percentage. 2 2 5 2 11 2" xfId="26010" xr:uid="{00000000-0005-0000-0000-0000412D0000}"/>
    <cellStyle name="Assumption Percentage. 2 2 5 2 12" xfId="26008" xr:uid="{00000000-0005-0000-0000-0000422D0000}"/>
    <cellStyle name="Assumption Percentage. 2 2 5 2 2" xfId="6020" xr:uid="{00000000-0005-0000-0000-0000432D0000}"/>
    <cellStyle name="Assumption Percentage. 2 2 5 2 2 2" xfId="26011" xr:uid="{00000000-0005-0000-0000-0000442D0000}"/>
    <cellStyle name="Assumption Percentage. 2 2 5 2 3" xfId="6021" xr:uid="{00000000-0005-0000-0000-0000452D0000}"/>
    <cellStyle name="Assumption Percentage. 2 2 5 2 3 2" xfId="26012" xr:uid="{00000000-0005-0000-0000-0000462D0000}"/>
    <cellStyle name="Assumption Percentage. 2 2 5 2 4" xfId="6022" xr:uid="{00000000-0005-0000-0000-0000472D0000}"/>
    <cellStyle name="Assumption Percentage. 2 2 5 2 4 2" xfId="26013" xr:uid="{00000000-0005-0000-0000-0000482D0000}"/>
    <cellStyle name="Assumption Percentage. 2 2 5 2 5" xfId="6023" xr:uid="{00000000-0005-0000-0000-0000492D0000}"/>
    <cellStyle name="Assumption Percentage. 2 2 5 2 5 2" xfId="26014" xr:uid="{00000000-0005-0000-0000-00004A2D0000}"/>
    <cellStyle name="Assumption Percentage. 2 2 5 2 6" xfId="6024" xr:uid="{00000000-0005-0000-0000-00004B2D0000}"/>
    <cellStyle name="Assumption Percentage. 2 2 5 2 6 2" xfId="26015" xr:uid="{00000000-0005-0000-0000-00004C2D0000}"/>
    <cellStyle name="Assumption Percentage. 2 2 5 2 7" xfId="6025" xr:uid="{00000000-0005-0000-0000-00004D2D0000}"/>
    <cellStyle name="Assumption Percentage. 2 2 5 2 7 2" xfId="26016" xr:uid="{00000000-0005-0000-0000-00004E2D0000}"/>
    <cellStyle name="Assumption Percentage. 2 2 5 2 8" xfId="6026" xr:uid="{00000000-0005-0000-0000-00004F2D0000}"/>
    <cellStyle name="Assumption Percentage. 2 2 5 2 8 2" xfId="26017" xr:uid="{00000000-0005-0000-0000-0000502D0000}"/>
    <cellStyle name="Assumption Percentage. 2 2 5 2 9" xfId="6027" xr:uid="{00000000-0005-0000-0000-0000512D0000}"/>
    <cellStyle name="Assumption Percentage. 2 2 5 2 9 2" xfId="26018" xr:uid="{00000000-0005-0000-0000-0000522D0000}"/>
    <cellStyle name="Assumption Percentage. 2 2 5 3" xfId="6028" xr:uid="{00000000-0005-0000-0000-0000532D0000}"/>
    <cellStyle name="Assumption Percentage. 2 2 5 3 2" xfId="26019" xr:uid="{00000000-0005-0000-0000-0000542D0000}"/>
    <cellStyle name="Assumption Percentage. 2 2 5 4" xfId="6029" xr:uid="{00000000-0005-0000-0000-0000552D0000}"/>
    <cellStyle name="Assumption Percentage. 2 2 5 4 2" xfId="26020" xr:uid="{00000000-0005-0000-0000-0000562D0000}"/>
    <cellStyle name="Assumption Percentage. 2 2 5 5" xfId="6030" xr:uid="{00000000-0005-0000-0000-0000572D0000}"/>
    <cellStyle name="Assumption Percentage. 2 2 5 5 2" xfId="26021" xr:uid="{00000000-0005-0000-0000-0000582D0000}"/>
    <cellStyle name="Assumption Percentage. 2 2 5 6" xfId="6031" xr:uid="{00000000-0005-0000-0000-0000592D0000}"/>
    <cellStyle name="Assumption Percentage. 2 2 5 6 2" xfId="26022" xr:uid="{00000000-0005-0000-0000-00005A2D0000}"/>
    <cellStyle name="Assumption Percentage. 2 2 5 7" xfId="6032" xr:uid="{00000000-0005-0000-0000-00005B2D0000}"/>
    <cellStyle name="Assumption Percentage. 2 2 5 7 2" xfId="26023" xr:uid="{00000000-0005-0000-0000-00005C2D0000}"/>
    <cellStyle name="Assumption Percentage. 2 2 5 8" xfId="6033" xr:uid="{00000000-0005-0000-0000-00005D2D0000}"/>
    <cellStyle name="Assumption Percentage. 2 2 5 8 2" xfId="26024" xr:uid="{00000000-0005-0000-0000-00005E2D0000}"/>
    <cellStyle name="Assumption Percentage. 2 2 5 9" xfId="6034" xr:uid="{00000000-0005-0000-0000-00005F2D0000}"/>
    <cellStyle name="Assumption Percentage. 2 2 5 9 2" xfId="26025" xr:uid="{00000000-0005-0000-0000-0000602D0000}"/>
    <cellStyle name="Assumption Percentage. 2 2 6" xfId="6035" xr:uid="{00000000-0005-0000-0000-0000612D0000}"/>
    <cellStyle name="Assumption Percentage. 2 2 6 10" xfId="6036" xr:uid="{00000000-0005-0000-0000-0000622D0000}"/>
    <cellStyle name="Assumption Percentage. 2 2 6 10 2" xfId="26027" xr:uid="{00000000-0005-0000-0000-0000632D0000}"/>
    <cellStyle name="Assumption Percentage. 2 2 6 11" xfId="6037" xr:uid="{00000000-0005-0000-0000-0000642D0000}"/>
    <cellStyle name="Assumption Percentage. 2 2 6 11 2" xfId="26028" xr:uid="{00000000-0005-0000-0000-0000652D0000}"/>
    <cellStyle name="Assumption Percentage. 2 2 6 12" xfId="26026" xr:uid="{00000000-0005-0000-0000-0000662D0000}"/>
    <cellStyle name="Assumption Percentage. 2 2 6 2" xfId="6038" xr:uid="{00000000-0005-0000-0000-0000672D0000}"/>
    <cellStyle name="Assumption Percentage. 2 2 6 2 10" xfId="6039" xr:uid="{00000000-0005-0000-0000-0000682D0000}"/>
    <cellStyle name="Assumption Percentage. 2 2 6 2 10 2" xfId="26030" xr:uid="{00000000-0005-0000-0000-0000692D0000}"/>
    <cellStyle name="Assumption Percentage. 2 2 6 2 11" xfId="6040" xr:uid="{00000000-0005-0000-0000-00006A2D0000}"/>
    <cellStyle name="Assumption Percentage. 2 2 6 2 11 2" xfId="26031" xr:uid="{00000000-0005-0000-0000-00006B2D0000}"/>
    <cellStyle name="Assumption Percentage. 2 2 6 2 12" xfId="26029" xr:uid="{00000000-0005-0000-0000-00006C2D0000}"/>
    <cellStyle name="Assumption Percentage. 2 2 6 2 2" xfId="6041" xr:uid="{00000000-0005-0000-0000-00006D2D0000}"/>
    <cellStyle name="Assumption Percentage. 2 2 6 2 2 2" xfId="26032" xr:uid="{00000000-0005-0000-0000-00006E2D0000}"/>
    <cellStyle name="Assumption Percentage. 2 2 6 2 3" xfId="6042" xr:uid="{00000000-0005-0000-0000-00006F2D0000}"/>
    <cellStyle name="Assumption Percentage. 2 2 6 2 3 2" xfId="26033" xr:uid="{00000000-0005-0000-0000-0000702D0000}"/>
    <cellStyle name="Assumption Percentage. 2 2 6 2 4" xfId="6043" xr:uid="{00000000-0005-0000-0000-0000712D0000}"/>
    <cellStyle name="Assumption Percentage. 2 2 6 2 4 2" xfId="26034" xr:uid="{00000000-0005-0000-0000-0000722D0000}"/>
    <cellStyle name="Assumption Percentage. 2 2 6 2 5" xfId="6044" xr:uid="{00000000-0005-0000-0000-0000732D0000}"/>
    <cellStyle name="Assumption Percentage. 2 2 6 2 5 2" xfId="26035" xr:uid="{00000000-0005-0000-0000-0000742D0000}"/>
    <cellStyle name="Assumption Percentage. 2 2 6 2 6" xfId="6045" xr:uid="{00000000-0005-0000-0000-0000752D0000}"/>
    <cellStyle name="Assumption Percentage. 2 2 6 2 6 2" xfId="26036" xr:uid="{00000000-0005-0000-0000-0000762D0000}"/>
    <cellStyle name="Assumption Percentage. 2 2 6 2 7" xfId="6046" xr:uid="{00000000-0005-0000-0000-0000772D0000}"/>
    <cellStyle name="Assumption Percentage. 2 2 6 2 7 2" xfId="26037" xr:uid="{00000000-0005-0000-0000-0000782D0000}"/>
    <cellStyle name="Assumption Percentage. 2 2 6 2 8" xfId="6047" xr:uid="{00000000-0005-0000-0000-0000792D0000}"/>
    <cellStyle name="Assumption Percentage. 2 2 6 2 8 2" xfId="26038" xr:uid="{00000000-0005-0000-0000-00007A2D0000}"/>
    <cellStyle name="Assumption Percentage. 2 2 6 2 9" xfId="6048" xr:uid="{00000000-0005-0000-0000-00007B2D0000}"/>
    <cellStyle name="Assumption Percentage. 2 2 6 2 9 2" xfId="26039" xr:uid="{00000000-0005-0000-0000-00007C2D0000}"/>
    <cellStyle name="Assumption Percentage. 2 2 6 3" xfId="6049" xr:uid="{00000000-0005-0000-0000-00007D2D0000}"/>
    <cellStyle name="Assumption Percentage. 2 2 6 3 2" xfId="26040" xr:uid="{00000000-0005-0000-0000-00007E2D0000}"/>
    <cellStyle name="Assumption Percentage. 2 2 6 4" xfId="6050" xr:uid="{00000000-0005-0000-0000-00007F2D0000}"/>
    <cellStyle name="Assumption Percentage. 2 2 6 4 2" xfId="26041" xr:uid="{00000000-0005-0000-0000-0000802D0000}"/>
    <cellStyle name="Assumption Percentage. 2 2 6 5" xfId="6051" xr:uid="{00000000-0005-0000-0000-0000812D0000}"/>
    <cellStyle name="Assumption Percentage. 2 2 6 5 2" xfId="26042" xr:uid="{00000000-0005-0000-0000-0000822D0000}"/>
    <cellStyle name="Assumption Percentage. 2 2 6 6" xfId="6052" xr:uid="{00000000-0005-0000-0000-0000832D0000}"/>
    <cellStyle name="Assumption Percentage. 2 2 6 6 2" xfId="26043" xr:uid="{00000000-0005-0000-0000-0000842D0000}"/>
    <cellStyle name="Assumption Percentage. 2 2 6 7" xfId="6053" xr:uid="{00000000-0005-0000-0000-0000852D0000}"/>
    <cellStyle name="Assumption Percentage. 2 2 6 7 2" xfId="26044" xr:uid="{00000000-0005-0000-0000-0000862D0000}"/>
    <cellStyle name="Assumption Percentage. 2 2 6 8" xfId="6054" xr:uid="{00000000-0005-0000-0000-0000872D0000}"/>
    <cellStyle name="Assumption Percentage. 2 2 6 8 2" xfId="26045" xr:uid="{00000000-0005-0000-0000-0000882D0000}"/>
    <cellStyle name="Assumption Percentage. 2 2 6 9" xfId="6055" xr:uid="{00000000-0005-0000-0000-0000892D0000}"/>
    <cellStyle name="Assumption Percentage. 2 2 6 9 2" xfId="26046" xr:uid="{00000000-0005-0000-0000-00008A2D0000}"/>
    <cellStyle name="Assumption Percentage. 2 2 7" xfId="6056" xr:uid="{00000000-0005-0000-0000-00008B2D0000}"/>
    <cellStyle name="Assumption Percentage. 2 2 7 10" xfId="6057" xr:uid="{00000000-0005-0000-0000-00008C2D0000}"/>
    <cellStyle name="Assumption Percentage. 2 2 7 10 2" xfId="26048" xr:uid="{00000000-0005-0000-0000-00008D2D0000}"/>
    <cellStyle name="Assumption Percentage. 2 2 7 11" xfId="6058" xr:uid="{00000000-0005-0000-0000-00008E2D0000}"/>
    <cellStyle name="Assumption Percentage. 2 2 7 11 2" xfId="26049" xr:uid="{00000000-0005-0000-0000-00008F2D0000}"/>
    <cellStyle name="Assumption Percentage. 2 2 7 12" xfId="26047" xr:uid="{00000000-0005-0000-0000-0000902D0000}"/>
    <cellStyle name="Assumption Percentage. 2 2 7 2" xfId="6059" xr:uid="{00000000-0005-0000-0000-0000912D0000}"/>
    <cellStyle name="Assumption Percentage. 2 2 7 2 10" xfId="6060" xr:uid="{00000000-0005-0000-0000-0000922D0000}"/>
    <cellStyle name="Assumption Percentage. 2 2 7 2 10 2" xfId="26051" xr:uid="{00000000-0005-0000-0000-0000932D0000}"/>
    <cellStyle name="Assumption Percentage. 2 2 7 2 11" xfId="6061" xr:uid="{00000000-0005-0000-0000-0000942D0000}"/>
    <cellStyle name="Assumption Percentage. 2 2 7 2 11 2" xfId="26052" xr:uid="{00000000-0005-0000-0000-0000952D0000}"/>
    <cellStyle name="Assumption Percentage. 2 2 7 2 12" xfId="26050" xr:uid="{00000000-0005-0000-0000-0000962D0000}"/>
    <cellStyle name="Assumption Percentage. 2 2 7 2 2" xfId="6062" xr:uid="{00000000-0005-0000-0000-0000972D0000}"/>
    <cellStyle name="Assumption Percentage. 2 2 7 2 2 2" xfId="26053" xr:uid="{00000000-0005-0000-0000-0000982D0000}"/>
    <cellStyle name="Assumption Percentage. 2 2 7 2 3" xfId="6063" xr:uid="{00000000-0005-0000-0000-0000992D0000}"/>
    <cellStyle name="Assumption Percentage. 2 2 7 2 3 2" xfId="26054" xr:uid="{00000000-0005-0000-0000-00009A2D0000}"/>
    <cellStyle name="Assumption Percentage. 2 2 7 2 4" xfId="6064" xr:uid="{00000000-0005-0000-0000-00009B2D0000}"/>
    <cellStyle name="Assumption Percentage. 2 2 7 2 4 2" xfId="26055" xr:uid="{00000000-0005-0000-0000-00009C2D0000}"/>
    <cellStyle name="Assumption Percentage. 2 2 7 2 5" xfId="6065" xr:uid="{00000000-0005-0000-0000-00009D2D0000}"/>
    <cellStyle name="Assumption Percentage. 2 2 7 2 5 2" xfId="26056" xr:uid="{00000000-0005-0000-0000-00009E2D0000}"/>
    <cellStyle name="Assumption Percentage. 2 2 7 2 6" xfId="6066" xr:uid="{00000000-0005-0000-0000-00009F2D0000}"/>
    <cellStyle name="Assumption Percentage. 2 2 7 2 6 2" xfId="26057" xr:uid="{00000000-0005-0000-0000-0000A02D0000}"/>
    <cellStyle name="Assumption Percentage. 2 2 7 2 7" xfId="6067" xr:uid="{00000000-0005-0000-0000-0000A12D0000}"/>
    <cellStyle name="Assumption Percentage. 2 2 7 2 7 2" xfId="26058" xr:uid="{00000000-0005-0000-0000-0000A22D0000}"/>
    <cellStyle name="Assumption Percentage. 2 2 7 2 8" xfId="6068" xr:uid="{00000000-0005-0000-0000-0000A32D0000}"/>
    <cellStyle name="Assumption Percentage. 2 2 7 2 8 2" xfId="26059" xr:uid="{00000000-0005-0000-0000-0000A42D0000}"/>
    <cellStyle name="Assumption Percentage. 2 2 7 2 9" xfId="6069" xr:uid="{00000000-0005-0000-0000-0000A52D0000}"/>
    <cellStyle name="Assumption Percentage. 2 2 7 2 9 2" xfId="26060" xr:uid="{00000000-0005-0000-0000-0000A62D0000}"/>
    <cellStyle name="Assumption Percentage. 2 2 7 3" xfId="6070" xr:uid="{00000000-0005-0000-0000-0000A72D0000}"/>
    <cellStyle name="Assumption Percentage. 2 2 7 3 2" xfId="26061" xr:uid="{00000000-0005-0000-0000-0000A82D0000}"/>
    <cellStyle name="Assumption Percentage. 2 2 7 4" xfId="6071" xr:uid="{00000000-0005-0000-0000-0000A92D0000}"/>
    <cellStyle name="Assumption Percentage. 2 2 7 4 2" xfId="26062" xr:uid="{00000000-0005-0000-0000-0000AA2D0000}"/>
    <cellStyle name="Assumption Percentage. 2 2 7 5" xfId="6072" xr:uid="{00000000-0005-0000-0000-0000AB2D0000}"/>
    <cellStyle name="Assumption Percentage. 2 2 7 5 2" xfId="26063" xr:uid="{00000000-0005-0000-0000-0000AC2D0000}"/>
    <cellStyle name="Assumption Percentage. 2 2 7 6" xfId="6073" xr:uid="{00000000-0005-0000-0000-0000AD2D0000}"/>
    <cellStyle name="Assumption Percentage. 2 2 7 6 2" xfId="26064" xr:uid="{00000000-0005-0000-0000-0000AE2D0000}"/>
    <cellStyle name="Assumption Percentage. 2 2 7 7" xfId="6074" xr:uid="{00000000-0005-0000-0000-0000AF2D0000}"/>
    <cellStyle name="Assumption Percentage. 2 2 7 7 2" xfId="26065" xr:uid="{00000000-0005-0000-0000-0000B02D0000}"/>
    <cellStyle name="Assumption Percentage. 2 2 7 8" xfId="6075" xr:uid="{00000000-0005-0000-0000-0000B12D0000}"/>
    <cellStyle name="Assumption Percentage. 2 2 7 8 2" xfId="26066" xr:uid="{00000000-0005-0000-0000-0000B22D0000}"/>
    <cellStyle name="Assumption Percentage. 2 2 7 9" xfId="6076" xr:uid="{00000000-0005-0000-0000-0000B32D0000}"/>
    <cellStyle name="Assumption Percentage. 2 2 7 9 2" xfId="26067" xr:uid="{00000000-0005-0000-0000-0000B42D0000}"/>
    <cellStyle name="Assumption Percentage. 2 2 8" xfId="6077" xr:uid="{00000000-0005-0000-0000-0000B52D0000}"/>
    <cellStyle name="Assumption Percentage. 2 2 8 10" xfId="6078" xr:uid="{00000000-0005-0000-0000-0000B62D0000}"/>
    <cellStyle name="Assumption Percentage. 2 2 8 10 2" xfId="26069" xr:uid="{00000000-0005-0000-0000-0000B72D0000}"/>
    <cellStyle name="Assumption Percentage. 2 2 8 11" xfId="6079" xr:uid="{00000000-0005-0000-0000-0000B82D0000}"/>
    <cellStyle name="Assumption Percentage. 2 2 8 11 2" xfId="26070" xr:uid="{00000000-0005-0000-0000-0000B92D0000}"/>
    <cellStyle name="Assumption Percentage. 2 2 8 12" xfId="26068" xr:uid="{00000000-0005-0000-0000-0000BA2D0000}"/>
    <cellStyle name="Assumption Percentage. 2 2 8 2" xfId="6080" xr:uid="{00000000-0005-0000-0000-0000BB2D0000}"/>
    <cellStyle name="Assumption Percentage. 2 2 8 2 2" xfId="26071" xr:uid="{00000000-0005-0000-0000-0000BC2D0000}"/>
    <cellStyle name="Assumption Percentage. 2 2 8 3" xfId="6081" xr:uid="{00000000-0005-0000-0000-0000BD2D0000}"/>
    <cellStyle name="Assumption Percentage. 2 2 8 3 2" xfId="26072" xr:uid="{00000000-0005-0000-0000-0000BE2D0000}"/>
    <cellStyle name="Assumption Percentage. 2 2 8 4" xfId="6082" xr:uid="{00000000-0005-0000-0000-0000BF2D0000}"/>
    <cellStyle name="Assumption Percentage. 2 2 8 4 2" xfId="26073" xr:uid="{00000000-0005-0000-0000-0000C02D0000}"/>
    <cellStyle name="Assumption Percentage. 2 2 8 5" xfId="6083" xr:uid="{00000000-0005-0000-0000-0000C12D0000}"/>
    <cellStyle name="Assumption Percentage. 2 2 8 5 2" xfId="26074" xr:uid="{00000000-0005-0000-0000-0000C22D0000}"/>
    <cellStyle name="Assumption Percentage. 2 2 8 6" xfId="6084" xr:uid="{00000000-0005-0000-0000-0000C32D0000}"/>
    <cellStyle name="Assumption Percentage. 2 2 8 6 2" xfId="26075" xr:uid="{00000000-0005-0000-0000-0000C42D0000}"/>
    <cellStyle name="Assumption Percentage. 2 2 8 7" xfId="6085" xr:uid="{00000000-0005-0000-0000-0000C52D0000}"/>
    <cellStyle name="Assumption Percentage. 2 2 8 7 2" xfId="26076" xr:uid="{00000000-0005-0000-0000-0000C62D0000}"/>
    <cellStyle name="Assumption Percentage. 2 2 8 8" xfId="6086" xr:uid="{00000000-0005-0000-0000-0000C72D0000}"/>
    <cellStyle name="Assumption Percentage. 2 2 8 8 2" xfId="26077" xr:uid="{00000000-0005-0000-0000-0000C82D0000}"/>
    <cellStyle name="Assumption Percentage. 2 2 8 9" xfId="6087" xr:uid="{00000000-0005-0000-0000-0000C92D0000}"/>
    <cellStyle name="Assumption Percentage. 2 2 8 9 2" xfId="26078" xr:uid="{00000000-0005-0000-0000-0000CA2D0000}"/>
    <cellStyle name="Assumption Percentage. 2 2 9" xfId="6088" xr:uid="{00000000-0005-0000-0000-0000CB2D0000}"/>
    <cellStyle name="Assumption Percentage. 2 2 9 2" xfId="26079" xr:uid="{00000000-0005-0000-0000-0000CC2D0000}"/>
    <cellStyle name="Assumption Percentage. 2 20" xfId="6089" xr:uid="{00000000-0005-0000-0000-0000CD2D0000}"/>
    <cellStyle name="Assumption Percentage. 2 20 2" xfId="26080" xr:uid="{00000000-0005-0000-0000-0000CE2D0000}"/>
    <cellStyle name="Assumption Percentage. 2 21" xfId="6090" xr:uid="{00000000-0005-0000-0000-0000CF2D0000}"/>
    <cellStyle name="Assumption Percentage. 2 21 2" xfId="26081" xr:uid="{00000000-0005-0000-0000-0000D02D0000}"/>
    <cellStyle name="Assumption Percentage. 2 22" xfId="6091" xr:uid="{00000000-0005-0000-0000-0000D12D0000}"/>
    <cellStyle name="Assumption Percentage. 2 22 2" xfId="26082" xr:uid="{00000000-0005-0000-0000-0000D22D0000}"/>
    <cellStyle name="Assumption Percentage. 2 23" xfId="25813" xr:uid="{00000000-0005-0000-0000-0000D32D0000}"/>
    <cellStyle name="Assumption Percentage. 2 3" xfId="6092" xr:uid="{00000000-0005-0000-0000-0000D42D0000}"/>
    <cellStyle name="Assumption Percentage. 2 3 10" xfId="6093" xr:uid="{00000000-0005-0000-0000-0000D52D0000}"/>
    <cellStyle name="Assumption Percentage. 2 3 10 2" xfId="26084" xr:uid="{00000000-0005-0000-0000-0000D62D0000}"/>
    <cellStyle name="Assumption Percentage. 2 3 11" xfId="6094" xr:uid="{00000000-0005-0000-0000-0000D72D0000}"/>
    <cellStyle name="Assumption Percentage. 2 3 11 2" xfId="26085" xr:uid="{00000000-0005-0000-0000-0000D82D0000}"/>
    <cellStyle name="Assumption Percentage. 2 3 12" xfId="6095" xr:uid="{00000000-0005-0000-0000-0000D92D0000}"/>
    <cellStyle name="Assumption Percentage. 2 3 12 2" xfId="26086" xr:uid="{00000000-0005-0000-0000-0000DA2D0000}"/>
    <cellStyle name="Assumption Percentage. 2 3 13" xfId="6096" xr:uid="{00000000-0005-0000-0000-0000DB2D0000}"/>
    <cellStyle name="Assumption Percentage. 2 3 13 2" xfId="26087" xr:uid="{00000000-0005-0000-0000-0000DC2D0000}"/>
    <cellStyle name="Assumption Percentage. 2 3 14" xfId="26083" xr:uid="{00000000-0005-0000-0000-0000DD2D0000}"/>
    <cellStyle name="Assumption Percentage. 2 3 2" xfId="6097" xr:uid="{00000000-0005-0000-0000-0000DE2D0000}"/>
    <cellStyle name="Assumption Percentage. 2 3 2 10" xfId="6098" xr:uid="{00000000-0005-0000-0000-0000DF2D0000}"/>
    <cellStyle name="Assumption Percentage. 2 3 2 10 2" xfId="26089" xr:uid="{00000000-0005-0000-0000-0000E02D0000}"/>
    <cellStyle name="Assumption Percentage. 2 3 2 11" xfId="6099" xr:uid="{00000000-0005-0000-0000-0000E12D0000}"/>
    <cellStyle name="Assumption Percentage. 2 3 2 11 2" xfId="26090" xr:uid="{00000000-0005-0000-0000-0000E22D0000}"/>
    <cellStyle name="Assumption Percentage. 2 3 2 12" xfId="6100" xr:uid="{00000000-0005-0000-0000-0000E32D0000}"/>
    <cellStyle name="Assumption Percentage. 2 3 2 12 2" xfId="26091" xr:uid="{00000000-0005-0000-0000-0000E42D0000}"/>
    <cellStyle name="Assumption Percentage. 2 3 2 13" xfId="26088" xr:uid="{00000000-0005-0000-0000-0000E52D0000}"/>
    <cellStyle name="Assumption Percentage. 2 3 2 2" xfId="6101" xr:uid="{00000000-0005-0000-0000-0000E62D0000}"/>
    <cellStyle name="Assumption Percentage. 2 3 2 2 10" xfId="6102" xr:uid="{00000000-0005-0000-0000-0000E72D0000}"/>
    <cellStyle name="Assumption Percentage. 2 3 2 2 10 2" xfId="26093" xr:uid="{00000000-0005-0000-0000-0000E82D0000}"/>
    <cellStyle name="Assumption Percentage. 2 3 2 2 11" xfId="6103" xr:uid="{00000000-0005-0000-0000-0000E92D0000}"/>
    <cellStyle name="Assumption Percentage. 2 3 2 2 11 2" xfId="26094" xr:uid="{00000000-0005-0000-0000-0000EA2D0000}"/>
    <cellStyle name="Assumption Percentage. 2 3 2 2 12" xfId="26092" xr:uid="{00000000-0005-0000-0000-0000EB2D0000}"/>
    <cellStyle name="Assumption Percentage. 2 3 2 2 2" xfId="6104" xr:uid="{00000000-0005-0000-0000-0000EC2D0000}"/>
    <cellStyle name="Assumption Percentage. 2 3 2 2 2 10" xfId="6105" xr:uid="{00000000-0005-0000-0000-0000ED2D0000}"/>
    <cellStyle name="Assumption Percentage. 2 3 2 2 2 10 2" xfId="26096" xr:uid="{00000000-0005-0000-0000-0000EE2D0000}"/>
    <cellStyle name="Assumption Percentage. 2 3 2 2 2 11" xfId="6106" xr:uid="{00000000-0005-0000-0000-0000EF2D0000}"/>
    <cellStyle name="Assumption Percentage. 2 3 2 2 2 11 2" xfId="26097" xr:uid="{00000000-0005-0000-0000-0000F02D0000}"/>
    <cellStyle name="Assumption Percentage. 2 3 2 2 2 12" xfId="26095" xr:uid="{00000000-0005-0000-0000-0000F12D0000}"/>
    <cellStyle name="Assumption Percentage. 2 3 2 2 2 2" xfId="6107" xr:uid="{00000000-0005-0000-0000-0000F22D0000}"/>
    <cellStyle name="Assumption Percentage. 2 3 2 2 2 2 2" xfId="26098" xr:uid="{00000000-0005-0000-0000-0000F32D0000}"/>
    <cellStyle name="Assumption Percentage. 2 3 2 2 2 3" xfId="6108" xr:uid="{00000000-0005-0000-0000-0000F42D0000}"/>
    <cellStyle name="Assumption Percentage. 2 3 2 2 2 3 2" xfId="26099" xr:uid="{00000000-0005-0000-0000-0000F52D0000}"/>
    <cellStyle name="Assumption Percentage. 2 3 2 2 2 4" xfId="6109" xr:uid="{00000000-0005-0000-0000-0000F62D0000}"/>
    <cellStyle name="Assumption Percentage. 2 3 2 2 2 4 2" xfId="26100" xr:uid="{00000000-0005-0000-0000-0000F72D0000}"/>
    <cellStyle name="Assumption Percentage. 2 3 2 2 2 5" xfId="6110" xr:uid="{00000000-0005-0000-0000-0000F82D0000}"/>
    <cellStyle name="Assumption Percentage. 2 3 2 2 2 5 2" xfId="26101" xr:uid="{00000000-0005-0000-0000-0000F92D0000}"/>
    <cellStyle name="Assumption Percentage. 2 3 2 2 2 6" xfId="6111" xr:uid="{00000000-0005-0000-0000-0000FA2D0000}"/>
    <cellStyle name="Assumption Percentage. 2 3 2 2 2 6 2" xfId="26102" xr:uid="{00000000-0005-0000-0000-0000FB2D0000}"/>
    <cellStyle name="Assumption Percentage. 2 3 2 2 2 7" xfId="6112" xr:uid="{00000000-0005-0000-0000-0000FC2D0000}"/>
    <cellStyle name="Assumption Percentage. 2 3 2 2 2 7 2" xfId="26103" xr:uid="{00000000-0005-0000-0000-0000FD2D0000}"/>
    <cellStyle name="Assumption Percentage. 2 3 2 2 2 8" xfId="6113" xr:uid="{00000000-0005-0000-0000-0000FE2D0000}"/>
    <cellStyle name="Assumption Percentage. 2 3 2 2 2 8 2" xfId="26104" xr:uid="{00000000-0005-0000-0000-0000FF2D0000}"/>
    <cellStyle name="Assumption Percentage. 2 3 2 2 2 9" xfId="6114" xr:uid="{00000000-0005-0000-0000-0000002E0000}"/>
    <cellStyle name="Assumption Percentage. 2 3 2 2 2 9 2" xfId="26105" xr:uid="{00000000-0005-0000-0000-0000012E0000}"/>
    <cellStyle name="Assumption Percentage. 2 3 2 2 3" xfId="6115" xr:uid="{00000000-0005-0000-0000-0000022E0000}"/>
    <cellStyle name="Assumption Percentage. 2 3 2 2 3 2" xfId="26106" xr:uid="{00000000-0005-0000-0000-0000032E0000}"/>
    <cellStyle name="Assumption Percentage. 2 3 2 2 4" xfId="6116" xr:uid="{00000000-0005-0000-0000-0000042E0000}"/>
    <cellStyle name="Assumption Percentage. 2 3 2 2 4 2" xfId="26107" xr:uid="{00000000-0005-0000-0000-0000052E0000}"/>
    <cellStyle name="Assumption Percentage. 2 3 2 2 5" xfId="6117" xr:uid="{00000000-0005-0000-0000-0000062E0000}"/>
    <cellStyle name="Assumption Percentage. 2 3 2 2 5 2" xfId="26108" xr:uid="{00000000-0005-0000-0000-0000072E0000}"/>
    <cellStyle name="Assumption Percentage. 2 3 2 2 6" xfId="6118" xr:uid="{00000000-0005-0000-0000-0000082E0000}"/>
    <cellStyle name="Assumption Percentage. 2 3 2 2 6 2" xfId="26109" xr:uid="{00000000-0005-0000-0000-0000092E0000}"/>
    <cellStyle name="Assumption Percentage. 2 3 2 2 7" xfId="6119" xr:uid="{00000000-0005-0000-0000-00000A2E0000}"/>
    <cellStyle name="Assumption Percentage. 2 3 2 2 7 2" xfId="26110" xr:uid="{00000000-0005-0000-0000-00000B2E0000}"/>
    <cellStyle name="Assumption Percentage. 2 3 2 2 8" xfId="6120" xr:uid="{00000000-0005-0000-0000-00000C2E0000}"/>
    <cellStyle name="Assumption Percentage. 2 3 2 2 8 2" xfId="26111" xr:uid="{00000000-0005-0000-0000-00000D2E0000}"/>
    <cellStyle name="Assumption Percentage. 2 3 2 2 9" xfId="6121" xr:uid="{00000000-0005-0000-0000-00000E2E0000}"/>
    <cellStyle name="Assumption Percentage. 2 3 2 2 9 2" xfId="26112" xr:uid="{00000000-0005-0000-0000-00000F2E0000}"/>
    <cellStyle name="Assumption Percentage. 2 3 2 3" xfId="6122" xr:uid="{00000000-0005-0000-0000-0000102E0000}"/>
    <cellStyle name="Assumption Percentage. 2 3 2 3 10" xfId="6123" xr:uid="{00000000-0005-0000-0000-0000112E0000}"/>
    <cellStyle name="Assumption Percentage. 2 3 2 3 10 2" xfId="26114" xr:uid="{00000000-0005-0000-0000-0000122E0000}"/>
    <cellStyle name="Assumption Percentage. 2 3 2 3 11" xfId="6124" xr:uid="{00000000-0005-0000-0000-0000132E0000}"/>
    <cellStyle name="Assumption Percentage. 2 3 2 3 11 2" xfId="26115" xr:uid="{00000000-0005-0000-0000-0000142E0000}"/>
    <cellStyle name="Assumption Percentage. 2 3 2 3 12" xfId="26113" xr:uid="{00000000-0005-0000-0000-0000152E0000}"/>
    <cellStyle name="Assumption Percentage. 2 3 2 3 2" xfId="6125" xr:uid="{00000000-0005-0000-0000-0000162E0000}"/>
    <cellStyle name="Assumption Percentage. 2 3 2 3 2 2" xfId="26116" xr:uid="{00000000-0005-0000-0000-0000172E0000}"/>
    <cellStyle name="Assumption Percentage. 2 3 2 3 3" xfId="6126" xr:uid="{00000000-0005-0000-0000-0000182E0000}"/>
    <cellStyle name="Assumption Percentage. 2 3 2 3 3 2" xfId="26117" xr:uid="{00000000-0005-0000-0000-0000192E0000}"/>
    <cellStyle name="Assumption Percentage. 2 3 2 3 4" xfId="6127" xr:uid="{00000000-0005-0000-0000-00001A2E0000}"/>
    <cellStyle name="Assumption Percentage. 2 3 2 3 4 2" xfId="26118" xr:uid="{00000000-0005-0000-0000-00001B2E0000}"/>
    <cellStyle name="Assumption Percentage. 2 3 2 3 5" xfId="6128" xr:uid="{00000000-0005-0000-0000-00001C2E0000}"/>
    <cellStyle name="Assumption Percentage. 2 3 2 3 5 2" xfId="26119" xr:uid="{00000000-0005-0000-0000-00001D2E0000}"/>
    <cellStyle name="Assumption Percentage. 2 3 2 3 6" xfId="6129" xr:uid="{00000000-0005-0000-0000-00001E2E0000}"/>
    <cellStyle name="Assumption Percentage. 2 3 2 3 6 2" xfId="26120" xr:uid="{00000000-0005-0000-0000-00001F2E0000}"/>
    <cellStyle name="Assumption Percentage. 2 3 2 3 7" xfId="6130" xr:uid="{00000000-0005-0000-0000-0000202E0000}"/>
    <cellStyle name="Assumption Percentage. 2 3 2 3 7 2" xfId="26121" xr:uid="{00000000-0005-0000-0000-0000212E0000}"/>
    <cellStyle name="Assumption Percentage. 2 3 2 3 8" xfId="6131" xr:uid="{00000000-0005-0000-0000-0000222E0000}"/>
    <cellStyle name="Assumption Percentage. 2 3 2 3 8 2" xfId="26122" xr:uid="{00000000-0005-0000-0000-0000232E0000}"/>
    <cellStyle name="Assumption Percentage. 2 3 2 3 9" xfId="6132" xr:uid="{00000000-0005-0000-0000-0000242E0000}"/>
    <cellStyle name="Assumption Percentage. 2 3 2 3 9 2" xfId="26123" xr:uid="{00000000-0005-0000-0000-0000252E0000}"/>
    <cellStyle name="Assumption Percentage. 2 3 2 4" xfId="6133" xr:uid="{00000000-0005-0000-0000-0000262E0000}"/>
    <cellStyle name="Assumption Percentage. 2 3 2 4 2" xfId="26124" xr:uid="{00000000-0005-0000-0000-0000272E0000}"/>
    <cellStyle name="Assumption Percentage. 2 3 2 5" xfId="6134" xr:uid="{00000000-0005-0000-0000-0000282E0000}"/>
    <cellStyle name="Assumption Percentage. 2 3 2 5 2" xfId="26125" xr:uid="{00000000-0005-0000-0000-0000292E0000}"/>
    <cellStyle name="Assumption Percentage. 2 3 2 6" xfId="6135" xr:uid="{00000000-0005-0000-0000-00002A2E0000}"/>
    <cellStyle name="Assumption Percentage. 2 3 2 6 2" xfId="26126" xr:uid="{00000000-0005-0000-0000-00002B2E0000}"/>
    <cellStyle name="Assumption Percentage. 2 3 2 7" xfId="6136" xr:uid="{00000000-0005-0000-0000-00002C2E0000}"/>
    <cellStyle name="Assumption Percentage. 2 3 2 7 2" xfId="26127" xr:uid="{00000000-0005-0000-0000-00002D2E0000}"/>
    <cellStyle name="Assumption Percentage. 2 3 2 8" xfId="6137" xr:uid="{00000000-0005-0000-0000-00002E2E0000}"/>
    <cellStyle name="Assumption Percentage. 2 3 2 8 2" xfId="26128" xr:uid="{00000000-0005-0000-0000-00002F2E0000}"/>
    <cellStyle name="Assumption Percentage. 2 3 2 9" xfId="6138" xr:uid="{00000000-0005-0000-0000-0000302E0000}"/>
    <cellStyle name="Assumption Percentage. 2 3 2 9 2" xfId="26129" xr:uid="{00000000-0005-0000-0000-0000312E0000}"/>
    <cellStyle name="Assumption Percentage. 2 3 3" xfId="6139" xr:uid="{00000000-0005-0000-0000-0000322E0000}"/>
    <cellStyle name="Assumption Percentage. 2 3 3 10" xfId="6140" xr:uid="{00000000-0005-0000-0000-0000332E0000}"/>
    <cellStyle name="Assumption Percentage. 2 3 3 10 2" xfId="26131" xr:uid="{00000000-0005-0000-0000-0000342E0000}"/>
    <cellStyle name="Assumption Percentage. 2 3 3 11" xfId="6141" xr:uid="{00000000-0005-0000-0000-0000352E0000}"/>
    <cellStyle name="Assumption Percentage. 2 3 3 11 2" xfId="26132" xr:uid="{00000000-0005-0000-0000-0000362E0000}"/>
    <cellStyle name="Assumption Percentage. 2 3 3 12" xfId="26130" xr:uid="{00000000-0005-0000-0000-0000372E0000}"/>
    <cellStyle name="Assumption Percentage. 2 3 3 2" xfId="6142" xr:uid="{00000000-0005-0000-0000-0000382E0000}"/>
    <cellStyle name="Assumption Percentage. 2 3 3 2 10" xfId="6143" xr:uid="{00000000-0005-0000-0000-0000392E0000}"/>
    <cellStyle name="Assumption Percentage. 2 3 3 2 10 2" xfId="26134" xr:uid="{00000000-0005-0000-0000-00003A2E0000}"/>
    <cellStyle name="Assumption Percentage. 2 3 3 2 11" xfId="6144" xr:uid="{00000000-0005-0000-0000-00003B2E0000}"/>
    <cellStyle name="Assumption Percentage. 2 3 3 2 11 2" xfId="26135" xr:uid="{00000000-0005-0000-0000-00003C2E0000}"/>
    <cellStyle name="Assumption Percentage. 2 3 3 2 12" xfId="26133" xr:uid="{00000000-0005-0000-0000-00003D2E0000}"/>
    <cellStyle name="Assumption Percentage. 2 3 3 2 2" xfId="6145" xr:uid="{00000000-0005-0000-0000-00003E2E0000}"/>
    <cellStyle name="Assumption Percentage. 2 3 3 2 2 2" xfId="26136" xr:uid="{00000000-0005-0000-0000-00003F2E0000}"/>
    <cellStyle name="Assumption Percentage. 2 3 3 2 3" xfId="6146" xr:uid="{00000000-0005-0000-0000-0000402E0000}"/>
    <cellStyle name="Assumption Percentage. 2 3 3 2 3 2" xfId="26137" xr:uid="{00000000-0005-0000-0000-0000412E0000}"/>
    <cellStyle name="Assumption Percentage. 2 3 3 2 4" xfId="6147" xr:uid="{00000000-0005-0000-0000-0000422E0000}"/>
    <cellStyle name="Assumption Percentage. 2 3 3 2 4 2" xfId="26138" xr:uid="{00000000-0005-0000-0000-0000432E0000}"/>
    <cellStyle name="Assumption Percentage. 2 3 3 2 5" xfId="6148" xr:uid="{00000000-0005-0000-0000-0000442E0000}"/>
    <cellStyle name="Assumption Percentage. 2 3 3 2 5 2" xfId="26139" xr:uid="{00000000-0005-0000-0000-0000452E0000}"/>
    <cellStyle name="Assumption Percentage. 2 3 3 2 6" xfId="6149" xr:uid="{00000000-0005-0000-0000-0000462E0000}"/>
    <cellStyle name="Assumption Percentage. 2 3 3 2 6 2" xfId="26140" xr:uid="{00000000-0005-0000-0000-0000472E0000}"/>
    <cellStyle name="Assumption Percentage. 2 3 3 2 7" xfId="6150" xr:uid="{00000000-0005-0000-0000-0000482E0000}"/>
    <cellStyle name="Assumption Percentage. 2 3 3 2 7 2" xfId="26141" xr:uid="{00000000-0005-0000-0000-0000492E0000}"/>
    <cellStyle name="Assumption Percentage. 2 3 3 2 8" xfId="6151" xr:uid="{00000000-0005-0000-0000-00004A2E0000}"/>
    <cellStyle name="Assumption Percentage. 2 3 3 2 8 2" xfId="26142" xr:uid="{00000000-0005-0000-0000-00004B2E0000}"/>
    <cellStyle name="Assumption Percentage. 2 3 3 2 9" xfId="6152" xr:uid="{00000000-0005-0000-0000-00004C2E0000}"/>
    <cellStyle name="Assumption Percentage. 2 3 3 2 9 2" xfId="26143" xr:uid="{00000000-0005-0000-0000-00004D2E0000}"/>
    <cellStyle name="Assumption Percentage. 2 3 3 3" xfId="6153" xr:uid="{00000000-0005-0000-0000-00004E2E0000}"/>
    <cellStyle name="Assumption Percentage. 2 3 3 3 2" xfId="26144" xr:uid="{00000000-0005-0000-0000-00004F2E0000}"/>
    <cellStyle name="Assumption Percentage. 2 3 3 4" xfId="6154" xr:uid="{00000000-0005-0000-0000-0000502E0000}"/>
    <cellStyle name="Assumption Percentage. 2 3 3 4 2" xfId="26145" xr:uid="{00000000-0005-0000-0000-0000512E0000}"/>
    <cellStyle name="Assumption Percentage. 2 3 3 5" xfId="6155" xr:uid="{00000000-0005-0000-0000-0000522E0000}"/>
    <cellStyle name="Assumption Percentage. 2 3 3 5 2" xfId="26146" xr:uid="{00000000-0005-0000-0000-0000532E0000}"/>
    <cellStyle name="Assumption Percentage. 2 3 3 6" xfId="6156" xr:uid="{00000000-0005-0000-0000-0000542E0000}"/>
    <cellStyle name="Assumption Percentage. 2 3 3 6 2" xfId="26147" xr:uid="{00000000-0005-0000-0000-0000552E0000}"/>
    <cellStyle name="Assumption Percentage. 2 3 3 7" xfId="6157" xr:uid="{00000000-0005-0000-0000-0000562E0000}"/>
    <cellStyle name="Assumption Percentage. 2 3 3 7 2" xfId="26148" xr:uid="{00000000-0005-0000-0000-0000572E0000}"/>
    <cellStyle name="Assumption Percentage. 2 3 3 8" xfId="6158" xr:uid="{00000000-0005-0000-0000-0000582E0000}"/>
    <cellStyle name="Assumption Percentage. 2 3 3 8 2" xfId="26149" xr:uid="{00000000-0005-0000-0000-0000592E0000}"/>
    <cellStyle name="Assumption Percentage. 2 3 3 9" xfId="6159" xr:uid="{00000000-0005-0000-0000-00005A2E0000}"/>
    <cellStyle name="Assumption Percentage. 2 3 3 9 2" xfId="26150" xr:uid="{00000000-0005-0000-0000-00005B2E0000}"/>
    <cellStyle name="Assumption Percentage. 2 3 4" xfId="6160" xr:uid="{00000000-0005-0000-0000-00005C2E0000}"/>
    <cellStyle name="Assumption Percentage. 2 3 4 10" xfId="6161" xr:uid="{00000000-0005-0000-0000-00005D2E0000}"/>
    <cellStyle name="Assumption Percentage. 2 3 4 10 2" xfId="26152" xr:uid="{00000000-0005-0000-0000-00005E2E0000}"/>
    <cellStyle name="Assumption Percentage. 2 3 4 11" xfId="6162" xr:uid="{00000000-0005-0000-0000-00005F2E0000}"/>
    <cellStyle name="Assumption Percentage. 2 3 4 11 2" xfId="26153" xr:uid="{00000000-0005-0000-0000-0000602E0000}"/>
    <cellStyle name="Assumption Percentage. 2 3 4 12" xfId="26151" xr:uid="{00000000-0005-0000-0000-0000612E0000}"/>
    <cellStyle name="Assumption Percentage. 2 3 4 2" xfId="6163" xr:uid="{00000000-0005-0000-0000-0000622E0000}"/>
    <cellStyle name="Assumption Percentage. 2 3 4 2 2" xfId="26154" xr:uid="{00000000-0005-0000-0000-0000632E0000}"/>
    <cellStyle name="Assumption Percentage. 2 3 4 3" xfId="6164" xr:uid="{00000000-0005-0000-0000-0000642E0000}"/>
    <cellStyle name="Assumption Percentage. 2 3 4 3 2" xfId="26155" xr:uid="{00000000-0005-0000-0000-0000652E0000}"/>
    <cellStyle name="Assumption Percentage. 2 3 4 4" xfId="6165" xr:uid="{00000000-0005-0000-0000-0000662E0000}"/>
    <cellStyle name="Assumption Percentage. 2 3 4 4 2" xfId="26156" xr:uid="{00000000-0005-0000-0000-0000672E0000}"/>
    <cellStyle name="Assumption Percentage. 2 3 4 5" xfId="6166" xr:uid="{00000000-0005-0000-0000-0000682E0000}"/>
    <cellStyle name="Assumption Percentage. 2 3 4 5 2" xfId="26157" xr:uid="{00000000-0005-0000-0000-0000692E0000}"/>
    <cellStyle name="Assumption Percentage. 2 3 4 6" xfId="6167" xr:uid="{00000000-0005-0000-0000-00006A2E0000}"/>
    <cellStyle name="Assumption Percentage. 2 3 4 6 2" xfId="26158" xr:uid="{00000000-0005-0000-0000-00006B2E0000}"/>
    <cellStyle name="Assumption Percentage. 2 3 4 7" xfId="6168" xr:uid="{00000000-0005-0000-0000-00006C2E0000}"/>
    <cellStyle name="Assumption Percentage. 2 3 4 7 2" xfId="26159" xr:uid="{00000000-0005-0000-0000-00006D2E0000}"/>
    <cellStyle name="Assumption Percentage. 2 3 4 8" xfId="6169" xr:uid="{00000000-0005-0000-0000-00006E2E0000}"/>
    <cellStyle name="Assumption Percentage. 2 3 4 8 2" xfId="26160" xr:uid="{00000000-0005-0000-0000-00006F2E0000}"/>
    <cellStyle name="Assumption Percentage. 2 3 4 9" xfId="6170" xr:uid="{00000000-0005-0000-0000-0000702E0000}"/>
    <cellStyle name="Assumption Percentage. 2 3 4 9 2" xfId="26161" xr:uid="{00000000-0005-0000-0000-0000712E0000}"/>
    <cellStyle name="Assumption Percentage. 2 3 5" xfId="6171" xr:uid="{00000000-0005-0000-0000-0000722E0000}"/>
    <cellStyle name="Assumption Percentage. 2 3 5 2" xfId="26162" xr:uid="{00000000-0005-0000-0000-0000732E0000}"/>
    <cellStyle name="Assumption Percentage. 2 3 6" xfId="6172" xr:uid="{00000000-0005-0000-0000-0000742E0000}"/>
    <cellStyle name="Assumption Percentage. 2 3 6 2" xfId="26163" xr:uid="{00000000-0005-0000-0000-0000752E0000}"/>
    <cellStyle name="Assumption Percentage. 2 3 7" xfId="6173" xr:uid="{00000000-0005-0000-0000-0000762E0000}"/>
    <cellStyle name="Assumption Percentage. 2 3 7 2" xfId="26164" xr:uid="{00000000-0005-0000-0000-0000772E0000}"/>
    <cellStyle name="Assumption Percentage. 2 3 8" xfId="6174" xr:uid="{00000000-0005-0000-0000-0000782E0000}"/>
    <cellStyle name="Assumption Percentage. 2 3 8 2" xfId="26165" xr:uid="{00000000-0005-0000-0000-0000792E0000}"/>
    <cellStyle name="Assumption Percentage. 2 3 9" xfId="6175" xr:uid="{00000000-0005-0000-0000-00007A2E0000}"/>
    <cellStyle name="Assumption Percentage. 2 3 9 2" xfId="26166" xr:uid="{00000000-0005-0000-0000-00007B2E0000}"/>
    <cellStyle name="Assumption Percentage. 2 4" xfId="6176" xr:uid="{00000000-0005-0000-0000-00007C2E0000}"/>
    <cellStyle name="Assumption Percentage. 2 4 10" xfId="6177" xr:uid="{00000000-0005-0000-0000-00007D2E0000}"/>
    <cellStyle name="Assumption Percentage. 2 4 10 2" xfId="26168" xr:uid="{00000000-0005-0000-0000-00007E2E0000}"/>
    <cellStyle name="Assumption Percentage. 2 4 11" xfId="6178" xr:uid="{00000000-0005-0000-0000-00007F2E0000}"/>
    <cellStyle name="Assumption Percentage. 2 4 11 2" xfId="26169" xr:uid="{00000000-0005-0000-0000-0000802E0000}"/>
    <cellStyle name="Assumption Percentage. 2 4 12" xfId="6179" xr:uid="{00000000-0005-0000-0000-0000812E0000}"/>
    <cellStyle name="Assumption Percentage. 2 4 12 2" xfId="26170" xr:uid="{00000000-0005-0000-0000-0000822E0000}"/>
    <cellStyle name="Assumption Percentage. 2 4 13" xfId="26167" xr:uid="{00000000-0005-0000-0000-0000832E0000}"/>
    <cellStyle name="Assumption Percentage. 2 4 2" xfId="6180" xr:uid="{00000000-0005-0000-0000-0000842E0000}"/>
    <cellStyle name="Assumption Percentage. 2 4 2 10" xfId="6181" xr:uid="{00000000-0005-0000-0000-0000852E0000}"/>
    <cellStyle name="Assumption Percentage. 2 4 2 10 2" xfId="26172" xr:uid="{00000000-0005-0000-0000-0000862E0000}"/>
    <cellStyle name="Assumption Percentage. 2 4 2 11" xfId="6182" xr:uid="{00000000-0005-0000-0000-0000872E0000}"/>
    <cellStyle name="Assumption Percentage. 2 4 2 11 2" xfId="26173" xr:uid="{00000000-0005-0000-0000-0000882E0000}"/>
    <cellStyle name="Assumption Percentage. 2 4 2 12" xfId="26171" xr:uid="{00000000-0005-0000-0000-0000892E0000}"/>
    <cellStyle name="Assumption Percentage. 2 4 2 2" xfId="6183" xr:uid="{00000000-0005-0000-0000-00008A2E0000}"/>
    <cellStyle name="Assumption Percentage. 2 4 2 2 10" xfId="6184" xr:uid="{00000000-0005-0000-0000-00008B2E0000}"/>
    <cellStyle name="Assumption Percentage. 2 4 2 2 10 2" xfId="26175" xr:uid="{00000000-0005-0000-0000-00008C2E0000}"/>
    <cellStyle name="Assumption Percentage. 2 4 2 2 11" xfId="6185" xr:uid="{00000000-0005-0000-0000-00008D2E0000}"/>
    <cellStyle name="Assumption Percentage. 2 4 2 2 11 2" xfId="26176" xr:uid="{00000000-0005-0000-0000-00008E2E0000}"/>
    <cellStyle name="Assumption Percentage. 2 4 2 2 12" xfId="26174" xr:uid="{00000000-0005-0000-0000-00008F2E0000}"/>
    <cellStyle name="Assumption Percentage. 2 4 2 2 2" xfId="6186" xr:uid="{00000000-0005-0000-0000-0000902E0000}"/>
    <cellStyle name="Assumption Percentage. 2 4 2 2 2 2" xfId="26177" xr:uid="{00000000-0005-0000-0000-0000912E0000}"/>
    <cellStyle name="Assumption Percentage. 2 4 2 2 3" xfId="6187" xr:uid="{00000000-0005-0000-0000-0000922E0000}"/>
    <cellStyle name="Assumption Percentage. 2 4 2 2 3 2" xfId="26178" xr:uid="{00000000-0005-0000-0000-0000932E0000}"/>
    <cellStyle name="Assumption Percentage. 2 4 2 2 4" xfId="6188" xr:uid="{00000000-0005-0000-0000-0000942E0000}"/>
    <cellStyle name="Assumption Percentage. 2 4 2 2 4 2" xfId="26179" xr:uid="{00000000-0005-0000-0000-0000952E0000}"/>
    <cellStyle name="Assumption Percentage. 2 4 2 2 5" xfId="6189" xr:uid="{00000000-0005-0000-0000-0000962E0000}"/>
    <cellStyle name="Assumption Percentage. 2 4 2 2 5 2" xfId="26180" xr:uid="{00000000-0005-0000-0000-0000972E0000}"/>
    <cellStyle name="Assumption Percentage. 2 4 2 2 6" xfId="6190" xr:uid="{00000000-0005-0000-0000-0000982E0000}"/>
    <cellStyle name="Assumption Percentage. 2 4 2 2 6 2" xfId="26181" xr:uid="{00000000-0005-0000-0000-0000992E0000}"/>
    <cellStyle name="Assumption Percentage. 2 4 2 2 7" xfId="6191" xr:uid="{00000000-0005-0000-0000-00009A2E0000}"/>
    <cellStyle name="Assumption Percentage. 2 4 2 2 7 2" xfId="26182" xr:uid="{00000000-0005-0000-0000-00009B2E0000}"/>
    <cellStyle name="Assumption Percentage. 2 4 2 2 8" xfId="6192" xr:uid="{00000000-0005-0000-0000-00009C2E0000}"/>
    <cellStyle name="Assumption Percentage. 2 4 2 2 8 2" xfId="26183" xr:uid="{00000000-0005-0000-0000-00009D2E0000}"/>
    <cellStyle name="Assumption Percentage. 2 4 2 2 9" xfId="6193" xr:uid="{00000000-0005-0000-0000-00009E2E0000}"/>
    <cellStyle name="Assumption Percentage. 2 4 2 2 9 2" xfId="26184" xr:uid="{00000000-0005-0000-0000-00009F2E0000}"/>
    <cellStyle name="Assumption Percentage. 2 4 2 3" xfId="6194" xr:uid="{00000000-0005-0000-0000-0000A02E0000}"/>
    <cellStyle name="Assumption Percentage. 2 4 2 3 2" xfId="26185" xr:uid="{00000000-0005-0000-0000-0000A12E0000}"/>
    <cellStyle name="Assumption Percentage. 2 4 2 4" xfId="6195" xr:uid="{00000000-0005-0000-0000-0000A22E0000}"/>
    <cellStyle name="Assumption Percentage. 2 4 2 4 2" xfId="26186" xr:uid="{00000000-0005-0000-0000-0000A32E0000}"/>
    <cellStyle name="Assumption Percentage. 2 4 2 5" xfId="6196" xr:uid="{00000000-0005-0000-0000-0000A42E0000}"/>
    <cellStyle name="Assumption Percentage. 2 4 2 5 2" xfId="26187" xr:uid="{00000000-0005-0000-0000-0000A52E0000}"/>
    <cellStyle name="Assumption Percentage. 2 4 2 6" xfId="6197" xr:uid="{00000000-0005-0000-0000-0000A62E0000}"/>
    <cellStyle name="Assumption Percentage. 2 4 2 6 2" xfId="26188" xr:uid="{00000000-0005-0000-0000-0000A72E0000}"/>
    <cellStyle name="Assumption Percentage. 2 4 2 7" xfId="6198" xr:uid="{00000000-0005-0000-0000-0000A82E0000}"/>
    <cellStyle name="Assumption Percentage. 2 4 2 7 2" xfId="26189" xr:uid="{00000000-0005-0000-0000-0000A92E0000}"/>
    <cellStyle name="Assumption Percentage. 2 4 2 8" xfId="6199" xr:uid="{00000000-0005-0000-0000-0000AA2E0000}"/>
    <cellStyle name="Assumption Percentage. 2 4 2 8 2" xfId="26190" xr:uid="{00000000-0005-0000-0000-0000AB2E0000}"/>
    <cellStyle name="Assumption Percentage. 2 4 2 9" xfId="6200" xr:uid="{00000000-0005-0000-0000-0000AC2E0000}"/>
    <cellStyle name="Assumption Percentage. 2 4 2 9 2" xfId="26191" xr:uid="{00000000-0005-0000-0000-0000AD2E0000}"/>
    <cellStyle name="Assumption Percentage. 2 4 3" xfId="6201" xr:uid="{00000000-0005-0000-0000-0000AE2E0000}"/>
    <cellStyle name="Assumption Percentage. 2 4 3 10" xfId="6202" xr:uid="{00000000-0005-0000-0000-0000AF2E0000}"/>
    <cellStyle name="Assumption Percentage. 2 4 3 10 2" xfId="26193" xr:uid="{00000000-0005-0000-0000-0000B02E0000}"/>
    <cellStyle name="Assumption Percentage. 2 4 3 11" xfId="6203" xr:uid="{00000000-0005-0000-0000-0000B12E0000}"/>
    <cellStyle name="Assumption Percentage. 2 4 3 11 2" xfId="26194" xr:uid="{00000000-0005-0000-0000-0000B22E0000}"/>
    <cellStyle name="Assumption Percentage. 2 4 3 12" xfId="26192" xr:uid="{00000000-0005-0000-0000-0000B32E0000}"/>
    <cellStyle name="Assumption Percentage. 2 4 3 2" xfId="6204" xr:uid="{00000000-0005-0000-0000-0000B42E0000}"/>
    <cellStyle name="Assumption Percentage. 2 4 3 2 2" xfId="26195" xr:uid="{00000000-0005-0000-0000-0000B52E0000}"/>
    <cellStyle name="Assumption Percentage. 2 4 3 3" xfId="6205" xr:uid="{00000000-0005-0000-0000-0000B62E0000}"/>
    <cellStyle name="Assumption Percentage. 2 4 3 3 2" xfId="26196" xr:uid="{00000000-0005-0000-0000-0000B72E0000}"/>
    <cellStyle name="Assumption Percentage. 2 4 3 4" xfId="6206" xr:uid="{00000000-0005-0000-0000-0000B82E0000}"/>
    <cellStyle name="Assumption Percentage. 2 4 3 4 2" xfId="26197" xr:uid="{00000000-0005-0000-0000-0000B92E0000}"/>
    <cellStyle name="Assumption Percentage. 2 4 3 5" xfId="6207" xr:uid="{00000000-0005-0000-0000-0000BA2E0000}"/>
    <cellStyle name="Assumption Percentage. 2 4 3 5 2" xfId="26198" xr:uid="{00000000-0005-0000-0000-0000BB2E0000}"/>
    <cellStyle name="Assumption Percentage. 2 4 3 6" xfId="6208" xr:uid="{00000000-0005-0000-0000-0000BC2E0000}"/>
    <cellStyle name="Assumption Percentage. 2 4 3 6 2" xfId="26199" xr:uid="{00000000-0005-0000-0000-0000BD2E0000}"/>
    <cellStyle name="Assumption Percentage. 2 4 3 7" xfId="6209" xr:uid="{00000000-0005-0000-0000-0000BE2E0000}"/>
    <cellStyle name="Assumption Percentage. 2 4 3 7 2" xfId="26200" xr:uid="{00000000-0005-0000-0000-0000BF2E0000}"/>
    <cellStyle name="Assumption Percentage. 2 4 3 8" xfId="6210" xr:uid="{00000000-0005-0000-0000-0000C02E0000}"/>
    <cellStyle name="Assumption Percentage. 2 4 3 8 2" xfId="26201" xr:uid="{00000000-0005-0000-0000-0000C12E0000}"/>
    <cellStyle name="Assumption Percentage. 2 4 3 9" xfId="6211" xr:uid="{00000000-0005-0000-0000-0000C22E0000}"/>
    <cellStyle name="Assumption Percentage. 2 4 3 9 2" xfId="26202" xr:uid="{00000000-0005-0000-0000-0000C32E0000}"/>
    <cellStyle name="Assumption Percentage. 2 4 4" xfId="6212" xr:uid="{00000000-0005-0000-0000-0000C42E0000}"/>
    <cellStyle name="Assumption Percentage. 2 4 4 2" xfId="26203" xr:uid="{00000000-0005-0000-0000-0000C52E0000}"/>
    <cellStyle name="Assumption Percentage. 2 4 5" xfId="6213" xr:uid="{00000000-0005-0000-0000-0000C62E0000}"/>
    <cellStyle name="Assumption Percentage. 2 4 5 2" xfId="26204" xr:uid="{00000000-0005-0000-0000-0000C72E0000}"/>
    <cellStyle name="Assumption Percentage. 2 4 6" xfId="6214" xr:uid="{00000000-0005-0000-0000-0000C82E0000}"/>
    <cellStyle name="Assumption Percentage. 2 4 6 2" xfId="26205" xr:uid="{00000000-0005-0000-0000-0000C92E0000}"/>
    <cellStyle name="Assumption Percentage. 2 4 7" xfId="6215" xr:uid="{00000000-0005-0000-0000-0000CA2E0000}"/>
    <cellStyle name="Assumption Percentage. 2 4 7 2" xfId="26206" xr:uid="{00000000-0005-0000-0000-0000CB2E0000}"/>
    <cellStyle name="Assumption Percentage. 2 4 8" xfId="6216" xr:uid="{00000000-0005-0000-0000-0000CC2E0000}"/>
    <cellStyle name="Assumption Percentage. 2 4 8 2" xfId="26207" xr:uid="{00000000-0005-0000-0000-0000CD2E0000}"/>
    <cellStyle name="Assumption Percentage. 2 4 9" xfId="6217" xr:uid="{00000000-0005-0000-0000-0000CE2E0000}"/>
    <cellStyle name="Assumption Percentage. 2 4 9 2" xfId="26208" xr:uid="{00000000-0005-0000-0000-0000CF2E0000}"/>
    <cellStyle name="Assumption Percentage. 2 5" xfId="6218" xr:uid="{00000000-0005-0000-0000-0000D02E0000}"/>
    <cellStyle name="Assumption Percentage. 2 5 10" xfId="6219" xr:uid="{00000000-0005-0000-0000-0000D12E0000}"/>
    <cellStyle name="Assumption Percentage. 2 5 10 2" xfId="26210" xr:uid="{00000000-0005-0000-0000-0000D22E0000}"/>
    <cellStyle name="Assumption Percentage. 2 5 11" xfId="6220" xr:uid="{00000000-0005-0000-0000-0000D32E0000}"/>
    <cellStyle name="Assumption Percentage. 2 5 11 2" xfId="26211" xr:uid="{00000000-0005-0000-0000-0000D42E0000}"/>
    <cellStyle name="Assumption Percentage. 2 5 12" xfId="6221" xr:uid="{00000000-0005-0000-0000-0000D52E0000}"/>
    <cellStyle name="Assumption Percentage. 2 5 12 2" xfId="26212" xr:uid="{00000000-0005-0000-0000-0000D62E0000}"/>
    <cellStyle name="Assumption Percentage. 2 5 13" xfId="26209" xr:uid="{00000000-0005-0000-0000-0000D72E0000}"/>
    <cellStyle name="Assumption Percentage. 2 5 2" xfId="6222" xr:uid="{00000000-0005-0000-0000-0000D82E0000}"/>
    <cellStyle name="Assumption Percentage. 2 5 2 10" xfId="6223" xr:uid="{00000000-0005-0000-0000-0000D92E0000}"/>
    <cellStyle name="Assumption Percentage. 2 5 2 10 2" xfId="26214" xr:uid="{00000000-0005-0000-0000-0000DA2E0000}"/>
    <cellStyle name="Assumption Percentage. 2 5 2 11" xfId="6224" xr:uid="{00000000-0005-0000-0000-0000DB2E0000}"/>
    <cellStyle name="Assumption Percentage. 2 5 2 11 2" xfId="26215" xr:uid="{00000000-0005-0000-0000-0000DC2E0000}"/>
    <cellStyle name="Assumption Percentage. 2 5 2 12" xfId="26213" xr:uid="{00000000-0005-0000-0000-0000DD2E0000}"/>
    <cellStyle name="Assumption Percentage. 2 5 2 2" xfId="6225" xr:uid="{00000000-0005-0000-0000-0000DE2E0000}"/>
    <cellStyle name="Assumption Percentage. 2 5 2 2 10" xfId="6226" xr:uid="{00000000-0005-0000-0000-0000DF2E0000}"/>
    <cellStyle name="Assumption Percentage. 2 5 2 2 10 2" xfId="26217" xr:uid="{00000000-0005-0000-0000-0000E02E0000}"/>
    <cellStyle name="Assumption Percentage. 2 5 2 2 11" xfId="6227" xr:uid="{00000000-0005-0000-0000-0000E12E0000}"/>
    <cellStyle name="Assumption Percentage. 2 5 2 2 11 2" xfId="26218" xr:uid="{00000000-0005-0000-0000-0000E22E0000}"/>
    <cellStyle name="Assumption Percentage. 2 5 2 2 12" xfId="26216" xr:uid="{00000000-0005-0000-0000-0000E32E0000}"/>
    <cellStyle name="Assumption Percentage. 2 5 2 2 2" xfId="6228" xr:uid="{00000000-0005-0000-0000-0000E42E0000}"/>
    <cellStyle name="Assumption Percentage. 2 5 2 2 2 2" xfId="26219" xr:uid="{00000000-0005-0000-0000-0000E52E0000}"/>
    <cellStyle name="Assumption Percentage. 2 5 2 2 3" xfId="6229" xr:uid="{00000000-0005-0000-0000-0000E62E0000}"/>
    <cellStyle name="Assumption Percentage. 2 5 2 2 3 2" xfId="26220" xr:uid="{00000000-0005-0000-0000-0000E72E0000}"/>
    <cellStyle name="Assumption Percentage. 2 5 2 2 4" xfId="6230" xr:uid="{00000000-0005-0000-0000-0000E82E0000}"/>
    <cellStyle name="Assumption Percentage. 2 5 2 2 4 2" xfId="26221" xr:uid="{00000000-0005-0000-0000-0000E92E0000}"/>
    <cellStyle name="Assumption Percentage. 2 5 2 2 5" xfId="6231" xr:uid="{00000000-0005-0000-0000-0000EA2E0000}"/>
    <cellStyle name="Assumption Percentage. 2 5 2 2 5 2" xfId="26222" xr:uid="{00000000-0005-0000-0000-0000EB2E0000}"/>
    <cellStyle name="Assumption Percentage. 2 5 2 2 6" xfId="6232" xr:uid="{00000000-0005-0000-0000-0000EC2E0000}"/>
    <cellStyle name="Assumption Percentage. 2 5 2 2 6 2" xfId="26223" xr:uid="{00000000-0005-0000-0000-0000ED2E0000}"/>
    <cellStyle name="Assumption Percentage. 2 5 2 2 7" xfId="6233" xr:uid="{00000000-0005-0000-0000-0000EE2E0000}"/>
    <cellStyle name="Assumption Percentage. 2 5 2 2 7 2" xfId="26224" xr:uid="{00000000-0005-0000-0000-0000EF2E0000}"/>
    <cellStyle name="Assumption Percentage. 2 5 2 2 8" xfId="6234" xr:uid="{00000000-0005-0000-0000-0000F02E0000}"/>
    <cellStyle name="Assumption Percentage. 2 5 2 2 8 2" xfId="26225" xr:uid="{00000000-0005-0000-0000-0000F12E0000}"/>
    <cellStyle name="Assumption Percentage. 2 5 2 2 9" xfId="6235" xr:uid="{00000000-0005-0000-0000-0000F22E0000}"/>
    <cellStyle name="Assumption Percentage. 2 5 2 2 9 2" xfId="26226" xr:uid="{00000000-0005-0000-0000-0000F32E0000}"/>
    <cellStyle name="Assumption Percentage. 2 5 2 3" xfId="6236" xr:uid="{00000000-0005-0000-0000-0000F42E0000}"/>
    <cellStyle name="Assumption Percentage. 2 5 2 3 2" xfId="26227" xr:uid="{00000000-0005-0000-0000-0000F52E0000}"/>
    <cellStyle name="Assumption Percentage. 2 5 2 4" xfId="6237" xr:uid="{00000000-0005-0000-0000-0000F62E0000}"/>
    <cellStyle name="Assumption Percentage. 2 5 2 4 2" xfId="26228" xr:uid="{00000000-0005-0000-0000-0000F72E0000}"/>
    <cellStyle name="Assumption Percentage. 2 5 2 5" xfId="6238" xr:uid="{00000000-0005-0000-0000-0000F82E0000}"/>
    <cellStyle name="Assumption Percentage. 2 5 2 5 2" xfId="26229" xr:uid="{00000000-0005-0000-0000-0000F92E0000}"/>
    <cellStyle name="Assumption Percentage. 2 5 2 6" xfId="6239" xr:uid="{00000000-0005-0000-0000-0000FA2E0000}"/>
    <cellStyle name="Assumption Percentage. 2 5 2 6 2" xfId="26230" xr:uid="{00000000-0005-0000-0000-0000FB2E0000}"/>
    <cellStyle name="Assumption Percentage. 2 5 2 7" xfId="6240" xr:uid="{00000000-0005-0000-0000-0000FC2E0000}"/>
    <cellStyle name="Assumption Percentage. 2 5 2 7 2" xfId="26231" xr:uid="{00000000-0005-0000-0000-0000FD2E0000}"/>
    <cellStyle name="Assumption Percentage. 2 5 2 8" xfId="6241" xr:uid="{00000000-0005-0000-0000-0000FE2E0000}"/>
    <cellStyle name="Assumption Percentage. 2 5 2 8 2" xfId="26232" xr:uid="{00000000-0005-0000-0000-0000FF2E0000}"/>
    <cellStyle name="Assumption Percentage. 2 5 2 9" xfId="6242" xr:uid="{00000000-0005-0000-0000-0000002F0000}"/>
    <cellStyle name="Assumption Percentage. 2 5 2 9 2" xfId="26233" xr:uid="{00000000-0005-0000-0000-0000012F0000}"/>
    <cellStyle name="Assumption Percentage. 2 5 3" xfId="6243" xr:uid="{00000000-0005-0000-0000-0000022F0000}"/>
    <cellStyle name="Assumption Percentage. 2 5 3 10" xfId="6244" xr:uid="{00000000-0005-0000-0000-0000032F0000}"/>
    <cellStyle name="Assumption Percentage. 2 5 3 10 2" xfId="26235" xr:uid="{00000000-0005-0000-0000-0000042F0000}"/>
    <cellStyle name="Assumption Percentage. 2 5 3 11" xfId="6245" xr:uid="{00000000-0005-0000-0000-0000052F0000}"/>
    <cellStyle name="Assumption Percentage. 2 5 3 11 2" xfId="26236" xr:uid="{00000000-0005-0000-0000-0000062F0000}"/>
    <cellStyle name="Assumption Percentage. 2 5 3 12" xfId="26234" xr:uid="{00000000-0005-0000-0000-0000072F0000}"/>
    <cellStyle name="Assumption Percentage. 2 5 3 2" xfId="6246" xr:uid="{00000000-0005-0000-0000-0000082F0000}"/>
    <cellStyle name="Assumption Percentage. 2 5 3 2 2" xfId="26237" xr:uid="{00000000-0005-0000-0000-0000092F0000}"/>
    <cellStyle name="Assumption Percentage. 2 5 3 3" xfId="6247" xr:uid="{00000000-0005-0000-0000-00000A2F0000}"/>
    <cellStyle name="Assumption Percentage. 2 5 3 3 2" xfId="26238" xr:uid="{00000000-0005-0000-0000-00000B2F0000}"/>
    <cellStyle name="Assumption Percentage. 2 5 3 4" xfId="6248" xr:uid="{00000000-0005-0000-0000-00000C2F0000}"/>
    <cellStyle name="Assumption Percentage. 2 5 3 4 2" xfId="26239" xr:uid="{00000000-0005-0000-0000-00000D2F0000}"/>
    <cellStyle name="Assumption Percentage. 2 5 3 5" xfId="6249" xr:uid="{00000000-0005-0000-0000-00000E2F0000}"/>
    <cellStyle name="Assumption Percentage. 2 5 3 5 2" xfId="26240" xr:uid="{00000000-0005-0000-0000-00000F2F0000}"/>
    <cellStyle name="Assumption Percentage. 2 5 3 6" xfId="6250" xr:uid="{00000000-0005-0000-0000-0000102F0000}"/>
    <cellStyle name="Assumption Percentage. 2 5 3 6 2" xfId="26241" xr:uid="{00000000-0005-0000-0000-0000112F0000}"/>
    <cellStyle name="Assumption Percentage. 2 5 3 7" xfId="6251" xr:uid="{00000000-0005-0000-0000-0000122F0000}"/>
    <cellStyle name="Assumption Percentage. 2 5 3 7 2" xfId="26242" xr:uid="{00000000-0005-0000-0000-0000132F0000}"/>
    <cellStyle name="Assumption Percentage. 2 5 3 8" xfId="6252" xr:uid="{00000000-0005-0000-0000-0000142F0000}"/>
    <cellStyle name="Assumption Percentage. 2 5 3 8 2" xfId="26243" xr:uid="{00000000-0005-0000-0000-0000152F0000}"/>
    <cellStyle name="Assumption Percentage. 2 5 3 9" xfId="6253" xr:uid="{00000000-0005-0000-0000-0000162F0000}"/>
    <cellStyle name="Assumption Percentage. 2 5 3 9 2" xfId="26244" xr:uid="{00000000-0005-0000-0000-0000172F0000}"/>
    <cellStyle name="Assumption Percentage. 2 5 4" xfId="6254" xr:uid="{00000000-0005-0000-0000-0000182F0000}"/>
    <cellStyle name="Assumption Percentage. 2 5 4 2" xfId="26245" xr:uid="{00000000-0005-0000-0000-0000192F0000}"/>
    <cellStyle name="Assumption Percentage. 2 5 5" xfId="6255" xr:uid="{00000000-0005-0000-0000-00001A2F0000}"/>
    <cellStyle name="Assumption Percentage. 2 5 5 2" xfId="26246" xr:uid="{00000000-0005-0000-0000-00001B2F0000}"/>
    <cellStyle name="Assumption Percentage. 2 5 6" xfId="6256" xr:uid="{00000000-0005-0000-0000-00001C2F0000}"/>
    <cellStyle name="Assumption Percentage. 2 5 6 2" xfId="26247" xr:uid="{00000000-0005-0000-0000-00001D2F0000}"/>
    <cellStyle name="Assumption Percentage. 2 5 7" xfId="6257" xr:uid="{00000000-0005-0000-0000-00001E2F0000}"/>
    <cellStyle name="Assumption Percentage. 2 5 7 2" xfId="26248" xr:uid="{00000000-0005-0000-0000-00001F2F0000}"/>
    <cellStyle name="Assumption Percentage. 2 5 8" xfId="6258" xr:uid="{00000000-0005-0000-0000-0000202F0000}"/>
    <cellStyle name="Assumption Percentage. 2 5 8 2" xfId="26249" xr:uid="{00000000-0005-0000-0000-0000212F0000}"/>
    <cellStyle name="Assumption Percentage. 2 5 9" xfId="6259" xr:uid="{00000000-0005-0000-0000-0000222F0000}"/>
    <cellStyle name="Assumption Percentage. 2 5 9 2" xfId="26250" xr:uid="{00000000-0005-0000-0000-0000232F0000}"/>
    <cellStyle name="Assumption Percentage. 2 6" xfId="6260" xr:uid="{00000000-0005-0000-0000-0000242F0000}"/>
    <cellStyle name="Assumption Percentage. 2 6 10" xfId="6261" xr:uid="{00000000-0005-0000-0000-0000252F0000}"/>
    <cellStyle name="Assumption Percentage. 2 6 10 2" xfId="26252" xr:uid="{00000000-0005-0000-0000-0000262F0000}"/>
    <cellStyle name="Assumption Percentage. 2 6 11" xfId="6262" xr:uid="{00000000-0005-0000-0000-0000272F0000}"/>
    <cellStyle name="Assumption Percentage. 2 6 11 2" xfId="26253" xr:uid="{00000000-0005-0000-0000-0000282F0000}"/>
    <cellStyle name="Assumption Percentage. 2 6 12" xfId="26251" xr:uid="{00000000-0005-0000-0000-0000292F0000}"/>
    <cellStyle name="Assumption Percentage. 2 6 2" xfId="6263" xr:uid="{00000000-0005-0000-0000-00002A2F0000}"/>
    <cellStyle name="Assumption Percentage. 2 6 2 10" xfId="6264" xr:uid="{00000000-0005-0000-0000-00002B2F0000}"/>
    <cellStyle name="Assumption Percentage. 2 6 2 10 2" xfId="26255" xr:uid="{00000000-0005-0000-0000-00002C2F0000}"/>
    <cellStyle name="Assumption Percentage. 2 6 2 11" xfId="6265" xr:uid="{00000000-0005-0000-0000-00002D2F0000}"/>
    <cellStyle name="Assumption Percentage. 2 6 2 11 2" xfId="26256" xr:uid="{00000000-0005-0000-0000-00002E2F0000}"/>
    <cellStyle name="Assumption Percentage. 2 6 2 12" xfId="26254" xr:uid="{00000000-0005-0000-0000-00002F2F0000}"/>
    <cellStyle name="Assumption Percentage. 2 6 2 2" xfId="6266" xr:uid="{00000000-0005-0000-0000-0000302F0000}"/>
    <cellStyle name="Assumption Percentage. 2 6 2 2 2" xfId="26257" xr:uid="{00000000-0005-0000-0000-0000312F0000}"/>
    <cellStyle name="Assumption Percentage. 2 6 2 3" xfId="6267" xr:uid="{00000000-0005-0000-0000-0000322F0000}"/>
    <cellStyle name="Assumption Percentage. 2 6 2 3 2" xfId="26258" xr:uid="{00000000-0005-0000-0000-0000332F0000}"/>
    <cellStyle name="Assumption Percentage. 2 6 2 4" xfId="6268" xr:uid="{00000000-0005-0000-0000-0000342F0000}"/>
    <cellStyle name="Assumption Percentage. 2 6 2 4 2" xfId="26259" xr:uid="{00000000-0005-0000-0000-0000352F0000}"/>
    <cellStyle name="Assumption Percentage. 2 6 2 5" xfId="6269" xr:uid="{00000000-0005-0000-0000-0000362F0000}"/>
    <cellStyle name="Assumption Percentage. 2 6 2 5 2" xfId="26260" xr:uid="{00000000-0005-0000-0000-0000372F0000}"/>
    <cellStyle name="Assumption Percentage. 2 6 2 6" xfId="6270" xr:uid="{00000000-0005-0000-0000-0000382F0000}"/>
    <cellStyle name="Assumption Percentage. 2 6 2 6 2" xfId="26261" xr:uid="{00000000-0005-0000-0000-0000392F0000}"/>
    <cellStyle name="Assumption Percentage. 2 6 2 7" xfId="6271" xr:uid="{00000000-0005-0000-0000-00003A2F0000}"/>
    <cellStyle name="Assumption Percentage. 2 6 2 7 2" xfId="26262" xr:uid="{00000000-0005-0000-0000-00003B2F0000}"/>
    <cellStyle name="Assumption Percentage. 2 6 2 8" xfId="6272" xr:uid="{00000000-0005-0000-0000-00003C2F0000}"/>
    <cellStyle name="Assumption Percentage. 2 6 2 8 2" xfId="26263" xr:uid="{00000000-0005-0000-0000-00003D2F0000}"/>
    <cellStyle name="Assumption Percentage. 2 6 2 9" xfId="6273" xr:uid="{00000000-0005-0000-0000-00003E2F0000}"/>
    <cellStyle name="Assumption Percentage. 2 6 2 9 2" xfId="26264" xr:uid="{00000000-0005-0000-0000-00003F2F0000}"/>
    <cellStyle name="Assumption Percentage. 2 6 3" xfId="6274" xr:uid="{00000000-0005-0000-0000-0000402F0000}"/>
    <cellStyle name="Assumption Percentage. 2 6 3 2" xfId="26265" xr:uid="{00000000-0005-0000-0000-0000412F0000}"/>
    <cellStyle name="Assumption Percentage. 2 6 4" xfId="6275" xr:uid="{00000000-0005-0000-0000-0000422F0000}"/>
    <cellStyle name="Assumption Percentage. 2 6 4 2" xfId="26266" xr:uid="{00000000-0005-0000-0000-0000432F0000}"/>
    <cellStyle name="Assumption Percentage. 2 6 5" xfId="6276" xr:uid="{00000000-0005-0000-0000-0000442F0000}"/>
    <cellStyle name="Assumption Percentage. 2 6 5 2" xfId="26267" xr:uid="{00000000-0005-0000-0000-0000452F0000}"/>
    <cellStyle name="Assumption Percentage. 2 6 6" xfId="6277" xr:uid="{00000000-0005-0000-0000-0000462F0000}"/>
    <cellStyle name="Assumption Percentage. 2 6 6 2" xfId="26268" xr:uid="{00000000-0005-0000-0000-0000472F0000}"/>
    <cellStyle name="Assumption Percentage. 2 6 7" xfId="6278" xr:uid="{00000000-0005-0000-0000-0000482F0000}"/>
    <cellStyle name="Assumption Percentage. 2 6 7 2" xfId="26269" xr:uid="{00000000-0005-0000-0000-0000492F0000}"/>
    <cellStyle name="Assumption Percentage. 2 6 8" xfId="6279" xr:uid="{00000000-0005-0000-0000-00004A2F0000}"/>
    <cellStyle name="Assumption Percentage. 2 6 8 2" xfId="26270" xr:uid="{00000000-0005-0000-0000-00004B2F0000}"/>
    <cellStyle name="Assumption Percentage. 2 6 9" xfId="6280" xr:uid="{00000000-0005-0000-0000-00004C2F0000}"/>
    <cellStyle name="Assumption Percentage. 2 6 9 2" xfId="26271" xr:uid="{00000000-0005-0000-0000-00004D2F0000}"/>
    <cellStyle name="Assumption Percentage. 2 7" xfId="6281" xr:uid="{00000000-0005-0000-0000-00004E2F0000}"/>
    <cellStyle name="Assumption Percentage. 2 7 10" xfId="6282" xr:uid="{00000000-0005-0000-0000-00004F2F0000}"/>
    <cellStyle name="Assumption Percentage. 2 7 10 2" xfId="26273" xr:uid="{00000000-0005-0000-0000-0000502F0000}"/>
    <cellStyle name="Assumption Percentage. 2 7 11" xfId="6283" xr:uid="{00000000-0005-0000-0000-0000512F0000}"/>
    <cellStyle name="Assumption Percentage. 2 7 11 2" xfId="26274" xr:uid="{00000000-0005-0000-0000-0000522F0000}"/>
    <cellStyle name="Assumption Percentage. 2 7 12" xfId="26272" xr:uid="{00000000-0005-0000-0000-0000532F0000}"/>
    <cellStyle name="Assumption Percentage. 2 7 2" xfId="6284" xr:uid="{00000000-0005-0000-0000-0000542F0000}"/>
    <cellStyle name="Assumption Percentage. 2 7 2 10" xfId="6285" xr:uid="{00000000-0005-0000-0000-0000552F0000}"/>
    <cellStyle name="Assumption Percentage. 2 7 2 10 2" xfId="26276" xr:uid="{00000000-0005-0000-0000-0000562F0000}"/>
    <cellStyle name="Assumption Percentage. 2 7 2 11" xfId="6286" xr:uid="{00000000-0005-0000-0000-0000572F0000}"/>
    <cellStyle name="Assumption Percentage. 2 7 2 11 2" xfId="26277" xr:uid="{00000000-0005-0000-0000-0000582F0000}"/>
    <cellStyle name="Assumption Percentage. 2 7 2 12" xfId="26275" xr:uid="{00000000-0005-0000-0000-0000592F0000}"/>
    <cellStyle name="Assumption Percentage. 2 7 2 2" xfId="6287" xr:uid="{00000000-0005-0000-0000-00005A2F0000}"/>
    <cellStyle name="Assumption Percentage. 2 7 2 2 2" xfId="26278" xr:uid="{00000000-0005-0000-0000-00005B2F0000}"/>
    <cellStyle name="Assumption Percentage. 2 7 2 3" xfId="6288" xr:uid="{00000000-0005-0000-0000-00005C2F0000}"/>
    <cellStyle name="Assumption Percentage. 2 7 2 3 2" xfId="26279" xr:uid="{00000000-0005-0000-0000-00005D2F0000}"/>
    <cellStyle name="Assumption Percentage. 2 7 2 4" xfId="6289" xr:uid="{00000000-0005-0000-0000-00005E2F0000}"/>
    <cellStyle name="Assumption Percentage. 2 7 2 4 2" xfId="26280" xr:uid="{00000000-0005-0000-0000-00005F2F0000}"/>
    <cellStyle name="Assumption Percentage. 2 7 2 5" xfId="6290" xr:uid="{00000000-0005-0000-0000-0000602F0000}"/>
    <cellStyle name="Assumption Percentage. 2 7 2 5 2" xfId="26281" xr:uid="{00000000-0005-0000-0000-0000612F0000}"/>
    <cellStyle name="Assumption Percentage. 2 7 2 6" xfId="6291" xr:uid="{00000000-0005-0000-0000-0000622F0000}"/>
    <cellStyle name="Assumption Percentage. 2 7 2 6 2" xfId="26282" xr:uid="{00000000-0005-0000-0000-0000632F0000}"/>
    <cellStyle name="Assumption Percentage. 2 7 2 7" xfId="6292" xr:uid="{00000000-0005-0000-0000-0000642F0000}"/>
    <cellStyle name="Assumption Percentage. 2 7 2 7 2" xfId="26283" xr:uid="{00000000-0005-0000-0000-0000652F0000}"/>
    <cellStyle name="Assumption Percentage. 2 7 2 8" xfId="6293" xr:uid="{00000000-0005-0000-0000-0000662F0000}"/>
    <cellStyle name="Assumption Percentage. 2 7 2 8 2" xfId="26284" xr:uid="{00000000-0005-0000-0000-0000672F0000}"/>
    <cellStyle name="Assumption Percentage. 2 7 2 9" xfId="6294" xr:uid="{00000000-0005-0000-0000-0000682F0000}"/>
    <cellStyle name="Assumption Percentage. 2 7 2 9 2" xfId="26285" xr:uid="{00000000-0005-0000-0000-0000692F0000}"/>
    <cellStyle name="Assumption Percentage. 2 7 3" xfId="6295" xr:uid="{00000000-0005-0000-0000-00006A2F0000}"/>
    <cellStyle name="Assumption Percentage. 2 7 3 2" xfId="26286" xr:uid="{00000000-0005-0000-0000-00006B2F0000}"/>
    <cellStyle name="Assumption Percentage. 2 7 4" xfId="6296" xr:uid="{00000000-0005-0000-0000-00006C2F0000}"/>
    <cellStyle name="Assumption Percentage. 2 7 4 2" xfId="26287" xr:uid="{00000000-0005-0000-0000-00006D2F0000}"/>
    <cellStyle name="Assumption Percentage. 2 7 5" xfId="6297" xr:uid="{00000000-0005-0000-0000-00006E2F0000}"/>
    <cellStyle name="Assumption Percentage. 2 7 5 2" xfId="26288" xr:uid="{00000000-0005-0000-0000-00006F2F0000}"/>
    <cellStyle name="Assumption Percentage. 2 7 6" xfId="6298" xr:uid="{00000000-0005-0000-0000-0000702F0000}"/>
    <cellStyle name="Assumption Percentage. 2 7 6 2" xfId="26289" xr:uid="{00000000-0005-0000-0000-0000712F0000}"/>
    <cellStyle name="Assumption Percentage. 2 7 7" xfId="6299" xr:uid="{00000000-0005-0000-0000-0000722F0000}"/>
    <cellStyle name="Assumption Percentage. 2 7 7 2" xfId="26290" xr:uid="{00000000-0005-0000-0000-0000732F0000}"/>
    <cellStyle name="Assumption Percentage. 2 7 8" xfId="6300" xr:uid="{00000000-0005-0000-0000-0000742F0000}"/>
    <cellStyle name="Assumption Percentage. 2 7 8 2" xfId="26291" xr:uid="{00000000-0005-0000-0000-0000752F0000}"/>
    <cellStyle name="Assumption Percentage. 2 7 9" xfId="6301" xr:uid="{00000000-0005-0000-0000-0000762F0000}"/>
    <cellStyle name="Assumption Percentage. 2 7 9 2" xfId="26292" xr:uid="{00000000-0005-0000-0000-0000772F0000}"/>
    <cellStyle name="Assumption Percentage. 2 8" xfId="6302" xr:uid="{00000000-0005-0000-0000-0000782F0000}"/>
    <cellStyle name="Assumption Percentage. 2 8 10" xfId="6303" xr:uid="{00000000-0005-0000-0000-0000792F0000}"/>
    <cellStyle name="Assumption Percentage. 2 8 10 2" xfId="26294" xr:uid="{00000000-0005-0000-0000-00007A2F0000}"/>
    <cellStyle name="Assumption Percentage. 2 8 11" xfId="6304" xr:uid="{00000000-0005-0000-0000-00007B2F0000}"/>
    <cellStyle name="Assumption Percentage. 2 8 11 2" xfId="26295" xr:uid="{00000000-0005-0000-0000-00007C2F0000}"/>
    <cellStyle name="Assumption Percentage. 2 8 12" xfId="26293" xr:uid="{00000000-0005-0000-0000-00007D2F0000}"/>
    <cellStyle name="Assumption Percentage. 2 8 2" xfId="6305" xr:uid="{00000000-0005-0000-0000-00007E2F0000}"/>
    <cellStyle name="Assumption Percentage. 2 8 2 10" xfId="6306" xr:uid="{00000000-0005-0000-0000-00007F2F0000}"/>
    <cellStyle name="Assumption Percentage. 2 8 2 10 2" xfId="26297" xr:uid="{00000000-0005-0000-0000-0000802F0000}"/>
    <cellStyle name="Assumption Percentage. 2 8 2 11" xfId="6307" xr:uid="{00000000-0005-0000-0000-0000812F0000}"/>
    <cellStyle name="Assumption Percentage. 2 8 2 11 2" xfId="26298" xr:uid="{00000000-0005-0000-0000-0000822F0000}"/>
    <cellStyle name="Assumption Percentage. 2 8 2 12" xfId="26296" xr:uid="{00000000-0005-0000-0000-0000832F0000}"/>
    <cellStyle name="Assumption Percentage. 2 8 2 2" xfId="6308" xr:uid="{00000000-0005-0000-0000-0000842F0000}"/>
    <cellStyle name="Assumption Percentage. 2 8 2 2 2" xfId="26299" xr:uid="{00000000-0005-0000-0000-0000852F0000}"/>
    <cellStyle name="Assumption Percentage. 2 8 2 3" xfId="6309" xr:uid="{00000000-0005-0000-0000-0000862F0000}"/>
    <cellStyle name="Assumption Percentage. 2 8 2 3 2" xfId="26300" xr:uid="{00000000-0005-0000-0000-0000872F0000}"/>
    <cellStyle name="Assumption Percentage. 2 8 2 4" xfId="6310" xr:uid="{00000000-0005-0000-0000-0000882F0000}"/>
    <cellStyle name="Assumption Percentage. 2 8 2 4 2" xfId="26301" xr:uid="{00000000-0005-0000-0000-0000892F0000}"/>
    <cellStyle name="Assumption Percentage. 2 8 2 5" xfId="6311" xr:uid="{00000000-0005-0000-0000-00008A2F0000}"/>
    <cellStyle name="Assumption Percentage. 2 8 2 5 2" xfId="26302" xr:uid="{00000000-0005-0000-0000-00008B2F0000}"/>
    <cellStyle name="Assumption Percentage. 2 8 2 6" xfId="6312" xr:uid="{00000000-0005-0000-0000-00008C2F0000}"/>
    <cellStyle name="Assumption Percentage. 2 8 2 6 2" xfId="26303" xr:uid="{00000000-0005-0000-0000-00008D2F0000}"/>
    <cellStyle name="Assumption Percentage. 2 8 2 7" xfId="6313" xr:uid="{00000000-0005-0000-0000-00008E2F0000}"/>
    <cellStyle name="Assumption Percentage. 2 8 2 7 2" xfId="26304" xr:uid="{00000000-0005-0000-0000-00008F2F0000}"/>
    <cellStyle name="Assumption Percentage. 2 8 2 8" xfId="6314" xr:uid="{00000000-0005-0000-0000-0000902F0000}"/>
    <cellStyle name="Assumption Percentage. 2 8 2 8 2" xfId="26305" xr:uid="{00000000-0005-0000-0000-0000912F0000}"/>
    <cellStyle name="Assumption Percentage. 2 8 2 9" xfId="6315" xr:uid="{00000000-0005-0000-0000-0000922F0000}"/>
    <cellStyle name="Assumption Percentage. 2 8 2 9 2" xfId="26306" xr:uid="{00000000-0005-0000-0000-0000932F0000}"/>
    <cellStyle name="Assumption Percentage. 2 8 3" xfId="6316" xr:uid="{00000000-0005-0000-0000-0000942F0000}"/>
    <cellStyle name="Assumption Percentage. 2 8 3 2" xfId="26307" xr:uid="{00000000-0005-0000-0000-0000952F0000}"/>
    <cellStyle name="Assumption Percentage. 2 8 4" xfId="6317" xr:uid="{00000000-0005-0000-0000-0000962F0000}"/>
    <cellStyle name="Assumption Percentage. 2 8 4 2" xfId="26308" xr:uid="{00000000-0005-0000-0000-0000972F0000}"/>
    <cellStyle name="Assumption Percentage. 2 8 5" xfId="6318" xr:uid="{00000000-0005-0000-0000-0000982F0000}"/>
    <cellStyle name="Assumption Percentage. 2 8 5 2" xfId="26309" xr:uid="{00000000-0005-0000-0000-0000992F0000}"/>
    <cellStyle name="Assumption Percentage. 2 8 6" xfId="6319" xr:uid="{00000000-0005-0000-0000-00009A2F0000}"/>
    <cellStyle name="Assumption Percentage. 2 8 6 2" xfId="26310" xr:uid="{00000000-0005-0000-0000-00009B2F0000}"/>
    <cellStyle name="Assumption Percentage. 2 8 7" xfId="6320" xr:uid="{00000000-0005-0000-0000-00009C2F0000}"/>
    <cellStyle name="Assumption Percentage. 2 8 7 2" xfId="26311" xr:uid="{00000000-0005-0000-0000-00009D2F0000}"/>
    <cellStyle name="Assumption Percentage. 2 8 8" xfId="6321" xr:uid="{00000000-0005-0000-0000-00009E2F0000}"/>
    <cellStyle name="Assumption Percentage. 2 8 8 2" xfId="26312" xr:uid="{00000000-0005-0000-0000-00009F2F0000}"/>
    <cellStyle name="Assumption Percentage. 2 8 9" xfId="6322" xr:uid="{00000000-0005-0000-0000-0000A02F0000}"/>
    <cellStyle name="Assumption Percentage. 2 8 9 2" xfId="26313" xr:uid="{00000000-0005-0000-0000-0000A12F0000}"/>
    <cellStyle name="Assumption Percentage. 2 9" xfId="6323" xr:uid="{00000000-0005-0000-0000-0000A22F0000}"/>
    <cellStyle name="Assumption Percentage. 2 9 10" xfId="6324" xr:uid="{00000000-0005-0000-0000-0000A32F0000}"/>
    <cellStyle name="Assumption Percentage. 2 9 10 2" xfId="26315" xr:uid="{00000000-0005-0000-0000-0000A42F0000}"/>
    <cellStyle name="Assumption Percentage. 2 9 11" xfId="6325" xr:uid="{00000000-0005-0000-0000-0000A52F0000}"/>
    <cellStyle name="Assumption Percentage. 2 9 11 2" xfId="26316" xr:uid="{00000000-0005-0000-0000-0000A62F0000}"/>
    <cellStyle name="Assumption Percentage. 2 9 12" xfId="26314" xr:uid="{00000000-0005-0000-0000-0000A72F0000}"/>
    <cellStyle name="Assumption Percentage. 2 9 2" xfId="6326" xr:uid="{00000000-0005-0000-0000-0000A82F0000}"/>
    <cellStyle name="Assumption Percentage. 2 9 2 2" xfId="26317" xr:uid="{00000000-0005-0000-0000-0000A92F0000}"/>
    <cellStyle name="Assumption Percentage. 2 9 3" xfId="6327" xr:uid="{00000000-0005-0000-0000-0000AA2F0000}"/>
    <cellStyle name="Assumption Percentage. 2 9 3 2" xfId="26318" xr:uid="{00000000-0005-0000-0000-0000AB2F0000}"/>
    <cellStyle name="Assumption Percentage. 2 9 4" xfId="6328" xr:uid="{00000000-0005-0000-0000-0000AC2F0000}"/>
    <cellStyle name="Assumption Percentage. 2 9 4 2" xfId="26319" xr:uid="{00000000-0005-0000-0000-0000AD2F0000}"/>
    <cellStyle name="Assumption Percentage. 2 9 5" xfId="6329" xr:uid="{00000000-0005-0000-0000-0000AE2F0000}"/>
    <cellStyle name="Assumption Percentage. 2 9 5 2" xfId="26320" xr:uid="{00000000-0005-0000-0000-0000AF2F0000}"/>
    <cellStyle name="Assumption Percentage. 2 9 6" xfId="6330" xr:uid="{00000000-0005-0000-0000-0000B02F0000}"/>
    <cellStyle name="Assumption Percentage. 2 9 6 2" xfId="26321" xr:uid="{00000000-0005-0000-0000-0000B12F0000}"/>
    <cellStyle name="Assumption Percentage. 2 9 7" xfId="6331" xr:uid="{00000000-0005-0000-0000-0000B22F0000}"/>
    <cellStyle name="Assumption Percentage. 2 9 7 2" xfId="26322" xr:uid="{00000000-0005-0000-0000-0000B32F0000}"/>
    <cellStyle name="Assumption Percentage. 2 9 8" xfId="6332" xr:uid="{00000000-0005-0000-0000-0000B42F0000}"/>
    <cellStyle name="Assumption Percentage. 2 9 8 2" xfId="26323" xr:uid="{00000000-0005-0000-0000-0000B52F0000}"/>
    <cellStyle name="Assumption Percentage. 2 9 9" xfId="6333" xr:uid="{00000000-0005-0000-0000-0000B62F0000}"/>
    <cellStyle name="Assumption Percentage. 2 9 9 2" xfId="26324" xr:uid="{00000000-0005-0000-0000-0000B72F0000}"/>
    <cellStyle name="Assumption Percentage. 3" xfId="6334" xr:uid="{00000000-0005-0000-0000-0000B82F0000}"/>
    <cellStyle name="Assumption Percentage. 3 10" xfId="6335" xr:uid="{00000000-0005-0000-0000-0000B92F0000}"/>
    <cellStyle name="Assumption Percentage. 3 10 2" xfId="26326" xr:uid="{00000000-0005-0000-0000-0000BA2F0000}"/>
    <cellStyle name="Assumption Percentage. 3 11" xfId="6336" xr:uid="{00000000-0005-0000-0000-0000BB2F0000}"/>
    <cellStyle name="Assumption Percentage. 3 11 2" xfId="26327" xr:uid="{00000000-0005-0000-0000-0000BC2F0000}"/>
    <cellStyle name="Assumption Percentage. 3 12" xfId="6337" xr:uid="{00000000-0005-0000-0000-0000BD2F0000}"/>
    <cellStyle name="Assumption Percentage. 3 12 2" xfId="26328" xr:uid="{00000000-0005-0000-0000-0000BE2F0000}"/>
    <cellStyle name="Assumption Percentage. 3 13" xfId="6338" xr:uid="{00000000-0005-0000-0000-0000BF2F0000}"/>
    <cellStyle name="Assumption Percentage. 3 13 2" xfId="26329" xr:uid="{00000000-0005-0000-0000-0000C02F0000}"/>
    <cellStyle name="Assumption Percentage. 3 14" xfId="6339" xr:uid="{00000000-0005-0000-0000-0000C12F0000}"/>
    <cellStyle name="Assumption Percentage. 3 14 2" xfId="26330" xr:uid="{00000000-0005-0000-0000-0000C22F0000}"/>
    <cellStyle name="Assumption Percentage. 3 15" xfId="6340" xr:uid="{00000000-0005-0000-0000-0000C32F0000}"/>
    <cellStyle name="Assumption Percentage. 3 15 2" xfId="26331" xr:uid="{00000000-0005-0000-0000-0000C42F0000}"/>
    <cellStyle name="Assumption Percentage. 3 16" xfId="6341" xr:uid="{00000000-0005-0000-0000-0000C52F0000}"/>
    <cellStyle name="Assumption Percentage. 3 16 2" xfId="26332" xr:uid="{00000000-0005-0000-0000-0000C62F0000}"/>
    <cellStyle name="Assumption Percentage. 3 17" xfId="6342" xr:uid="{00000000-0005-0000-0000-0000C72F0000}"/>
    <cellStyle name="Assumption Percentage. 3 17 2" xfId="26333" xr:uid="{00000000-0005-0000-0000-0000C82F0000}"/>
    <cellStyle name="Assumption Percentage. 3 18" xfId="6343" xr:uid="{00000000-0005-0000-0000-0000C92F0000}"/>
    <cellStyle name="Assumption Percentage. 3 18 2" xfId="26334" xr:uid="{00000000-0005-0000-0000-0000CA2F0000}"/>
    <cellStyle name="Assumption Percentage. 3 19" xfId="6344" xr:uid="{00000000-0005-0000-0000-0000CB2F0000}"/>
    <cellStyle name="Assumption Percentage. 3 19 2" xfId="26335" xr:uid="{00000000-0005-0000-0000-0000CC2F0000}"/>
    <cellStyle name="Assumption Percentage. 3 2" xfId="6345" xr:uid="{00000000-0005-0000-0000-0000CD2F0000}"/>
    <cellStyle name="Assumption Percentage. 3 2 10" xfId="6346" xr:uid="{00000000-0005-0000-0000-0000CE2F0000}"/>
    <cellStyle name="Assumption Percentage. 3 2 10 2" xfId="26337" xr:uid="{00000000-0005-0000-0000-0000CF2F0000}"/>
    <cellStyle name="Assumption Percentage. 3 2 11" xfId="6347" xr:uid="{00000000-0005-0000-0000-0000D02F0000}"/>
    <cellStyle name="Assumption Percentage. 3 2 11 2" xfId="26338" xr:uid="{00000000-0005-0000-0000-0000D12F0000}"/>
    <cellStyle name="Assumption Percentage. 3 2 12" xfId="6348" xr:uid="{00000000-0005-0000-0000-0000D22F0000}"/>
    <cellStyle name="Assumption Percentage. 3 2 12 2" xfId="26339" xr:uid="{00000000-0005-0000-0000-0000D32F0000}"/>
    <cellStyle name="Assumption Percentage. 3 2 13" xfId="6349" xr:uid="{00000000-0005-0000-0000-0000D42F0000}"/>
    <cellStyle name="Assumption Percentage. 3 2 13 2" xfId="26340" xr:uid="{00000000-0005-0000-0000-0000D52F0000}"/>
    <cellStyle name="Assumption Percentage. 3 2 14" xfId="26336" xr:uid="{00000000-0005-0000-0000-0000D62F0000}"/>
    <cellStyle name="Assumption Percentage. 3 2 2" xfId="6350" xr:uid="{00000000-0005-0000-0000-0000D72F0000}"/>
    <cellStyle name="Assumption Percentage. 3 2 2 10" xfId="6351" xr:uid="{00000000-0005-0000-0000-0000D82F0000}"/>
    <cellStyle name="Assumption Percentage. 3 2 2 10 2" xfId="26342" xr:uid="{00000000-0005-0000-0000-0000D92F0000}"/>
    <cellStyle name="Assumption Percentage. 3 2 2 11" xfId="6352" xr:uid="{00000000-0005-0000-0000-0000DA2F0000}"/>
    <cellStyle name="Assumption Percentage. 3 2 2 11 2" xfId="26343" xr:uid="{00000000-0005-0000-0000-0000DB2F0000}"/>
    <cellStyle name="Assumption Percentage. 3 2 2 12" xfId="6353" xr:uid="{00000000-0005-0000-0000-0000DC2F0000}"/>
    <cellStyle name="Assumption Percentage. 3 2 2 12 2" xfId="26344" xr:uid="{00000000-0005-0000-0000-0000DD2F0000}"/>
    <cellStyle name="Assumption Percentage. 3 2 2 13" xfId="26341" xr:uid="{00000000-0005-0000-0000-0000DE2F0000}"/>
    <cellStyle name="Assumption Percentage. 3 2 2 2" xfId="6354" xr:uid="{00000000-0005-0000-0000-0000DF2F0000}"/>
    <cellStyle name="Assumption Percentage. 3 2 2 2 10" xfId="6355" xr:uid="{00000000-0005-0000-0000-0000E02F0000}"/>
    <cellStyle name="Assumption Percentage. 3 2 2 2 10 2" xfId="26346" xr:uid="{00000000-0005-0000-0000-0000E12F0000}"/>
    <cellStyle name="Assumption Percentage. 3 2 2 2 11" xfId="6356" xr:uid="{00000000-0005-0000-0000-0000E22F0000}"/>
    <cellStyle name="Assumption Percentage. 3 2 2 2 11 2" xfId="26347" xr:uid="{00000000-0005-0000-0000-0000E32F0000}"/>
    <cellStyle name="Assumption Percentage. 3 2 2 2 12" xfId="26345" xr:uid="{00000000-0005-0000-0000-0000E42F0000}"/>
    <cellStyle name="Assumption Percentage. 3 2 2 2 2" xfId="6357" xr:uid="{00000000-0005-0000-0000-0000E52F0000}"/>
    <cellStyle name="Assumption Percentage. 3 2 2 2 2 10" xfId="6358" xr:uid="{00000000-0005-0000-0000-0000E62F0000}"/>
    <cellStyle name="Assumption Percentage. 3 2 2 2 2 10 2" xfId="26349" xr:uid="{00000000-0005-0000-0000-0000E72F0000}"/>
    <cellStyle name="Assumption Percentage. 3 2 2 2 2 11" xfId="6359" xr:uid="{00000000-0005-0000-0000-0000E82F0000}"/>
    <cellStyle name="Assumption Percentage. 3 2 2 2 2 11 2" xfId="26350" xr:uid="{00000000-0005-0000-0000-0000E92F0000}"/>
    <cellStyle name="Assumption Percentage. 3 2 2 2 2 12" xfId="26348" xr:uid="{00000000-0005-0000-0000-0000EA2F0000}"/>
    <cellStyle name="Assumption Percentage. 3 2 2 2 2 2" xfId="6360" xr:uid="{00000000-0005-0000-0000-0000EB2F0000}"/>
    <cellStyle name="Assumption Percentage. 3 2 2 2 2 2 2" xfId="26351" xr:uid="{00000000-0005-0000-0000-0000EC2F0000}"/>
    <cellStyle name="Assumption Percentage. 3 2 2 2 2 3" xfId="6361" xr:uid="{00000000-0005-0000-0000-0000ED2F0000}"/>
    <cellStyle name="Assumption Percentage. 3 2 2 2 2 3 2" xfId="26352" xr:uid="{00000000-0005-0000-0000-0000EE2F0000}"/>
    <cellStyle name="Assumption Percentage. 3 2 2 2 2 4" xfId="6362" xr:uid="{00000000-0005-0000-0000-0000EF2F0000}"/>
    <cellStyle name="Assumption Percentage. 3 2 2 2 2 4 2" xfId="26353" xr:uid="{00000000-0005-0000-0000-0000F02F0000}"/>
    <cellStyle name="Assumption Percentage. 3 2 2 2 2 5" xfId="6363" xr:uid="{00000000-0005-0000-0000-0000F12F0000}"/>
    <cellStyle name="Assumption Percentage. 3 2 2 2 2 5 2" xfId="26354" xr:uid="{00000000-0005-0000-0000-0000F22F0000}"/>
    <cellStyle name="Assumption Percentage. 3 2 2 2 2 6" xfId="6364" xr:uid="{00000000-0005-0000-0000-0000F32F0000}"/>
    <cellStyle name="Assumption Percentage. 3 2 2 2 2 6 2" xfId="26355" xr:uid="{00000000-0005-0000-0000-0000F42F0000}"/>
    <cellStyle name="Assumption Percentage. 3 2 2 2 2 7" xfId="6365" xr:uid="{00000000-0005-0000-0000-0000F52F0000}"/>
    <cellStyle name="Assumption Percentage. 3 2 2 2 2 7 2" xfId="26356" xr:uid="{00000000-0005-0000-0000-0000F62F0000}"/>
    <cellStyle name="Assumption Percentage. 3 2 2 2 2 8" xfId="6366" xr:uid="{00000000-0005-0000-0000-0000F72F0000}"/>
    <cellStyle name="Assumption Percentage. 3 2 2 2 2 8 2" xfId="26357" xr:uid="{00000000-0005-0000-0000-0000F82F0000}"/>
    <cellStyle name="Assumption Percentage. 3 2 2 2 2 9" xfId="6367" xr:uid="{00000000-0005-0000-0000-0000F92F0000}"/>
    <cellStyle name="Assumption Percentage. 3 2 2 2 2 9 2" xfId="26358" xr:uid="{00000000-0005-0000-0000-0000FA2F0000}"/>
    <cellStyle name="Assumption Percentage. 3 2 2 2 3" xfId="6368" xr:uid="{00000000-0005-0000-0000-0000FB2F0000}"/>
    <cellStyle name="Assumption Percentage. 3 2 2 2 3 2" xfId="26359" xr:uid="{00000000-0005-0000-0000-0000FC2F0000}"/>
    <cellStyle name="Assumption Percentage. 3 2 2 2 4" xfId="6369" xr:uid="{00000000-0005-0000-0000-0000FD2F0000}"/>
    <cellStyle name="Assumption Percentage. 3 2 2 2 4 2" xfId="26360" xr:uid="{00000000-0005-0000-0000-0000FE2F0000}"/>
    <cellStyle name="Assumption Percentage. 3 2 2 2 5" xfId="6370" xr:uid="{00000000-0005-0000-0000-0000FF2F0000}"/>
    <cellStyle name="Assumption Percentage. 3 2 2 2 5 2" xfId="26361" xr:uid="{00000000-0005-0000-0000-000000300000}"/>
    <cellStyle name="Assumption Percentage. 3 2 2 2 6" xfId="6371" xr:uid="{00000000-0005-0000-0000-000001300000}"/>
    <cellStyle name="Assumption Percentage. 3 2 2 2 6 2" xfId="26362" xr:uid="{00000000-0005-0000-0000-000002300000}"/>
    <cellStyle name="Assumption Percentage. 3 2 2 2 7" xfId="6372" xr:uid="{00000000-0005-0000-0000-000003300000}"/>
    <cellStyle name="Assumption Percentage. 3 2 2 2 7 2" xfId="26363" xr:uid="{00000000-0005-0000-0000-000004300000}"/>
    <cellStyle name="Assumption Percentage. 3 2 2 2 8" xfId="6373" xr:uid="{00000000-0005-0000-0000-000005300000}"/>
    <cellStyle name="Assumption Percentage. 3 2 2 2 8 2" xfId="26364" xr:uid="{00000000-0005-0000-0000-000006300000}"/>
    <cellStyle name="Assumption Percentage. 3 2 2 2 9" xfId="6374" xr:uid="{00000000-0005-0000-0000-000007300000}"/>
    <cellStyle name="Assumption Percentage. 3 2 2 2 9 2" xfId="26365" xr:uid="{00000000-0005-0000-0000-000008300000}"/>
    <cellStyle name="Assumption Percentage. 3 2 2 3" xfId="6375" xr:uid="{00000000-0005-0000-0000-000009300000}"/>
    <cellStyle name="Assumption Percentage. 3 2 2 3 10" xfId="6376" xr:uid="{00000000-0005-0000-0000-00000A300000}"/>
    <cellStyle name="Assumption Percentage. 3 2 2 3 10 2" xfId="26367" xr:uid="{00000000-0005-0000-0000-00000B300000}"/>
    <cellStyle name="Assumption Percentage. 3 2 2 3 11" xfId="6377" xr:uid="{00000000-0005-0000-0000-00000C300000}"/>
    <cellStyle name="Assumption Percentage. 3 2 2 3 11 2" xfId="26368" xr:uid="{00000000-0005-0000-0000-00000D300000}"/>
    <cellStyle name="Assumption Percentage. 3 2 2 3 12" xfId="26366" xr:uid="{00000000-0005-0000-0000-00000E300000}"/>
    <cellStyle name="Assumption Percentage. 3 2 2 3 2" xfId="6378" xr:uid="{00000000-0005-0000-0000-00000F300000}"/>
    <cellStyle name="Assumption Percentage. 3 2 2 3 2 2" xfId="26369" xr:uid="{00000000-0005-0000-0000-000010300000}"/>
    <cellStyle name="Assumption Percentage. 3 2 2 3 3" xfId="6379" xr:uid="{00000000-0005-0000-0000-000011300000}"/>
    <cellStyle name="Assumption Percentage. 3 2 2 3 3 2" xfId="26370" xr:uid="{00000000-0005-0000-0000-000012300000}"/>
    <cellStyle name="Assumption Percentage. 3 2 2 3 4" xfId="6380" xr:uid="{00000000-0005-0000-0000-000013300000}"/>
    <cellStyle name="Assumption Percentage. 3 2 2 3 4 2" xfId="26371" xr:uid="{00000000-0005-0000-0000-000014300000}"/>
    <cellStyle name="Assumption Percentage. 3 2 2 3 5" xfId="6381" xr:uid="{00000000-0005-0000-0000-000015300000}"/>
    <cellStyle name="Assumption Percentage. 3 2 2 3 5 2" xfId="26372" xr:uid="{00000000-0005-0000-0000-000016300000}"/>
    <cellStyle name="Assumption Percentage. 3 2 2 3 6" xfId="6382" xr:uid="{00000000-0005-0000-0000-000017300000}"/>
    <cellStyle name="Assumption Percentage. 3 2 2 3 6 2" xfId="26373" xr:uid="{00000000-0005-0000-0000-000018300000}"/>
    <cellStyle name="Assumption Percentage. 3 2 2 3 7" xfId="6383" xr:uid="{00000000-0005-0000-0000-000019300000}"/>
    <cellStyle name="Assumption Percentage. 3 2 2 3 7 2" xfId="26374" xr:uid="{00000000-0005-0000-0000-00001A300000}"/>
    <cellStyle name="Assumption Percentage. 3 2 2 3 8" xfId="6384" xr:uid="{00000000-0005-0000-0000-00001B300000}"/>
    <cellStyle name="Assumption Percentage. 3 2 2 3 8 2" xfId="26375" xr:uid="{00000000-0005-0000-0000-00001C300000}"/>
    <cellStyle name="Assumption Percentage. 3 2 2 3 9" xfId="6385" xr:uid="{00000000-0005-0000-0000-00001D300000}"/>
    <cellStyle name="Assumption Percentage. 3 2 2 3 9 2" xfId="26376" xr:uid="{00000000-0005-0000-0000-00001E300000}"/>
    <cellStyle name="Assumption Percentage. 3 2 2 4" xfId="6386" xr:uid="{00000000-0005-0000-0000-00001F300000}"/>
    <cellStyle name="Assumption Percentage. 3 2 2 4 2" xfId="26377" xr:uid="{00000000-0005-0000-0000-000020300000}"/>
    <cellStyle name="Assumption Percentage. 3 2 2 5" xfId="6387" xr:uid="{00000000-0005-0000-0000-000021300000}"/>
    <cellStyle name="Assumption Percentage. 3 2 2 5 2" xfId="26378" xr:uid="{00000000-0005-0000-0000-000022300000}"/>
    <cellStyle name="Assumption Percentage. 3 2 2 6" xfId="6388" xr:uid="{00000000-0005-0000-0000-000023300000}"/>
    <cellStyle name="Assumption Percentage. 3 2 2 6 2" xfId="26379" xr:uid="{00000000-0005-0000-0000-000024300000}"/>
    <cellStyle name="Assumption Percentage. 3 2 2 7" xfId="6389" xr:uid="{00000000-0005-0000-0000-000025300000}"/>
    <cellStyle name="Assumption Percentage. 3 2 2 7 2" xfId="26380" xr:uid="{00000000-0005-0000-0000-000026300000}"/>
    <cellStyle name="Assumption Percentage. 3 2 2 8" xfId="6390" xr:uid="{00000000-0005-0000-0000-000027300000}"/>
    <cellStyle name="Assumption Percentage. 3 2 2 8 2" xfId="26381" xr:uid="{00000000-0005-0000-0000-000028300000}"/>
    <cellStyle name="Assumption Percentage. 3 2 2 9" xfId="6391" xr:uid="{00000000-0005-0000-0000-000029300000}"/>
    <cellStyle name="Assumption Percentage. 3 2 2 9 2" xfId="26382" xr:uid="{00000000-0005-0000-0000-00002A300000}"/>
    <cellStyle name="Assumption Percentage. 3 2 3" xfId="6392" xr:uid="{00000000-0005-0000-0000-00002B300000}"/>
    <cellStyle name="Assumption Percentage. 3 2 3 10" xfId="6393" xr:uid="{00000000-0005-0000-0000-00002C300000}"/>
    <cellStyle name="Assumption Percentage. 3 2 3 10 2" xfId="26384" xr:uid="{00000000-0005-0000-0000-00002D300000}"/>
    <cellStyle name="Assumption Percentage. 3 2 3 11" xfId="6394" xr:uid="{00000000-0005-0000-0000-00002E300000}"/>
    <cellStyle name="Assumption Percentage. 3 2 3 11 2" xfId="26385" xr:uid="{00000000-0005-0000-0000-00002F300000}"/>
    <cellStyle name="Assumption Percentage. 3 2 3 12" xfId="26383" xr:uid="{00000000-0005-0000-0000-000030300000}"/>
    <cellStyle name="Assumption Percentage. 3 2 3 2" xfId="6395" xr:uid="{00000000-0005-0000-0000-000031300000}"/>
    <cellStyle name="Assumption Percentage. 3 2 3 2 10" xfId="6396" xr:uid="{00000000-0005-0000-0000-000032300000}"/>
    <cellStyle name="Assumption Percentage. 3 2 3 2 10 2" xfId="26387" xr:uid="{00000000-0005-0000-0000-000033300000}"/>
    <cellStyle name="Assumption Percentage. 3 2 3 2 11" xfId="6397" xr:uid="{00000000-0005-0000-0000-000034300000}"/>
    <cellStyle name="Assumption Percentage. 3 2 3 2 11 2" xfId="26388" xr:uid="{00000000-0005-0000-0000-000035300000}"/>
    <cellStyle name="Assumption Percentage. 3 2 3 2 12" xfId="26386" xr:uid="{00000000-0005-0000-0000-000036300000}"/>
    <cellStyle name="Assumption Percentage. 3 2 3 2 2" xfId="6398" xr:uid="{00000000-0005-0000-0000-000037300000}"/>
    <cellStyle name="Assumption Percentage. 3 2 3 2 2 2" xfId="26389" xr:uid="{00000000-0005-0000-0000-000038300000}"/>
    <cellStyle name="Assumption Percentage. 3 2 3 2 3" xfId="6399" xr:uid="{00000000-0005-0000-0000-000039300000}"/>
    <cellStyle name="Assumption Percentage. 3 2 3 2 3 2" xfId="26390" xr:uid="{00000000-0005-0000-0000-00003A300000}"/>
    <cellStyle name="Assumption Percentage. 3 2 3 2 4" xfId="6400" xr:uid="{00000000-0005-0000-0000-00003B300000}"/>
    <cellStyle name="Assumption Percentage. 3 2 3 2 4 2" xfId="26391" xr:uid="{00000000-0005-0000-0000-00003C300000}"/>
    <cellStyle name="Assumption Percentage. 3 2 3 2 5" xfId="6401" xr:uid="{00000000-0005-0000-0000-00003D300000}"/>
    <cellStyle name="Assumption Percentage. 3 2 3 2 5 2" xfId="26392" xr:uid="{00000000-0005-0000-0000-00003E300000}"/>
    <cellStyle name="Assumption Percentage. 3 2 3 2 6" xfId="6402" xr:uid="{00000000-0005-0000-0000-00003F300000}"/>
    <cellStyle name="Assumption Percentage. 3 2 3 2 6 2" xfId="26393" xr:uid="{00000000-0005-0000-0000-000040300000}"/>
    <cellStyle name="Assumption Percentage. 3 2 3 2 7" xfId="6403" xr:uid="{00000000-0005-0000-0000-000041300000}"/>
    <cellStyle name="Assumption Percentage. 3 2 3 2 7 2" xfId="26394" xr:uid="{00000000-0005-0000-0000-000042300000}"/>
    <cellStyle name="Assumption Percentage. 3 2 3 2 8" xfId="6404" xr:uid="{00000000-0005-0000-0000-000043300000}"/>
    <cellStyle name="Assumption Percentage. 3 2 3 2 8 2" xfId="26395" xr:uid="{00000000-0005-0000-0000-000044300000}"/>
    <cellStyle name="Assumption Percentage. 3 2 3 2 9" xfId="6405" xr:uid="{00000000-0005-0000-0000-000045300000}"/>
    <cellStyle name="Assumption Percentage. 3 2 3 2 9 2" xfId="26396" xr:uid="{00000000-0005-0000-0000-000046300000}"/>
    <cellStyle name="Assumption Percentage. 3 2 3 3" xfId="6406" xr:uid="{00000000-0005-0000-0000-000047300000}"/>
    <cellStyle name="Assumption Percentage. 3 2 3 3 2" xfId="26397" xr:uid="{00000000-0005-0000-0000-000048300000}"/>
    <cellStyle name="Assumption Percentage. 3 2 3 4" xfId="6407" xr:uid="{00000000-0005-0000-0000-000049300000}"/>
    <cellStyle name="Assumption Percentage. 3 2 3 4 2" xfId="26398" xr:uid="{00000000-0005-0000-0000-00004A300000}"/>
    <cellStyle name="Assumption Percentage. 3 2 3 5" xfId="6408" xr:uid="{00000000-0005-0000-0000-00004B300000}"/>
    <cellStyle name="Assumption Percentage. 3 2 3 5 2" xfId="26399" xr:uid="{00000000-0005-0000-0000-00004C300000}"/>
    <cellStyle name="Assumption Percentage. 3 2 3 6" xfId="6409" xr:uid="{00000000-0005-0000-0000-00004D300000}"/>
    <cellStyle name="Assumption Percentage. 3 2 3 6 2" xfId="26400" xr:uid="{00000000-0005-0000-0000-00004E300000}"/>
    <cellStyle name="Assumption Percentage. 3 2 3 7" xfId="6410" xr:uid="{00000000-0005-0000-0000-00004F300000}"/>
    <cellStyle name="Assumption Percentage. 3 2 3 7 2" xfId="26401" xr:uid="{00000000-0005-0000-0000-000050300000}"/>
    <cellStyle name="Assumption Percentage. 3 2 3 8" xfId="6411" xr:uid="{00000000-0005-0000-0000-000051300000}"/>
    <cellStyle name="Assumption Percentage. 3 2 3 8 2" xfId="26402" xr:uid="{00000000-0005-0000-0000-000052300000}"/>
    <cellStyle name="Assumption Percentage. 3 2 3 9" xfId="6412" xr:uid="{00000000-0005-0000-0000-000053300000}"/>
    <cellStyle name="Assumption Percentage. 3 2 3 9 2" xfId="26403" xr:uid="{00000000-0005-0000-0000-000054300000}"/>
    <cellStyle name="Assumption Percentage. 3 2 4" xfId="6413" xr:uid="{00000000-0005-0000-0000-000055300000}"/>
    <cellStyle name="Assumption Percentage. 3 2 4 10" xfId="6414" xr:uid="{00000000-0005-0000-0000-000056300000}"/>
    <cellStyle name="Assumption Percentage. 3 2 4 10 2" xfId="26405" xr:uid="{00000000-0005-0000-0000-000057300000}"/>
    <cellStyle name="Assumption Percentage. 3 2 4 11" xfId="6415" xr:uid="{00000000-0005-0000-0000-000058300000}"/>
    <cellStyle name="Assumption Percentage. 3 2 4 11 2" xfId="26406" xr:uid="{00000000-0005-0000-0000-000059300000}"/>
    <cellStyle name="Assumption Percentage. 3 2 4 12" xfId="26404" xr:uid="{00000000-0005-0000-0000-00005A300000}"/>
    <cellStyle name="Assumption Percentage. 3 2 4 2" xfId="6416" xr:uid="{00000000-0005-0000-0000-00005B300000}"/>
    <cellStyle name="Assumption Percentage. 3 2 4 2 2" xfId="26407" xr:uid="{00000000-0005-0000-0000-00005C300000}"/>
    <cellStyle name="Assumption Percentage. 3 2 4 3" xfId="6417" xr:uid="{00000000-0005-0000-0000-00005D300000}"/>
    <cellStyle name="Assumption Percentage. 3 2 4 3 2" xfId="26408" xr:uid="{00000000-0005-0000-0000-00005E300000}"/>
    <cellStyle name="Assumption Percentage. 3 2 4 4" xfId="6418" xr:uid="{00000000-0005-0000-0000-00005F300000}"/>
    <cellStyle name="Assumption Percentage. 3 2 4 4 2" xfId="26409" xr:uid="{00000000-0005-0000-0000-000060300000}"/>
    <cellStyle name="Assumption Percentage. 3 2 4 5" xfId="6419" xr:uid="{00000000-0005-0000-0000-000061300000}"/>
    <cellStyle name="Assumption Percentage. 3 2 4 5 2" xfId="26410" xr:uid="{00000000-0005-0000-0000-000062300000}"/>
    <cellStyle name="Assumption Percentage. 3 2 4 6" xfId="6420" xr:uid="{00000000-0005-0000-0000-000063300000}"/>
    <cellStyle name="Assumption Percentage. 3 2 4 6 2" xfId="26411" xr:uid="{00000000-0005-0000-0000-000064300000}"/>
    <cellStyle name="Assumption Percentage. 3 2 4 7" xfId="6421" xr:uid="{00000000-0005-0000-0000-000065300000}"/>
    <cellStyle name="Assumption Percentage. 3 2 4 7 2" xfId="26412" xr:uid="{00000000-0005-0000-0000-000066300000}"/>
    <cellStyle name="Assumption Percentage. 3 2 4 8" xfId="6422" xr:uid="{00000000-0005-0000-0000-000067300000}"/>
    <cellStyle name="Assumption Percentage. 3 2 4 8 2" xfId="26413" xr:uid="{00000000-0005-0000-0000-000068300000}"/>
    <cellStyle name="Assumption Percentage. 3 2 4 9" xfId="6423" xr:uid="{00000000-0005-0000-0000-000069300000}"/>
    <cellStyle name="Assumption Percentage. 3 2 4 9 2" xfId="26414" xr:uid="{00000000-0005-0000-0000-00006A300000}"/>
    <cellStyle name="Assumption Percentage. 3 2 5" xfId="6424" xr:uid="{00000000-0005-0000-0000-00006B300000}"/>
    <cellStyle name="Assumption Percentage. 3 2 5 2" xfId="26415" xr:uid="{00000000-0005-0000-0000-00006C300000}"/>
    <cellStyle name="Assumption Percentage. 3 2 6" xfId="6425" xr:uid="{00000000-0005-0000-0000-00006D300000}"/>
    <cellStyle name="Assumption Percentage. 3 2 6 2" xfId="26416" xr:uid="{00000000-0005-0000-0000-00006E300000}"/>
    <cellStyle name="Assumption Percentage. 3 2 7" xfId="6426" xr:uid="{00000000-0005-0000-0000-00006F300000}"/>
    <cellStyle name="Assumption Percentage. 3 2 7 2" xfId="26417" xr:uid="{00000000-0005-0000-0000-000070300000}"/>
    <cellStyle name="Assumption Percentage. 3 2 8" xfId="6427" xr:uid="{00000000-0005-0000-0000-000071300000}"/>
    <cellStyle name="Assumption Percentage. 3 2 8 2" xfId="26418" xr:uid="{00000000-0005-0000-0000-000072300000}"/>
    <cellStyle name="Assumption Percentage. 3 2 9" xfId="6428" xr:uid="{00000000-0005-0000-0000-000073300000}"/>
    <cellStyle name="Assumption Percentage. 3 2 9 2" xfId="26419" xr:uid="{00000000-0005-0000-0000-000074300000}"/>
    <cellStyle name="Assumption Percentage. 3 20" xfId="26325" xr:uid="{00000000-0005-0000-0000-000075300000}"/>
    <cellStyle name="Assumption Percentage. 3 3" xfId="6429" xr:uid="{00000000-0005-0000-0000-000076300000}"/>
    <cellStyle name="Assumption Percentage. 3 3 10" xfId="6430" xr:uid="{00000000-0005-0000-0000-000077300000}"/>
    <cellStyle name="Assumption Percentage. 3 3 10 2" xfId="26421" xr:uid="{00000000-0005-0000-0000-000078300000}"/>
    <cellStyle name="Assumption Percentage. 3 3 11" xfId="6431" xr:uid="{00000000-0005-0000-0000-000079300000}"/>
    <cellStyle name="Assumption Percentage. 3 3 11 2" xfId="26422" xr:uid="{00000000-0005-0000-0000-00007A300000}"/>
    <cellStyle name="Assumption Percentage. 3 3 12" xfId="6432" xr:uid="{00000000-0005-0000-0000-00007B300000}"/>
    <cellStyle name="Assumption Percentage. 3 3 12 2" xfId="26423" xr:uid="{00000000-0005-0000-0000-00007C300000}"/>
    <cellStyle name="Assumption Percentage. 3 3 13" xfId="26420" xr:uid="{00000000-0005-0000-0000-00007D300000}"/>
    <cellStyle name="Assumption Percentage. 3 3 2" xfId="6433" xr:uid="{00000000-0005-0000-0000-00007E300000}"/>
    <cellStyle name="Assumption Percentage. 3 3 2 10" xfId="6434" xr:uid="{00000000-0005-0000-0000-00007F300000}"/>
    <cellStyle name="Assumption Percentage. 3 3 2 10 2" xfId="26425" xr:uid="{00000000-0005-0000-0000-000080300000}"/>
    <cellStyle name="Assumption Percentage. 3 3 2 11" xfId="6435" xr:uid="{00000000-0005-0000-0000-000081300000}"/>
    <cellStyle name="Assumption Percentage. 3 3 2 11 2" xfId="26426" xr:uid="{00000000-0005-0000-0000-000082300000}"/>
    <cellStyle name="Assumption Percentage. 3 3 2 12" xfId="26424" xr:uid="{00000000-0005-0000-0000-000083300000}"/>
    <cellStyle name="Assumption Percentage. 3 3 2 2" xfId="6436" xr:uid="{00000000-0005-0000-0000-000084300000}"/>
    <cellStyle name="Assumption Percentage. 3 3 2 2 10" xfId="6437" xr:uid="{00000000-0005-0000-0000-000085300000}"/>
    <cellStyle name="Assumption Percentage. 3 3 2 2 10 2" xfId="26428" xr:uid="{00000000-0005-0000-0000-000086300000}"/>
    <cellStyle name="Assumption Percentage. 3 3 2 2 11" xfId="6438" xr:uid="{00000000-0005-0000-0000-000087300000}"/>
    <cellStyle name="Assumption Percentage. 3 3 2 2 11 2" xfId="26429" xr:uid="{00000000-0005-0000-0000-000088300000}"/>
    <cellStyle name="Assumption Percentage. 3 3 2 2 12" xfId="26427" xr:uid="{00000000-0005-0000-0000-000089300000}"/>
    <cellStyle name="Assumption Percentage. 3 3 2 2 2" xfId="6439" xr:uid="{00000000-0005-0000-0000-00008A300000}"/>
    <cellStyle name="Assumption Percentage. 3 3 2 2 2 2" xfId="26430" xr:uid="{00000000-0005-0000-0000-00008B300000}"/>
    <cellStyle name="Assumption Percentage. 3 3 2 2 3" xfId="6440" xr:uid="{00000000-0005-0000-0000-00008C300000}"/>
    <cellStyle name="Assumption Percentage. 3 3 2 2 3 2" xfId="26431" xr:uid="{00000000-0005-0000-0000-00008D300000}"/>
    <cellStyle name="Assumption Percentage. 3 3 2 2 4" xfId="6441" xr:uid="{00000000-0005-0000-0000-00008E300000}"/>
    <cellStyle name="Assumption Percentage. 3 3 2 2 4 2" xfId="26432" xr:uid="{00000000-0005-0000-0000-00008F300000}"/>
    <cellStyle name="Assumption Percentage. 3 3 2 2 5" xfId="6442" xr:uid="{00000000-0005-0000-0000-000090300000}"/>
    <cellStyle name="Assumption Percentage. 3 3 2 2 5 2" xfId="26433" xr:uid="{00000000-0005-0000-0000-000091300000}"/>
    <cellStyle name="Assumption Percentage. 3 3 2 2 6" xfId="6443" xr:uid="{00000000-0005-0000-0000-000092300000}"/>
    <cellStyle name="Assumption Percentage. 3 3 2 2 6 2" xfId="26434" xr:uid="{00000000-0005-0000-0000-000093300000}"/>
    <cellStyle name="Assumption Percentage. 3 3 2 2 7" xfId="6444" xr:uid="{00000000-0005-0000-0000-000094300000}"/>
    <cellStyle name="Assumption Percentage. 3 3 2 2 7 2" xfId="26435" xr:uid="{00000000-0005-0000-0000-000095300000}"/>
    <cellStyle name="Assumption Percentage. 3 3 2 2 8" xfId="6445" xr:uid="{00000000-0005-0000-0000-000096300000}"/>
    <cellStyle name="Assumption Percentage. 3 3 2 2 8 2" xfId="26436" xr:uid="{00000000-0005-0000-0000-000097300000}"/>
    <cellStyle name="Assumption Percentage. 3 3 2 2 9" xfId="6446" xr:uid="{00000000-0005-0000-0000-000098300000}"/>
    <cellStyle name="Assumption Percentage. 3 3 2 2 9 2" xfId="26437" xr:uid="{00000000-0005-0000-0000-000099300000}"/>
    <cellStyle name="Assumption Percentage. 3 3 2 3" xfId="6447" xr:uid="{00000000-0005-0000-0000-00009A300000}"/>
    <cellStyle name="Assumption Percentage. 3 3 2 3 2" xfId="26438" xr:uid="{00000000-0005-0000-0000-00009B300000}"/>
    <cellStyle name="Assumption Percentage. 3 3 2 4" xfId="6448" xr:uid="{00000000-0005-0000-0000-00009C300000}"/>
    <cellStyle name="Assumption Percentage. 3 3 2 4 2" xfId="26439" xr:uid="{00000000-0005-0000-0000-00009D300000}"/>
    <cellStyle name="Assumption Percentage. 3 3 2 5" xfId="6449" xr:uid="{00000000-0005-0000-0000-00009E300000}"/>
    <cellStyle name="Assumption Percentage. 3 3 2 5 2" xfId="26440" xr:uid="{00000000-0005-0000-0000-00009F300000}"/>
    <cellStyle name="Assumption Percentage. 3 3 2 6" xfId="6450" xr:uid="{00000000-0005-0000-0000-0000A0300000}"/>
    <cellStyle name="Assumption Percentage. 3 3 2 6 2" xfId="26441" xr:uid="{00000000-0005-0000-0000-0000A1300000}"/>
    <cellStyle name="Assumption Percentage. 3 3 2 7" xfId="6451" xr:uid="{00000000-0005-0000-0000-0000A2300000}"/>
    <cellStyle name="Assumption Percentage. 3 3 2 7 2" xfId="26442" xr:uid="{00000000-0005-0000-0000-0000A3300000}"/>
    <cellStyle name="Assumption Percentage. 3 3 2 8" xfId="6452" xr:uid="{00000000-0005-0000-0000-0000A4300000}"/>
    <cellStyle name="Assumption Percentage. 3 3 2 8 2" xfId="26443" xr:uid="{00000000-0005-0000-0000-0000A5300000}"/>
    <cellStyle name="Assumption Percentage. 3 3 2 9" xfId="6453" xr:uid="{00000000-0005-0000-0000-0000A6300000}"/>
    <cellStyle name="Assumption Percentage. 3 3 2 9 2" xfId="26444" xr:uid="{00000000-0005-0000-0000-0000A7300000}"/>
    <cellStyle name="Assumption Percentage. 3 3 3" xfId="6454" xr:uid="{00000000-0005-0000-0000-0000A8300000}"/>
    <cellStyle name="Assumption Percentage. 3 3 3 10" xfId="6455" xr:uid="{00000000-0005-0000-0000-0000A9300000}"/>
    <cellStyle name="Assumption Percentage. 3 3 3 10 2" xfId="26446" xr:uid="{00000000-0005-0000-0000-0000AA300000}"/>
    <cellStyle name="Assumption Percentage. 3 3 3 11" xfId="6456" xr:uid="{00000000-0005-0000-0000-0000AB300000}"/>
    <cellStyle name="Assumption Percentage. 3 3 3 11 2" xfId="26447" xr:uid="{00000000-0005-0000-0000-0000AC300000}"/>
    <cellStyle name="Assumption Percentage. 3 3 3 12" xfId="26445" xr:uid="{00000000-0005-0000-0000-0000AD300000}"/>
    <cellStyle name="Assumption Percentage. 3 3 3 2" xfId="6457" xr:uid="{00000000-0005-0000-0000-0000AE300000}"/>
    <cellStyle name="Assumption Percentage. 3 3 3 2 2" xfId="26448" xr:uid="{00000000-0005-0000-0000-0000AF300000}"/>
    <cellStyle name="Assumption Percentage. 3 3 3 3" xfId="6458" xr:uid="{00000000-0005-0000-0000-0000B0300000}"/>
    <cellStyle name="Assumption Percentage. 3 3 3 3 2" xfId="26449" xr:uid="{00000000-0005-0000-0000-0000B1300000}"/>
    <cellStyle name="Assumption Percentage. 3 3 3 4" xfId="6459" xr:uid="{00000000-0005-0000-0000-0000B2300000}"/>
    <cellStyle name="Assumption Percentage. 3 3 3 4 2" xfId="26450" xr:uid="{00000000-0005-0000-0000-0000B3300000}"/>
    <cellStyle name="Assumption Percentage. 3 3 3 5" xfId="6460" xr:uid="{00000000-0005-0000-0000-0000B4300000}"/>
    <cellStyle name="Assumption Percentage. 3 3 3 5 2" xfId="26451" xr:uid="{00000000-0005-0000-0000-0000B5300000}"/>
    <cellStyle name="Assumption Percentage. 3 3 3 6" xfId="6461" xr:uid="{00000000-0005-0000-0000-0000B6300000}"/>
    <cellStyle name="Assumption Percentage. 3 3 3 6 2" xfId="26452" xr:uid="{00000000-0005-0000-0000-0000B7300000}"/>
    <cellStyle name="Assumption Percentage. 3 3 3 7" xfId="6462" xr:uid="{00000000-0005-0000-0000-0000B8300000}"/>
    <cellStyle name="Assumption Percentage. 3 3 3 7 2" xfId="26453" xr:uid="{00000000-0005-0000-0000-0000B9300000}"/>
    <cellStyle name="Assumption Percentage. 3 3 3 8" xfId="6463" xr:uid="{00000000-0005-0000-0000-0000BA300000}"/>
    <cellStyle name="Assumption Percentage. 3 3 3 8 2" xfId="26454" xr:uid="{00000000-0005-0000-0000-0000BB300000}"/>
    <cellStyle name="Assumption Percentage. 3 3 3 9" xfId="6464" xr:uid="{00000000-0005-0000-0000-0000BC300000}"/>
    <cellStyle name="Assumption Percentage. 3 3 3 9 2" xfId="26455" xr:uid="{00000000-0005-0000-0000-0000BD300000}"/>
    <cellStyle name="Assumption Percentage. 3 3 4" xfId="6465" xr:uid="{00000000-0005-0000-0000-0000BE300000}"/>
    <cellStyle name="Assumption Percentage. 3 3 4 2" xfId="26456" xr:uid="{00000000-0005-0000-0000-0000BF300000}"/>
    <cellStyle name="Assumption Percentage. 3 3 5" xfId="6466" xr:uid="{00000000-0005-0000-0000-0000C0300000}"/>
    <cellStyle name="Assumption Percentage. 3 3 5 2" xfId="26457" xr:uid="{00000000-0005-0000-0000-0000C1300000}"/>
    <cellStyle name="Assumption Percentage. 3 3 6" xfId="6467" xr:uid="{00000000-0005-0000-0000-0000C2300000}"/>
    <cellStyle name="Assumption Percentage. 3 3 6 2" xfId="26458" xr:uid="{00000000-0005-0000-0000-0000C3300000}"/>
    <cellStyle name="Assumption Percentage. 3 3 7" xfId="6468" xr:uid="{00000000-0005-0000-0000-0000C4300000}"/>
    <cellStyle name="Assumption Percentage. 3 3 7 2" xfId="26459" xr:uid="{00000000-0005-0000-0000-0000C5300000}"/>
    <cellStyle name="Assumption Percentage. 3 3 8" xfId="6469" xr:uid="{00000000-0005-0000-0000-0000C6300000}"/>
    <cellStyle name="Assumption Percentage. 3 3 8 2" xfId="26460" xr:uid="{00000000-0005-0000-0000-0000C7300000}"/>
    <cellStyle name="Assumption Percentage. 3 3 9" xfId="6470" xr:uid="{00000000-0005-0000-0000-0000C8300000}"/>
    <cellStyle name="Assumption Percentage. 3 3 9 2" xfId="26461" xr:uid="{00000000-0005-0000-0000-0000C9300000}"/>
    <cellStyle name="Assumption Percentage. 3 4" xfId="6471" xr:uid="{00000000-0005-0000-0000-0000CA300000}"/>
    <cellStyle name="Assumption Percentage. 3 4 10" xfId="6472" xr:uid="{00000000-0005-0000-0000-0000CB300000}"/>
    <cellStyle name="Assumption Percentage. 3 4 10 2" xfId="26463" xr:uid="{00000000-0005-0000-0000-0000CC300000}"/>
    <cellStyle name="Assumption Percentage. 3 4 11" xfId="6473" xr:uid="{00000000-0005-0000-0000-0000CD300000}"/>
    <cellStyle name="Assumption Percentage. 3 4 11 2" xfId="26464" xr:uid="{00000000-0005-0000-0000-0000CE300000}"/>
    <cellStyle name="Assumption Percentage. 3 4 12" xfId="26462" xr:uid="{00000000-0005-0000-0000-0000CF300000}"/>
    <cellStyle name="Assumption Percentage. 3 4 2" xfId="6474" xr:uid="{00000000-0005-0000-0000-0000D0300000}"/>
    <cellStyle name="Assumption Percentage. 3 4 2 10" xfId="6475" xr:uid="{00000000-0005-0000-0000-0000D1300000}"/>
    <cellStyle name="Assumption Percentage. 3 4 2 10 2" xfId="26466" xr:uid="{00000000-0005-0000-0000-0000D2300000}"/>
    <cellStyle name="Assumption Percentage. 3 4 2 11" xfId="6476" xr:uid="{00000000-0005-0000-0000-0000D3300000}"/>
    <cellStyle name="Assumption Percentage. 3 4 2 11 2" xfId="26467" xr:uid="{00000000-0005-0000-0000-0000D4300000}"/>
    <cellStyle name="Assumption Percentage. 3 4 2 12" xfId="26465" xr:uid="{00000000-0005-0000-0000-0000D5300000}"/>
    <cellStyle name="Assumption Percentage. 3 4 2 2" xfId="6477" xr:uid="{00000000-0005-0000-0000-0000D6300000}"/>
    <cellStyle name="Assumption Percentage. 3 4 2 2 2" xfId="26468" xr:uid="{00000000-0005-0000-0000-0000D7300000}"/>
    <cellStyle name="Assumption Percentage. 3 4 2 3" xfId="6478" xr:uid="{00000000-0005-0000-0000-0000D8300000}"/>
    <cellStyle name="Assumption Percentage. 3 4 2 3 2" xfId="26469" xr:uid="{00000000-0005-0000-0000-0000D9300000}"/>
    <cellStyle name="Assumption Percentage. 3 4 2 4" xfId="6479" xr:uid="{00000000-0005-0000-0000-0000DA300000}"/>
    <cellStyle name="Assumption Percentage. 3 4 2 4 2" xfId="26470" xr:uid="{00000000-0005-0000-0000-0000DB300000}"/>
    <cellStyle name="Assumption Percentage. 3 4 2 5" xfId="6480" xr:uid="{00000000-0005-0000-0000-0000DC300000}"/>
    <cellStyle name="Assumption Percentage. 3 4 2 5 2" xfId="26471" xr:uid="{00000000-0005-0000-0000-0000DD300000}"/>
    <cellStyle name="Assumption Percentage. 3 4 2 6" xfId="6481" xr:uid="{00000000-0005-0000-0000-0000DE300000}"/>
    <cellStyle name="Assumption Percentage. 3 4 2 6 2" xfId="26472" xr:uid="{00000000-0005-0000-0000-0000DF300000}"/>
    <cellStyle name="Assumption Percentage. 3 4 2 7" xfId="6482" xr:uid="{00000000-0005-0000-0000-0000E0300000}"/>
    <cellStyle name="Assumption Percentage. 3 4 2 7 2" xfId="26473" xr:uid="{00000000-0005-0000-0000-0000E1300000}"/>
    <cellStyle name="Assumption Percentage. 3 4 2 8" xfId="6483" xr:uid="{00000000-0005-0000-0000-0000E2300000}"/>
    <cellStyle name="Assumption Percentage. 3 4 2 8 2" xfId="26474" xr:uid="{00000000-0005-0000-0000-0000E3300000}"/>
    <cellStyle name="Assumption Percentage. 3 4 2 9" xfId="6484" xr:uid="{00000000-0005-0000-0000-0000E4300000}"/>
    <cellStyle name="Assumption Percentage. 3 4 2 9 2" xfId="26475" xr:uid="{00000000-0005-0000-0000-0000E5300000}"/>
    <cellStyle name="Assumption Percentage. 3 4 3" xfId="6485" xr:uid="{00000000-0005-0000-0000-0000E6300000}"/>
    <cellStyle name="Assumption Percentage. 3 4 3 2" xfId="26476" xr:uid="{00000000-0005-0000-0000-0000E7300000}"/>
    <cellStyle name="Assumption Percentage. 3 4 4" xfId="6486" xr:uid="{00000000-0005-0000-0000-0000E8300000}"/>
    <cellStyle name="Assumption Percentage. 3 4 4 2" xfId="26477" xr:uid="{00000000-0005-0000-0000-0000E9300000}"/>
    <cellStyle name="Assumption Percentage. 3 4 5" xfId="6487" xr:uid="{00000000-0005-0000-0000-0000EA300000}"/>
    <cellStyle name="Assumption Percentage. 3 4 5 2" xfId="26478" xr:uid="{00000000-0005-0000-0000-0000EB300000}"/>
    <cellStyle name="Assumption Percentage. 3 4 6" xfId="6488" xr:uid="{00000000-0005-0000-0000-0000EC300000}"/>
    <cellStyle name="Assumption Percentage. 3 4 6 2" xfId="26479" xr:uid="{00000000-0005-0000-0000-0000ED300000}"/>
    <cellStyle name="Assumption Percentage. 3 4 7" xfId="6489" xr:uid="{00000000-0005-0000-0000-0000EE300000}"/>
    <cellStyle name="Assumption Percentage. 3 4 7 2" xfId="26480" xr:uid="{00000000-0005-0000-0000-0000EF300000}"/>
    <cellStyle name="Assumption Percentage. 3 4 8" xfId="6490" xr:uid="{00000000-0005-0000-0000-0000F0300000}"/>
    <cellStyle name="Assumption Percentage. 3 4 8 2" xfId="26481" xr:uid="{00000000-0005-0000-0000-0000F1300000}"/>
    <cellStyle name="Assumption Percentage. 3 4 9" xfId="6491" xr:uid="{00000000-0005-0000-0000-0000F2300000}"/>
    <cellStyle name="Assumption Percentage. 3 4 9 2" xfId="26482" xr:uid="{00000000-0005-0000-0000-0000F3300000}"/>
    <cellStyle name="Assumption Percentage. 3 5" xfId="6492" xr:uid="{00000000-0005-0000-0000-0000F4300000}"/>
    <cellStyle name="Assumption Percentage. 3 5 10" xfId="6493" xr:uid="{00000000-0005-0000-0000-0000F5300000}"/>
    <cellStyle name="Assumption Percentage. 3 5 10 2" xfId="26484" xr:uid="{00000000-0005-0000-0000-0000F6300000}"/>
    <cellStyle name="Assumption Percentage. 3 5 11" xfId="6494" xr:uid="{00000000-0005-0000-0000-0000F7300000}"/>
    <cellStyle name="Assumption Percentage. 3 5 11 2" xfId="26485" xr:uid="{00000000-0005-0000-0000-0000F8300000}"/>
    <cellStyle name="Assumption Percentage. 3 5 12" xfId="26483" xr:uid="{00000000-0005-0000-0000-0000F9300000}"/>
    <cellStyle name="Assumption Percentage. 3 5 2" xfId="6495" xr:uid="{00000000-0005-0000-0000-0000FA300000}"/>
    <cellStyle name="Assumption Percentage. 3 5 2 10" xfId="6496" xr:uid="{00000000-0005-0000-0000-0000FB300000}"/>
    <cellStyle name="Assumption Percentage. 3 5 2 10 2" xfId="26487" xr:uid="{00000000-0005-0000-0000-0000FC300000}"/>
    <cellStyle name="Assumption Percentage. 3 5 2 11" xfId="6497" xr:uid="{00000000-0005-0000-0000-0000FD300000}"/>
    <cellStyle name="Assumption Percentage. 3 5 2 11 2" xfId="26488" xr:uid="{00000000-0005-0000-0000-0000FE300000}"/>
    <cellStyle name="Assumption Percentage. 3 5 2 12" xfId="26486" xr:uid="{00000000-0005-0000-0000-0000FF300000}"/>
    <cellStyle name="Assumption Percentage. 3 5 2 2" xfId="6498" xr:uid="{00000000-0005-0000-0000-000000310000}"/>
    <cellStyle name="Assumption Percentage. 3 5 2 2 2" xfId="26489" xr:uid="{00000000-0005-0000-0000-000001310000}"/>
    <cellStyle name="Assumption Percentage. 3 5 2 3" xfId="6499" xr:uid="{00000000-0005-0000-0000-000002310000}"/>
    <cellStyle name="Assumption Percentage. 3 5 2 3 2" xfId="26490" xr:uid="{00000000-0005-0000-0000-000003310000}"/>
    <cellStyle name="Assumption Percentage. 3 5 2 4" xfId="6500" xr:uid="{00000000-0005-0000-0000-000004310000}"/>
    <cellStyle name="Assumption Percentage. 3 5 2 4 2" xfId="26491" xr:uid="{00000000-0005-0000-0000-000005310000}"/>
    <cellStyle name="Assumption Percentage. 3 5 2 5" xfId="6501" xr:uid="{00000000-0005-0000-0000-000006310000}"/>
    <cellStyle name="Assumption Percentage. 3 5 2 5 2" xfId="26492" xr:uid="{00000000-0005-0000-0000-000007310000}"/>
    <cellStyle name="Assumption Percentage. 3 5 2 6" xfId="6502" xr:uid="{00000000-0005-0000-0000-000008310000}"/>
    <cellStyle name="Assumption Percentage. 3 5 2 6 2" xfId="26493" xr:uid="{00000000-0005-0000-0000-000009310000}"/>
    <cellStyle name="Assumption Percentage. 3 5 2 7" xfId="6503" xr:uid="{00000000-0005-0000-0000-00000A310000}"/>
    <cellStyle name="Assumption Percentage. 3 5 2 7 2" xfId="26494" xr:uid="{00000000-0005-0000-0000-00000B310000}"/>
    <cellStyle name="Assumption Percentage. 3 5 2 8" xfId="6504" xr:uid="{00000000-0005-0000-0000-00000C310000}"/>
    <cellStyle name="Assumption Percentage. 3 5 2 8 2" xfId="26495" xr:uid="{00000000-0005-0000-0000-00000D310000}"/>
    <cellStyle name="Assumption Percentage. 3 5 2 9" xfId="6505" xr:uid="{00000000-0005-0000-0000-00000E310000}"/>
    <cellStyle name="Assumption Percentage. 3 5 2 9 2" xfId="26496" xr:uid="{00000000-0005-0000-0000-00000F310000}"/>
    <cellStyle name="Assumption Percentage. 3 5 3" xfId="6506" xr:uid="{00000000-0005-0000-0000-000010310000}"/>
    <cellStyle name="Assumption Percentage. 3 5 3 2" xfId="26497" xr:uid="{00000000-0005-0000-0000-000011310000}"/>
    <cellStyle name="Assumption Percentage. 3 5 4" xfId="6507" xr:uid="{00000000-0005-0000-0000-000012310000}"/>
    <cellStyle name="Assumption Percentage. 3 5 4 2" xfId="26498" xr:uid="{00000000-0005-0000-0000-000013310000}"/>
    <cellStyle name="Assumption Percentage. 3 5 5" xfId="6508" xr:uid="{00000000-0005-0000-0000-000014310000}"/>
    <cellStyle name="Assumption Percentage. 3 5 5 2" xfId="26499" xr:uid="{00000000-0005-0000-0000-000015310000}"/>
    <cellStyle name="Assumption Percentage. 3 5 6" xfId="6509" xr:uid="{00000000-0005-0000-0000-000016310000}"/>
    <cellStyle name="Assumption Percentage. 3 5 6 2" xfId="26500" xr:uid="{00000000-0005-0000-0000-000017310000}"/>
    <cellStyle name="Assumption Percentage. 3 5 7" xfId="6510" xr:uid="{00000000-0005-0000-0000-000018310000}"/>
    <cellStyle name="Assumption Percentage. 3 5 7 2" xfId="26501" xr:uid="{00000000-0005-0000-0000-000019310000}"/>
    <cellStyle name="Assumption Percentage. 3 5 8" xfId="6511" xr:uid="{00000000-0005-0000-0000-00001A310000}"/>
    <cellStyle name="Assumption Percentage. 3 5 8 2" xfId="26502" xr:uid="{00000000-0005-0000-0000-00001B310000}"/>
    <cellStyle name="Assumption Percentage. 3 5 9" xfId="6512" xr:uid="{00000000-0005-0000-0000-00001C310000}"/>
    <cellStyle name="Assumption Percentage. 3 5 9 2" xfId="26503" xr:uid="{00000000-0005-0000-0000-00001D310000}"/>
    <cellStyle name="Assumption Percentage. 3 6" xfId="6513" xr:uid="{00000000-0005-0000-0000-00001E310000}"/>
    <cellStyle name="Assumption Percentage. 3 6 10" xfId="6514" xr:uid="{00000000-0005-0000-0000-00001F310000}"/>
    <cellStyle name="Assumption Percentage. 3 6 10 2" xfId="26505" xr:uid="{00000000-0005-0000-0000-000020310000}"/>
    <cellStyle name="Assumption Percentage. 3 6 11" xfId="6515" xr:uid="{00000000-0005-0000-0000-000021310000}"/>
    <cellStyle name="Assumption Percentage. 3 6 11 2" xfId="26506" xr:uid="{00000000-0005-0000-0000-000022310000}"/>
    <cellStyle name="Assumption Percentage. 3 6 12" xfId="26504" xr:uid="{00000000-0005-0000-0000-000023310000}"/>
    <cellStyle name="Assumption Percentage. 3 6 2" xfId="6516" xr:uid="{00000000-0005-0000-0000-000024310000}"/>
    <cellStyle name="Assumption Percentage. 3 6 2 2" xfId="26507" xr:uid="{00000000-0005-0000-0000-000025310000}"/>
    <cellStyle name="Assumption Percentage. 3 6 3" xfId="6517" xr:uid="{00000000-0005-0000-0000-000026310000}"/>
    <cellStyle name="Assumption Percentage. 3 6 3 2" xfId="26508" xr:uid="{00000000-0005-0000-0000-000027310000}"/>
    <cellStyle name="Assumption Percentage. 3 6 4" xfId="6518" xr:uid="{00000000-0005-0000-0000-000028310000}"/>
    <cellStyle name="Assumption Percentage. 3 6 4 2" xfId="26509" xr:uid="{00000000-0005-0000-0000-000029310000}"/>
    <cellStyle name="Assumption Percentage. 3 6 5" xfId="6519" xr:uid="{00000000-0005-0000-0000-00002A310000}"/>
    <cellStyle name="Assumption Percentage. 3 6 5 2" xfId="26510" xr:uid="{00000000-0005-0000-0000-00002B310000}"/>
    <cellStyle name="Assumption Percentage. 3 6 6" xfId="6520" xr:uid="{00000000-0005-0000-0000-00002C310000}"/>
    <cellStyle name="Assumption Percentage. 3 6 6 2" xfId="26511" xr:uid="{00000000-0005-0000-0000-00002D310000}"/>
    <cellStyle name="Assumption Percentage. 3 6 7" xfId="6521" xr:uid="{00000000-0005-0000-0000-00002E310000}"/>
    <cellStyle name="Assumption Percentage. 3 6 7 2" xfId="26512" xr:uid="{00000000-0005-0000-0000-00002F310000}"/>
    <cellStyle name="Assumption Percentage. 3 6 8" xfId="6522" xr:uid="{00000000-0005-0000-0000-000030310000}"/>
    <cellStyle name="Assumption Percentage. 3 6 8 2" xfId="26513" xr:uid="{00000000-0005-0000-0000-000031310000}"/>
    <cellStyle name="Assumption Percentage. 3 6 9" xfId="6523" xr:uid="{00000000-0005-0000-0000-000032310000}"/>
    <cellStyle name="Assumption Percentage. 3 6 9 2" xfId="26514" xr:uid="{00000000-0005-0000-0000-000033310000}"/>
    <cellStyle name="Assumption Percentage. 3 7" xfId="6524" xr:uid="{00000000-0005-0000-0000-000034310000}"/>
    <cellStyle name="Assumption Percentage. 3 7 2" xfId="26515" xr:uid="{00000000-0005-0000-0000-000035310000}"/>
    <cellStyle name="Assumption Percentage. 3 8" xfId="6525" xr:uid="{00000000-0005-0000-0000-000036310000}"/>
    <cellStyle name="Assumption Percentage. 3 8 2" xfId="26516" xr:uid="{00000000-0005-0000-0000-000037310000}"/>
    <cellStyle name="Assumption Percentage. 3 9" xfId="6526" xr:uid="{00000000-0005-0000-0000-000038310000}"/>
    <cellStyle name="Assumption Percentage. 3 9 2" xfId="26517" xr:uid="{00000000-0005-0000-0000-000039310000}"/>
    <cellStyle name="Assumption Percentage. 4" xfId="6527" xr:uid="{00000000-0005-0000-0000-00003A310000}"/>
    <cellStyle name="Assumption Percentage. 4 10" xfId="6528" xr:uid="{00000000-0005-0000-0000-00003B310000}"/>
    <cellStyle name="Assumption Percentage. 4 10 2" xfId="26519" xr:uid="{00000000-0005-0000-0000-00003C310000}"/>
    <cellStyle name="Assumption Percentage. 4 11" xfId="6529" xr:uid="{00000000-0005-0000-0000-00003D310000}"/>
    <cellStyle name="Assumption Percentage. 4 11 2" xfId="26520" xr:uid="{00000000-0005-0000-0000-00003E310000}"/>
    <cellStyle name="Assumption Percentage. 4 12" xfId="6530" xr:uid="{00000000-0005-0000-0000-00003F310000}"/>
    <cellStyle name="Assumption Percentage. 4 12 2" xfId="26521" xr:uid="{00000000-0005-0000-0000-000040310000}"/>
    <cellStyle name="Assumption Percentage. 4 13" xfId="6531" xr:uid="{00000000-0005-0000-0000-000041310000}"/>
    <cellStyle name="Assumption Percentage. 4 13 2" xfId="26522" xr:uid="{00000000-0005-0000-0000-000042310000}"/>
    <cellStyle name="Assumption Percentage. 4 14" xfId="6532" xr:uid="{00000000-0005-0000-0000-000043310000}"/>
    <cellStyle name="Assumption Percentage. 4 14 2" xfId="26523" xr:uid="{00000000-0005-0000-0000-000044310000}"/>
    <cellStyle name="Assumption Percentage. 4 15" xfId="6533" xr:uid="{00000000-0005-0000-0000-000045310000}"/>
    <cellStyle name="Assumption Percentage. 4 15 2" xfId="26524" xr:uid="{00000000-0005-0000-0000-000046310000}"/>
    <cellStyle name="Assumption Percentage. 4 16" xfId="26518" xr:uid="{00000000-0005-0000-0000-000047310000}"/>
    <cellStyle name="Assumption Percentage. 4 2" xfId="6534" xr:uid="{00000000-0005-0000-0000-000048310000}"/>
    <cellStyle name="Assumption Percentage. 4 2 10" xfId="6535" xr:uid="{00000000-0005-0000-0000-000049310000}"/>
    <cellStyle name="Assumption Percentage. 4 2 10 2" xfId="26526" xr:uid="{00000000-0005-0000-0000-00004A310000}"/>
    <cellStyle name="Assumption Percentage. 4 2 11" xfId="6536" xr:uid="{00000000-0005-0000-0000-00004B310000}"/>
    <cellStyle name="Assumption Percentage. 4 2 11 2" xfId="26527" xr:uid="{00000000-0005-0000-0000-00004C310000}"/>
    <cellStyle name="Assumption Percentage. 4 2 12" xfId="26525" xr:uid="{00000000-0005-0000-0000-00004D310000}"/>
    <cellStyle name="Assumption Percentage. 4 2 2" xfId="6537" xr:uid="{00000000-0005-0000-0000-00004E310000}"/>
    <cellStyle name="Assumption Percentage. 4 2 2 10" xfId="6538" xr:uid="{00000000-0005-0000-0000-00004F310000}"/>
    <cellStyle name="Assumption Percentage. 4 2 2 10 2" xfId="26529" xr:uid="{00000000-0005-0000-0000-000050310000}"/>
    <cellStyle name="Assumption Percentage. 4 2 2 11" xfId="6539" xr:uid="{00000000-0005-0000-0000-000051310000}"/>
    <cellStyle name="Assumption Percentage. 4 2 2 11 2" xfId="26530" xr:uid="{00000000-0005-0000-0000-000052310000}"/>
    <cellStyle name="Assumption Percentage. 4 2 2 12" xfId="26528" xr:uid="{00000000-0005-0000-0000-000053310000}"/>
    <cellStyle name="Assumption Percentage. 4 2 2 2" xfId="6540" xr:uid="{00000000-0005-0000-0000-000054310000}"/>
    <cellStyle name="Assumption Percentage. 4 2 2 2 2" xfId="26531" xr:uid="{00000000-0005-0000-0000-000055310000}"/>
    <cellStyle name="Assumption Percentage. 4 2 2 3" xfId="6541" xr:uid="{00000000-0005-0000-0000-000056310000}"/>
    <cellStyle name="Assumption Percentage. 4 2 2 3 2" xfId="26532" xr:uid="{00000000-0005-0000-0000-000057310000}"/>
    <cellStyle name="Assumption Percentage. 4 2 2 4" xfId="6542" xr:uid="{00000000-0005-0000-0000-000058310000}"/>
    <cellStyle name="Assumption Percentage. 4 2 2 4 2" xfId="26533" xr:uid="{00000000-0005-0000-0000-000059310000}"/>
    <cellStyle name="Assumption Percentage. 4 2 2 5" xfId="6543" xr:uid="{00000000-0005-0000-0000-00005A310000}"/>
    <cellStyle name="Assumption Percentage. 4 2 2 5 2" xfId="26534" xr:uid="{00000000-0005-0000-0000-00005B310000}"/>
    <cellStyle name="Assumption Percentage. 4 2 2 6" xfId="6544" xr:uid="{00000000-0005-0000-0000-00005C310000}"/>
    <cellStyle name="Assumption Percentage. 4 2 2 6 2" xfId="26535" xr:uid="{00000000-0005-0000-0000-00005D310000}"/>
    <cellStyle name="Assumption Percentage. 4 2 2 7" xfId="6545" xr:uid="{00000000-0005-0000-0000-00005E310000}"/>
    <cellStyle name="Assumption Percentage. 4 2 2 7 2" xfId="26536" xr:uid="{00000000-0005-0000-0000-00005F310000}"/>
    <cellStyle name="Assumption Percentage. 4 2 2 8" xfId="6546" xr:uid="{00000000-0005-0000-0000-000060310000}"/>
    <cellStyle name="Assumption Percentage. 4 2 2 8 2" xfId="26537" xr:uid="{00000000-0005-0000-0000-000061310000}"/>
    <cellStyle name="Assumption Percentage. 4 2 2 9" xfId="6547" xr:uid="{00000000-0005-0000-0000-000062310000}"/>
    <cellStyle name="Assumption Percentage. 4 2 2 9 2" xfId="26538" xr:uid="{00000000-0005-0000-0000-000063310000}"/>
    <cellStyle name="Assumption Percentage. 4 2 3" xfId="6548" xr:uid="{00000000-0005-0000-0000-000064310000}"/>
    <cellStyle name="Assumption Percentage. 4 2 3 2" xfId="26539" xr:uid="{00000000-0005-0000-0000-000065310000}"/>
    <cellStyle name="Assumption Percentage. 4 2 4" xfId="6549" xr:uid="{00000000-0005-0000-0000-000066310000}"/>
    <cellStyle name="Assumption Percentage. 4 2 4 2" xfId="26540" xr:uid="{00000000-0005-0000-0000-000067310000}"/>
    <cellStyle name="Assumption Percentage. 4 2 5" xfId="6550" xr:uid="{00000000-0005-0000-0000-000068310000}"/>
    <cellStyle name="Assumption Percentage. 4 2 5 2" xfId="26541" xr:uid="{00000000-0005-0000-0000-000069310000}"/>
    <cellStyle name="Assumption Percentage. 4 2 6" xfId="6551" xr:uid="{00000000-0005-0000-0000-00006A310000}"/>
    <cellStyle name="Assumption Percentage. 4 2 6 2" xfId="26542" xr:uid="{00000000-0005-0000-0000-00006B310000}"/>
    <cellStyle name="Assumption Percentage. 4 2 7" xfId="6552" xr:uid="{00000000-0005-0000-0000-00006C310000}"/>
    <cellStyle name="Assumption Percentage. 4 2 7 2" xfId="26543" xr:uid="{00000000-0005-0000-0000-00006D310000}"/>
    <cellStyle name="Assumption Percentage. 4 2 8" xfId="6553" xr:uid="{00000000-0005-0000-0000-00006E310000}"/>
    <cellStyle name="Assumption Percentage. 4 2 8 2" xfId="26544" xr:uid="{00000000-0005-0000-0000-00006F310000}"/>
    <cellStyle name="Assumption Percentage. 4 2 9" xfId="6554" xr:uid="{00000000-0005-0000-0000-000070310000}"/>
    <cellStyle name="Assumption Percentage. 4 2 9 2" xfId="26545" xr:uid="{00000000-0005-0000-0000-000071310000}"/>
    <cellStyle name="Assumption Percentage. 4 3" xfId="6555" xr:uid="{00000000-0005-0000-0000-000072310000}"/>
    <cellStyle name="Assumption Percentage. 4 3 10" xfId="6556" xr:uid="{00000000-0005-0000-0000-000073310000}"/>
    <cellStyle name="Assumption Percentage. 4 3 10 2" xfId="26547" xr:uid="{00000000-0005-0000-0000-000074310000}"/>
    <cellStyle name="Assumption Percentage. 4 3 11" xfId="6557" xr:uid="{00000000-0005-0000-0000-000075310000}"/>
    <cellStyle name="Assumption Percentage. 4 3 11 2" xfId="26548" xr:uid="{00000000-0005-0000-0000-000076310000}"/>
    <cellStyle name="Assumption Percentage. 4 3 12" xfId="26546" xr:uid="{00000000-0005-0000-0000-000077310000}"/>
    <cellStyle name="Assumption Percentage. 4 3 2" xfId="6558" xr:uid="{00000000-0005-0000-0000-000078310000}"/>
    <cellStyle name="Assumption Percentage. 4 3 2 2" xfId="26549" xr:uid="{00000000-0005-0000-0000-000079310000}"/>
    <cellStyle name="Assumption Percentage. 4 3 3" xfId="6559" xr:uid="{00000000-0005-0000-0000-00007A310000}"/>
    <cellStyle name="Assumption Percentage. 4 3 3 2" xfId="26550" xr:uid="{00000000-0005-0000-0000-00007B310000}"/>
    <cellStyle name="Assumption Percentage. 4 3 4" xfId="6560" xr:uid="{00000000-0005-0000-0000-00007C310000}"/>
    <cellStyle name="Assumption Percentage. 4 3 4 2" xfId="26551" xr:uid="{00000000-0005-0000-0000-00007D310000}"/>
    <cellStyle name="Assumption Percentage. 4 3 5" xfId="6561" xr:uid="{00000000-0005-0000-0000-00007E310000}"/>
    <cellStyle name="Assumption Percentage. 4 3 5 2" xfId="26552" xr:uid="{00000000-0005-0000-0000-00007F310000}"/>
    <cellStyle name="Assumption Percentage. 4 3 6" xfId="6562" xr:uid="{00000000-0005-0000-0000-000080310000}"/>
    <cellStyle name="Assumption Percentage. 4 3 6 2" xfId="26553" xr:uid="{00000000-0005-0000-0000-000081310000}"/>
    <cellStyle name="Assumption Percentage. 4 3 7" xfId="6563" xr:uid="{00000000-0005-0000-0000-000082310000}"/>
    <cellStyle name="Assumption Percentage. 4 3 7 2" xfId="26554" xr:uid="{00000000-0005-0000-0000-000083310000}"/>
    <cellStyle name="Assumption Percentage. 4 3 8" xfId="6564" xr:uid="{00000000-0005-0000-0000-000084310000}"/>
    <cellStyle name="Assumption Percentage. 4 3 8 2" xfId="26555" xr:uid="{00000000-0005-0000-0000-000085310000}"/>
    <cellStyle name="Assumption Percentage. 4 3 9" xfId="6565" xr:uid="{00000000-0005-0000-0000-000086310000}"/>
    <cellStyle name="Assumption Percentage. 4 3 9 2" xfId="26556" xr:uid="{00000000-0005-0000-0000-000087310000}"/>
    <cellStyle name="Assumption Percentage. 4 4" xfId="6566" xr:uid="{00000000-0005-0000-0000-000088310000}"/>
    <cellStyle name="Assumption Percentage. 4 4 2" xfId="26557" xr:uid="{00000000-0005-0000-0000-000089310000}"/>
    <cellStyle name="Assumption Percentage. 4 5" xfId="6567" xr:uid="{00000000-0005-0000-0000-00008A310000}"/>
    <cellStyle name="Assumption Percentage. 4 5 2" xfId="26558" xr:uid="{00000000-0005-0000-0000-00008B310000}"/>
    <cellStyle name="Assumption Percentage. 4 6" xfId="6568" xr:uid="{00000000-0005-0000-0000-00008C310000}"/>
    <cellStyle name="Assumption Percentage. 4 6 2" xfId="26559" xr:uid="{00000000-0005-0000-0000-00008D310000}"/>
    <cellStyle name="Assumption Percentage. 4 7" xfId="6569" xr:uid="{00000000-0005-0000-0000-00008E310000}"/>
    <cellStyle name="Assumption Percentage. 4 7 2" xfId="26560" xr:uid="{00000000-0005-0000-0000-00008F310000}"/>
    <cellStyle name="Assumption Percentage. 4 8" xfId="6570" xr:uid="{00000000-0005-0000-0000-000090310000}"/>
    <cellStyle name="Assumption Percentage. 4 8 2" xfId="26561" xr:uid="{00000000-0005-0000-0000-000091310000}"/>
    <cellStyle name="Assumption Percentage. 4 9" xfId="6571" xr:uid="{00000000-0005-0000-0000-000092310000}"/>
    <cellStyle name="Assumption Percentage. 4 9 2" xfId="26562" xr:uid="{00000000-0005-0000-0000-000093310000}"/>
    <cellStyle name="Assumption Percentage. 5" xfId="6572" xr:uid="{00000000-0005-0000-0000-000094310000}"/>
    <cellStyle name="Assumption Percentage. 5 10" xfId="6573" xr:uid="{00000000-0005-0000-0000-000095310000}"/>
    <cellStyle name="Assumption Percentage. 5 10 2" xfId="26564" xr:uid="{00000000-0005-0000-0000-000096310000}"/>
    <cellStyle name="Assumption Percentage. 5 11" xfId="6574" xr:uid="{00000000-0005-0000-0000-000097310000}"/>
    <cellStyle name="Assumption Percentage. 5 11 2" xfId="26565" xr:uid="{00000000-0005-0000-0000-000098310000}"/>
    <cellStyle name="Assumption Percentage. 5 12" xfId="6575" xr:uid="{00000000-0005-0000-0000-000099310000}"/>
    <cellStyle name="Assumption Percentage. 5 12 2" xfId="26566" xr:uid="{00000000-0005-0000-0000-00009A310000}"/>
    <cellStyle name="Assumption Percentage. 5 13" xfId="26563" xr:uid="{00000000-0005-0000-0000-00009B310000}"/>
    <cellStyle name="Assumption Percentage. 5 2" xfId="6576" xr:uid="{00000000-0005-0000-0000-00009C310000}"/>
    <cellStyle name="Assumption Percentage. 5 2 10" xfId="6577" xr:uid="{00000000-0005-0000-0000-00009D310000}"/>
    <cellStyle name="Assumption Percentage. 5 2 10 2" xfId="26568" xr:uid="{00000000-0005-0000-0000-00009E310000}"/>
    <cellStyle name="Assumption Percentage. 5 2 11" xfId="6578" xr:uid="{00000000-0005-0000-0000-00009F310000}"/>
    <cellStyle name="Assumption Percentage. 5 2 11 2" xfId="26569" xr:uid="{00000000-0005-0000-0000-0000A0310000}"/>
    <cellStyle name="Assumption Percentage. 5 2 12" xfId="26567" xr:uid="{00000000-0005-0000-0000-0000A1310000}"/>
    <cellStyle name="Assumption Percentage. 5 2 2" xfId="6579" xr:uid="{00000000-0005-0000-0000-0000A2310000}"/>
    <cellStyle name="Assumption Percentage. 5 2 2 10" xfId="6580" xr:uid="{00000000-0005-0000-0000-0000A3310000}"/>
    <cellStyle name="Assumption Percentage. 5 2 2 10 2" xfId="26571" xr:uid="{00000000-0005-0000-0000-0000A4310000}"/>
    <cellStyle name="Assumption Percentage. 5 2 2 11" xfId="6581" xr:uid="{00000000-0005-0000-0000-0000A5310000}"/>
    <cellStyle name="Assumption Percentage. 5 2 2 11 2" xfId="26572" xr:uid="{00000000-0005-0000-0000-0000A6310000}"/>
    <cellStyle name="Assumption Percentage. 5 2 2 12" xfId="26570" xr:uid="{00000000-0005-0000-0000-0000A7310000}"/>
    <cellStyle name="Assumption Percentage. 5 2 2 2" xfId="6582" xr:uid="{00000000-0005-0000-0000-0000A8310000}"/>
    <cellStyle name="Assumption Percentage. 5 2 2 2 2" xfId="26573" xr:uid="{00000000-0005-0000-0000-0000A9310000}"/>
    <cellStyle name="Assumption Percentage. 5 2 2 3" xfId="6583" xr:uid="{00000000-0005-0000-0000-0000AA310000}"/>
    <cellStyle name="Assumption Percentage. 5 2 2 3 2" xfId="26574" xr:uid="{00000000-0005-0000-0000-0000AB310000}"/>
    <cellStyle name="Assumption Percentage. 5 2 2 4" xfId="6584" xr:uid="{00000000-0005-0000-0000-0000AC310000}"/>
    <cellStyle name="Assumption Percentage. 5 2 2 4 2" xfId="26575" xr:uid="{00000000-0005-0000-0000-0000AD310000}"/>
    <cellStyle name="Assumption Percentage. 5 2 2 5" xfId="6585" xr:uid="{00000000-0005-0000-0000-0000AE310000}"/>
    <cellStyle name="Assumption Percentage. 5 2 2 5 2" xfId="26576" xr:uid="{00000000-0005-0000-0000-0000AF310000}"/>
    <cellStyle name="Assumption Percentage. 5 2 2 6" xfId="6586" xr:uid="{00000000-0005-0000-0000-0000B0310000}"/>
    <cellStyle name="Assumption Percentage. 5 2 2 6 2" xfId="26577" xr:uid="{00000000-0005-0000-0000-0000B1310000}"/>
    <cellStyle name="Assumption Percentage. 5 2 2 7" xfId="6587" xr:uid="{00000000-0005-0000-0000-0000B2310000}"/>
    <cellStyle name="Assumption Percentage. 5 2 2 7 2" xfId="26578" xr:uid="{00000000-0005-0000-0000-0000B3310000}"/>
    <cellStyle name="Assumption Percentage. 5 2 2 8" xfId="6588" xr:uid="{00000000-0005-0000-0000-0000B4310000}"/>
    <cellStyle name="Assumption Percentage. 5 2 2 8 2" xfId="26579" xr:uid="{00000000-0005-0000-0000-0000B5310000}"/>
    <cellStyle name="Assumption Percentage. 5 2 2 9" xfId="6589" xr:uid="{00000000-0005-0000-0000-0000B6310000}"/>
    <cellStyle name="Assumption Percentage. 5 2 2 9 2" xfId="26580" xr:uid="{00000000-0005-0000-0000-0000B7310000}"/>
    <cellStyle name="Assumption Percentage. 5 2 3" xfId="6590" xr:uid="{00000000-0005-0000-0000-0000B8310000}"/>
    <cellStyle name="Assumption Percentage. 5 2 3 2" xfId="26581" xr:uid="{00000000-0005-0000-0000-0000B9310000}"/>
    <cellStyle name="Assumption Percentage. 5 2 4" xfId="6591" xr:uid="{00000000-0005-0000-0000-0000BA310000}"/>
    <cellStyle name="Assumption Percentage. 5 2 4 2" xfId="26582" xr:uid="{00000000-0005-0000-0000-0000BB310000}"/>
    <cellStyle name="Assumption Percentage. 5 2 5" xfId="6592" xr:uid="{00000000-0005-0000-0000-0000BC310000}"/>
    <cellStyle name="Assumption Percentage. 5 2 5 2" xfId="26583" xr:uid="{00000000-0005-0000-0000-0000BD310000}"/>
    <cellStyle name="Assumption Percentage. 5 2 6" xfId="6593" xr:uid="{00000000-0005-0000-0000-0000BE310000}"/>
    <cellStyle name="Assumption Percentage. 5 2 6 2" xfId="26584" xr:uid="{00000000-0005-0000-0000-0000BF310000}"/>
    <cellStyle name="Assumption Percentage. 5 2 7" xfId="6594" xr:uid="{00000000-0005-0000-0000-0000C0310000}"/>
    <cellStyle name="Assumption Percentage. 5 2 7 2" xfId="26585" xr:uid="{00000000-0005-0000-0000-0000C1310000}"/>
    <cellStyle name="Assumption Percentage. 5 2 8" xfId="6595" xr:uid="{00000000-0005-0000-0000-0000C2310000}"/>
    <cellStyle name="Assumption Percentage. 5 2 8 2" xfId="26586" xr:uid="{00000000-0005-0000-0000-0000C3310000}"/>
    <cellStyle name="Assumption Percentage. 5 2 9" xfId="6596" xr:uid="{00000000-0005-0000-0000-0000C4310000}"/>
    <cellStyle name="Assumption Percentage. 5 2 9 2" xfId="26587" xr:uid="{00000000-0005-0000-0000-0000C5310000}"/>
    <cellStyle name="Assumption Percentage. 5 3" xfId="6597" xr:uid="{00000000-0005-0000-0000-0000C6310000}"/>
    <cellStyle name="Assumption Percentage. 5 3 10" xfId="6598" xr:uid="{00000000-0005-0000-0000-0000C7310000}"/>
    <cellStyle name="Assumption Percentage. 5 3 10 2" xfId="26589" xr:uid="{00000000-0005-0000-0000-0000C8310000}"/>
    <cellStyle name="Assumption Percentage. 5 3 11" xfId="6599" xr:uid="{00000000-0005-0000-0000-0000C9310000}"/>
    <cellStyle name="Assumption Percentage. 5 3 11 2" xfId="26590" xr:uid="{00000000-0005-0000-0000-0000CA310000}"/>
    <cellStyle name="Assumption Percentage. 5 3 12" xfId="26588" xr:uid="{00000000-0005-0000-0000-0000CB310000}"/>
    <cellStyle name="Assumption Percentage. 5 3 2" xfId="6600" xr:uid="{00000000-0005-0000-0000-0000CC310000}"/>
    <cellStyle name="Assumption Percentage. 5 3 2 2" xfId="26591" xr:uid="{00000000-0005-0000-0000-0000CD310000}"/>
    <cellStyle name="Assumption Percentage. 5 3 3" xfId="6601" xr:uid="{00000000-0005-0000-0000-0000CE310000}"/>
    <cellStyle name="Assumption Percentage. 5 3 3 2" xfId="26592" xr:uid="{00000000-0005-0000-0000-0000CF310000}"/>
    <cellStyle name="Assumption Percentage. 5 3 4" xfId="6602" xr:uid="{00000000-0005-0000-0000-0000D0310000}"/>
    <cellStyle name="Assumption Percentage. 5 3 4 2" xfId="26593" xr:uid="{00000000-0005-0000-0000-0000D1310000}"/>
    <cellStyle name="Assumption Percentage. 5 3 5" xfId="6603" xr:uid="{00000000-0005-0000-0000-0000D2310000}"/>
    <cellStyle name="Assumption Percentage. 5 3 5 2" xfId="26594" xr:uid="{00000000-0005-0000-0000-0000D3310000}"/>
    <cellStyle name="Assumption Percentage. 5 3 6" xfId="6604" xr:uid="{00000000-0005-0000-0000-0000D4310000}"/>
    <cellStyle name="Assumption Percentage. 5 3 6 2" xfId="26595" xr:uid="{00000000-0005-0000-0000-0000D5310000}"/>
    <cellStyle name="Assumption Percentage. 5 3 7" xfId="6605" xr:uid="{00000000-0005-0000-0000-0000D6310000}"/>
    <cellStyle name="Assumption Percentage. 5 3 7 2" xfId="26596" xr:uid="{00000000-0005-0000-0000-0000D7310000}"/>
    <cellStyle name="Assumption Percentage. 5 3 8" xfId="6606" xr:uid="{00000000-0005-0000-0000-0000D8310000}"/>
    <cellStyle name="Assumption Percentage. 5 3 8 2" xfId="26597" xr:uid="{00000000-0005-0000-0000-0000D9310000}"/>
    <cellStyle name="Assumption Percentage. 5 3 9" xfId="6607" xr:uid="{00000000-0005-0000-0000-0000DA310000}"/>
    <cellStyle name="Assumption Percentage. 5 3 9 2" xfId="26598" xr:uid="{00000000-0005-0000-0000-0000DB310000}"/>
    <cellStyle name="Assumption Percentage. 5 4" xfId="6608" xr:uid="{00000000-0005-0000-0000-0000DC310000}"/>
    <cellStyle name="Assumption Percentage. 5 4 2" xfId="26599" xr:uid="{00000000-0005-0000-0000-0000DD310000}"/>
    <cellStyle name="Assumption Percentage. 5 5" xfId="6609" xr:uid="{00000000-0005-0000-0000-0000DE310000}"/>
    <cellStyle name="Assumption Percentage. 5 5 2" xfId="26600" xr:uid="{00000000-0005-0000-0000-0000DF310000}"/>
    <cellStyle name="Assumption Percentage. 5 6" xfId="6610" xr:uid="{00000000-0005-0000-0000-0000E0310000}"/>
    <cellStyle name="Assumption Percentage. 5 6 2" xfId="26601" xr:uid="{00000000-0005-0000-0000-0000E1310000}"/>
    <cellStyle name="Assumption Percentage. 5 7" xfId="6611" xr:uid="{00000000-0005-0000-0000-0000E2310000}"/>
    <cellStyle name="Assumption Percentage. 5 7 2" xfId="26602" xr:uid="{00000000-0005-0000-0000-0000E3310000}"/>
    <cellStyle name="Assumption Percentage. 5 8" xfId="6612" xr:uid="{00000000-0005-0000-0000-0000E4310000}"/>
    <cellStyle name="Assumption Percentage. 5 8 2" xfId="26603" xr:uid="{00000000-0005-0000-0000-0000E5310000}"/>
    <cellStyle name="Assumption Percentage. 5 9" xfId="6613" xr:uid="{00000000-0005-0000-0000-0000E6310000}"/>
    <cellStyle name="Assumption Percentage. 5 9 2" xfId="26604" xr:uid="{00000000-0005-0000-0000-0000E7310000}"/>
    <cellStyle name="Assumption Percentage. 6" xfId="6614" xr:uid="{00000000-0005-0000-0000-0000E8310000}"/>
    <cellStyle name="Assumption Percentage. 6 10" xfId="6615" xr:uid="{00000000-0005-0000-0000-0000E9310000}"/>
    <cellStyle name="Assumption Percentage. 6 10 2" xfId="26606" xr:uid="{00000000-0005-0000-0000-0000EA310000}"/>
    <cellStyle name="Assumption Percentage. 6 11" xfId="6616" xr:uid="{00000000-0005-0000-0000-0000EB310000}"/>
    <cellStyle name="Assumption Percentage. 6 11 2" xfId="26607" xr:uid="{00000000-0005-0000-0000-0000EC310000}"/>
    <cellStyle name="Assumption Percentage. 6 12" xfId="6617" xr:uid="{00000000-0005-0000-0000-0000ED310000}"/>
    <cellStyle name="Assumption Percentage. 6 12 2" xfId="26608" xr:uid="{00000000-0005-0000-0000-0000EE310000}"/>
    <cellStyle name="Assumption Percentage. 6 13" xfId="26605" xr:uid="{00000000-0005-0000-0000-0000EF310000}"/>
    <cellStyle name="Assumption Percentage. 6 2" xfId="6618" xr:uid="{00000000-0005-0000-0000-0000F0310000}"/>
    <cellStyle name="Assumption Percentage. 6 2 10" xfId="6619" xr:uid="{00000000-0005-0000-0000-0000F1310000}"/>
    <cellStyle name="Assumption Percentage. 6 2 10 2" xfId="26610" xr:uid="{00000000-0005-0000-0000-0000F2310000}"/>
    <cellStyle name="Assumption Percentage. 6 2 11" xfId="6620" xr:uid="{00000000-0005-0000-0000-0000F3310000}"/>
    <cellStyle name="Assumption Percentage. 6 2 11 2" xfId="26611" xr:uid="{00000000-0005-0000-0000-0000F4310000}"/>
    <cellStyle name="Assumption Percentage. 6 2 12" xfId="26609" xr:uid="{00000000-0005-0000-0000-0000F5310000}"/>
    <cellStyle name="Assumption Percentage. 6 2 2" xfId="6621" xr:uid="{00000000-0005-0000-0000-0000F6310000}"/>
    <cellStyle name="Assumption Percentage. 6 2 2 10" xfId="6622" xr:uid="{00000000-0005-0000-0000-0000F7310000}"/>
    <cellStyle name="Assumption Percentage. 6 2 2 10 2" xfId="26613" xr:uid="{00000000-0005-0000-0000-0000F8310000}"/>
    <cellStyle name="Assumption Percentage. 6 2 2 11" xfId="6623" xr:uid="{00000000-0005-0000-0000-0000F9310000}"/>
    <cellStyle name="Assumption Percentage. 6 2 2 11 2" xfId="26614" xr:uid="{00000000-0005-0000-0000-0000FA310000}"/>
    <cellStyle name="Assumption Percentage. 6 2 2 12" xfId="26612" xr:uid="{00000000-0005-0000-0000-0000FB310000}"/>
    <cellStyle name="Assumption Percentage. 6 2 2 2" xfId="6624" xr:uid="{00000000-0005-0000-0000-0000FC310000}"/>
    <cellStyle name="Assumption Percentage. 6 2 2 2 2" xfId="26615" xr:uid="{00000000-0005-0000-0000-0000FD310000}"/>
    <cellStyle name="Assumption Percentage. 6 2 2 3" xfId="6625" xr:uid="{00000000-0005-0000-0000-0000FE310000}"/>
    <cellStyle name="Assumption Percentage. 6 2 2 3 2" xfId="26616" xr:uid="{00000000-0005-0000-0000-0000FF310000}"/>
    <cellStyle name="Assumption Percentage. 6 2 2 4" xfId="6626" xr:uid="{00000000-0005-0000-0000-000000320000}"/>
    <cellStyle name="Assumption Percentage. 6 2 2 4 2" xfId="26617" xr:uid="{00000000-0005-0000-0000-000001320000}"/>
    <cellStyle name="Assumption Percentage. 6 2 2 5" xfId="6627" xr:uid="{00000000-0005-0000-0000-000002320000}"/>
    <cellStyle name="Assumption Percentage. 6 2 2 5 2" xfId="26618" xr:uid="{00000000-0005-0000-0000-000003320000}"/>
    <cellStyle name="Assumption Percentage. 6 2 2 6" xfId="6628" xr:uid="{00000000-0005-0000-0000-000004320000}"/>
    <cellStyle name="Assumption Percentage. 6 2 2 6 2" xfId="26619" xr:uid="{00000000-0005-0000-0000-000005320000}"/>
    <cellStyle name="Assumption Percentage. 6 2 2 7" xfId="6629" xr:uid="{00000000-0005-0000-0000-000006320000}"/>
    <cellStyle name="Assumption Percentage. 6 2 2 7 2" xfId="26620" xr:uid="{00000000-0005-0000-0000-000007320000}"/>
    <cellStyle name="Assumption Percentage. 6 2 2 8" xfId="6630" xr:uid="{00000000-0005-0000-0000-000008320000}"/>
    <cellStyle name="Assumption Percentage. 6 2 2 8 2" xfId="26621" xr:uid="{00000000-0005-0000-0000-000009320000}"/>
    <cellStyle name="Assumption Percentage. 6 2 2 9" xfId="6631" xr:uid="{00000000-0005-0000-0000-00000A320000}"/>
    <cellStyle name="Assumption Percentage. 6 2 2 9 2" xfId="26622" xr:uid="{00000000-0005-0000-0000-00000B320000}"/>
    <cellStyle name="Assumption Percentage. 6 2 3" xfId="6632" xr:uid="{00000000-0005-0000-0000-00000C320000}"/>
    <cellStyle name="Assumption Percentage. 6 2 3 2" xfId="26623" xr:uid="{00000000-0005-0000-0000-00000D320000}"/>
    <cellStyle name="Assumption Percentage. 6 2 4" xfId="6633" xr:uid="{00000000-0005-0000-0000-00000E320000}"/>
    <cellStyle name="Assumption Percentage. 6 2 4 2" xfId="26624" xr:uid="{00000000-0005-0000-0000-00000F320000}"/>
    <cellStyle name="Assumption Percentage. 6 2 5" xfId="6634" xr:uid="{00000000-0005-0000-0000-000010320000}"/>
    <cellStyle name="Assumption Percentage. 6 2 5 2" xfId="26625" xr:uid="{00000000-0005-0000-0000-000011320000}"/>
    <cellStyle name="Assumption Percentage. 6 2 6" xfId="6635" xr:uid="{00000000-0005-0000-0000-000012320000}"/>
    <cellStyle name="Assumption Percentage. 6 2 6 2" xfId="26626" xr:uid="{00000000-0005-0000-0000-000013320000}"/>
    <cellStyle name="Assumption Percentage. 6 2 7" xfId="6636" xr:uid="{00000000-0005-0000-0000-000014320000}"/>
    <cellStyle name="Assumption Percentage. 6 2 7 2" xfId="26627" xr:uid="{00000000-0005-0000-0000-000015320000}"/>
    <cellStyle name="Assumption Percentage. 6 2 8" xfId="6637" xr:uid="{00000000-0005-0000-0000-000016320000}"/>
    <cellStyle name="Assumption Percentage. 6 2 8 2" xfId="26628" xr:uid="{00000000-0005-0000-0000-000017320000}"/>
    <cellStyle name="Assumption Percentage. 6 2 9" xfId="6638" xr:uid="{00000000-0005-0000-0000-000018320000}"/>
    <cellStyle name="Assumption Percentage. 6 2 9 2" xfId="26629" xr:uid="{00000000-0005-0000-0000-000019320000}"/>
    <cellStyle name="Assumption Percentage. 6 3" xfId="6639" xr:uid="{00000000-0005-0000-0000-00001A320000}"/>
    <cellStyle name="Assumption Percentage. 6 3 10" xfId="6640" xr:uid="{00000000-0005-0000-0000-00001B320000}"/>
    <cellStyle name="Assumption Percentage. 6 3 10 2" xfId="26631" xr:uid="{00000000-0005-0000-0000-00001C320000}"/>
    <cellStyle name="Assumption Percentage. 6 3 11" xfId="6641" xr:uid="{00000000-0005-0000-0000-00001D320000}"/>
    <cellStyle name="Assumption Percentage. 6 3 11 2" xfId="26632" xr:uid="{00000000-0005-0000-0000-00001E320000}"/>
    <cellStyle name="Assumption Percentage. 6 3 12" xfId="26630" xr:uid="{00000000-0005-0000-0000-00001F320000}"/>
    <cellStyle name="Assumption Percentage. 6 3 2" xfId="6642" xr:uid="{00000000-0005-0000-0000-000020320000}"/>
    <cellStyle name="Assumption Percentage. 6 3 2 2" xfId="26633" xr:uid="{00000000-0005-0000-0000-000021320000}"/>
    <cellStyle name="Assumption Percentage. 6 3 3" xfId="6643" xr:uid="{00000000-0005-0000-0000-000022320000}"/>
    <cellStyle name="Assumption Percentage. 6 3 3 2" xfId="26634" xr:uid="{00000000-0005-0000-0000-000023320000}"/>
    <cellStyle name="Assumption Percentage. 6 3 4" xfId="6644" xr:uid="{00000000-0005-0000-0000-000024320000}"/>
    <cellStyle name="Assumption Percentage. 6 3 4 2" xfId="26635" xr:uid="{00000000-0005-0000-0000-000025320000}"/>
    <cellStyle name="Assumption Percentage. 6 3 5" xfId="6645" xr:uid="{00000000-0005-0000-0000-000026320000}"/>
    <cellStyle name="Assumption Percentage. 6 3 5 2" xfId="26636" xr:uid="{00000000-0005-0000-0000-000027320000}"/>
    <cellStyle name="Assumption Percentage. 6 3 6" xfId="6646" xr:uid="{00000000-0005-0000-0000-000028320000}"/>
    <cellStyle name="Assumption Percentage. 6 3 6 2" xfId="26637" xr:uid="{00000000-0005-0000-0000-000029320000}"/>
    <cellStyle name="Assumption Percentage. 6 3 7" xfId="6647" xr:uid="{00000000-0005-0000-0000-00002A320000}"/>
    <cellStyle name="Assumption Percentage. 6 3 7 2" xfId="26638" xr:uid="{00000000-0005-0000-0000-00002B320000}"/>
    <cellStyle name="Assumption Percentage. 6 3 8" xfId="6648" xr:uid="{00000000-0005-0000-0000-00002C320000}"/>
    <cellStyle name="Assumption Percentage. 6 3 8 2" xfId="26639" xr:uid="{00000000-0005-0000-0000-00002D320000}"/>
    <cellStyle name="Assumption Percentage. 6 3 9" xfId="6649" xr:uid="{00000000-0005-0000-0000-00002E320000}"/>
    <cellStyle name="Assumption Percentage. 6 3 9 2" xfId="26640" xr:uid="{00000000-0005-0000-0000-00002F320000}"/>
    <cellStyle name="Assumption Percentage. 6 4" xfId="6650" xr:uid="{00000000-0005-0000-0000-000030320000}"/>
    <cellStyle name="Assumption Percentage. 6 4 2" xfId="26641" xr:uid="{00000000-0005-0000-0000-000031320000}"/>
    <cellStyle name="Assumption Percentage. 6 5" xfId="6651" xr:uid="{00000000-0005-0000-0000-000032320000}"/>
    <cellStyle name="Assumption Percentage. 6 5 2" xfId="26642" xr:uid="{00000000-0005-0000-0000-000033320000}"/>
    <cellStyle name="Assumption Percentage. 6 6" xfId="6652" xr:uid="{00000000-0005-0000-0000-000034320000}"/>
    <cellStyle name="Assumption Percentage. 6 6 2" xfId="26643" xr:uid="{00000000-0005-0000-0000-000035320000}"/>
    <cellStyle name="Assumption Percentage. 6 7" xfId="6653" xr:uid="{00000000-0005-0000-0000-000036320000}"/>
    <cellStyle name="Assumption Percentage. 6 7 2" xfId="26644" xr:uid="{00000000-0005-0000-0000-000037320000}"/>
    <cellStyle name="Assumption Percentage. 6 8" xfId="6654" xr:uid="{00000000-0005-0000-0000-000038320000}"/>
    <cellStyle name="Assumption Percentage. 6 8 2" xfId="26645" xr:uid="{00000000-0005-0000-0000-000039320000}"/>
    <cellStyle name="Assumption Percentage. 6 9" xfId="6655" xr:uid="{00000000-0005-0000-0000-00003A320000}"/>
    <cellStyle name="Assumption Percentage. 6 9 2" xfId="26646" xr:uid="{00000000-0005-0000-0000-00003B320000}"/>
    <cellStyle name="Assumption Percentage. 7" xfId="6656" xr:uid="{00000000-0005-0000-0000-00003C320000}"/>
    <cellStyle name="Assumption Percentage. 7 10" xfId="6657" xr:uid="{00000000-0005-0000-0000-00003D320000}"/>
    <cellStyle name="Assumption Percentage. 7 10 2" xfId="26648" xr:uid="{00000000-0005-0000-0000-00003E320000}"/>
    <cellStyle name="Assumption Percentage. 7 11" xfId="6658" xr:uid="{00000000-0005-0000-0000-00003F320000}"/>
    <cellStyle name="Assumption Percentage. 7 11 2" xfId="26649" xr:uid="{00000000-0005-0000-0000-000040320000}"/>
    <cellStyle name="Assumption Percentage. 7 12" xfId="6659" xr:uid="{00000000-0005-0000-0000-000041320000}"/>
    <cellStyle name="Assumption Percentage. 7 12 2" xfId="26650" xr:uid="{00000000-0005-0000-0000-000042320000}"/>
    <cellStyle name="Assumption Percentage. 7 13" xfId="26647" xr:uid="{00000000-0005-0000-0000-000043320000}"/>
    <cellStyle name="Assumption Percentage. 7 2" xfId="6660" xr:uid="{00000000-0005-0000-0000-000044320000}"/>
    <cellStyle name="Assumption Percentage. 7 2 10" xfId="6661" xr:uid="{00000000-0005-0000-0000-000045320000}"/>
    <cellStyle name="Assumption Percentage. 7 2 10 2" xfId="26652" xr:uid="{00000000-0005-0000-0000-000046320000}"/>
    <cellStyle name="Assumption Percentage. 7 2 11" xfId="6662" xr:uid="{00000000-0005-0000-0000-000047320000}"/>
    <cellStyle name="Assumption Percentage. 7 2 11 2" xfId="26653" xr:uid="{00000000-0005-0000-0000-000048320000}"/>
    <cellStyle name="Assumption Percentage. 7 2 12" xfId="26651" xr:uid="{00000000-0005-0000-0000-000049320000}"/>
    <cellStyle name="Assumption Percentage. 7 2 2" xfId="6663" xr:uid="{00000000-0005-0000-0000-00004A320000}"/>
    <cellStyle name="Assumption Percentage. 7 2 2 10" xfId="6664" xr:uid="{00000000-0005-0000-0000-00004B320000}"/>
    <cellStyle name="Assumption Percentage. 7 2 2 10 2" xfId="26655" xr:uid="{00000000-0005-0000-0000-00004C320000}"/>
    <cellStyle name="Assumption Percentage. 7 2 2 11" xfId="6665" xr:uid="{00000000-0005-0000-0000-00004D320000}"/>
    <cellStyle name="Assumption Percentage. 7 2 2 11 2" xfId="26656" xr:uid="{00000000-0005-0000-0000-00004E320000}"/>
    <cellStyle name="Assumption Percentage. 7 2 2 12" xfId="26654" xr:uid="{00000000-0005-0000-0000-00004F320000}"/>
    <cellStyle name="Assumption Percentage. 7 2 2 2" xfId="6666" xr:uid="{00000000-0005-0000-0000-000050320000}"/>
    <cellStyle name="Assumption Percentage. 7 2 2 2 2" xfId="26657" xr:uid="{00000000-0005-0000-0000-000051320000}"/>
    <cellStyle name="Assumption Percentage. 7 2 2 3" xfId="6667" xr:uid="{00000000-0005-0000-0000-000052320000}"/>
    <cellStyle name="Assumption Percentage. 7 2 2 3 2" xfId="26658" xr:uid="{00000000-0005-0000-0000-000053320000}"/>
    <cellStyle name="Assumption Percentage. 7 2 2 4" xfId="6668" xr:uid="{00000000-0005-0000-0000-000054320000}"/>
    <cellStyle name="Assumption Percentage. 7 2 2 4 2" xfId="26659" xr:uid="{00000000-0005-0000-0000-000055320000}"/>
    <cellStyle name="Assumption Percentage. 7 2 2 5" xfId="6669" xr:uid="{00000000-0005-0000-0000-000056320000}"/>
    <cellStyle name="Assumption Percentage. 7 2 2 5 2" xfId="26660" xr:uid="{00000000-0005-0000-0000-000057320000}"/>
    <cellStyle name="Assumption Percentage. 7 2 2 6" xfId="6670" xr:uid="{00000000-0005-0000-0000-000058320000}"/>
    <cellStyle name="Assumption Percentage. 7 2 2 6 2" xfId="26661" xr:uid="{00000000-0005-0000-0000-000059320000}"/>
    <cellStyle name="Assumption Percentage. 7 2 2 7" xfId="6671" xr:uid="{00000000-0005-0000-0000-00005A320000}"/>
    <cellStyle name="Assumption Percentage. 7 2 2 7 2" xfId="26662" xr:uid="{00000000-0005-0000-0000-00005B320000}"/>
    <cellStyle name="Assumption Percentage. 7 2 2 8" xfId="6672" xr:uid="{00000000-0005-0000-0000-00005C320000}"/>
    <cellStyle name="Assumption Percentage. 7 2 2 8 2" xfId="26663" xr:uid="{00000000-0005-0000-0000-00005D320000}"/>
    <cellStyle name="Assumption Percentage. 7 2 2 9" xfId="6673" xr:uid="{00000000-0005-0000-0000-00005E320000}"/>
    <cellStyle name="Assumption Percentage. 7 2 2 9 2" xfId="26664" xr:uid="{00000000-0005-0000-0000-00005F320000}"/>
    <cellStyle name="Assumption Percentage. 7 2 3" xfId="6674" xr:uid="{00000000-0005-0000-0000-000060320000}"/>
    <cellStyle name="Assumption Percentage. 7 2 3 2" xfId="26665" xr:uid="{00000000-0005-0000-0000-000061320000}"/>
    <cellStyle name="Assumption Percentage. 7 2 4" xfId="6675" xr:uid="{00000000-0005-0000-0000-000062320000}"/>
    <cellStyle name="Assumption Percentage. 7 2 4 2" xfId="26666" xr:uid="{00000000-0005-0000-0000-000063320000}"/>
    <cellStyle name="Assumption Percentage. 7 2 5" xfId="6676" xr:uid="{00000000-0005-0000-0000-000064320000}"/>
    <cellStyle name="Assumption Percentage. 7 2 5 2" xfId="26667" xr:uid="{00000000-0005-0000-0000-000065320000}"/>
    <cellStyle name="Assumption Percentage. 7 2 6" xfId="6677" xr:uid="{00000000-0005-0000-0000-000066320000}"/>
    <cellStyle name="Assumption Percentage. 7 2 6 2" xfId="26668" xr:uid="{00000000-0005-0000-0000-000067320000}"/>
    <cellStyle name="Assumption Percentage. 7 2 7" xfId="6678" xr:uid="{00000000-0005-0000-0000-000068320000}"/>
    <cellStyle name="Assumption Percentage. 7 2 7 2" xfId="26669" xr:uid="{00000000-0005-0000-0000-000069320000}"/>
    <cellStyle name="Assumption Percentage. 7 2 8" xfId="6679" xr:uid="{00000000-0005-0000-0000-00006A320000}"/>
    <cellStyle name="Assumption Percentage. 7 2 8 2" xfId="26670" xr:uid="{00000000-0005-0000-0000-00006B320000}"/>
    <cellStyle name="Assumption Percentage. 7 2 9" xfId="6680" xr:uid="{00000000-0005-0000-0000-00006C320000}"/>
    <cellStyle name="Assumption Percentage. 7 2 9 2" xfId="26671" xr:uid="{00000000-0005-0000-0000-00006D320000}"/>
    <cellStyle name="Assumption Percentage. 7 3" xfId="6681" xr:uid="{00000000-0005-0000-0000-00006E320000}"/>
    <cellStyle name="Assumption Percentage. 7 3 10" xfId="6682" xr:uid="{00000000-0005-0000-0000-00006F320000}"/>
    <cellStyle name="Assumption Percentage. 7 3 10 2" xfId="26673" xr:uid="{00000000-0005-0000-0000-000070320000}"/>
    <cellStyle name="Assumption Percentage. 7 3 11" xfId="6683" xr:uid="{00000000-0005-0000-0000-000071320000}"/>
    <cellStyle name="Assumption Percentage. 7 3 11 2" xfId="26674" xr:uid="{00000000-0005-0000-0000-000072320000}"/>
    <cellStyle name="Assumption Percentage. 7 3 12" xfId="26672" xr:uid="{00000000-0005-0000-0000-000073320000}"/>
    <cellStyle name="Assumption Percentage. 7 3 2" xfId="6684" xr:uid="{00000000-0005-0000-0000-000074320000}"/>
    <cellStyle name="Assumption Percentage. 7 3 2 2" xfId="26675" xr:uid="{00000000-0005-0000-0000-000075320000}"/>
    <cellStyle name="Assumption Percentage. 7 3 3" xfId="6685" xr:uid="{00000000-0005-0000-0000-000076320000}"/>
    <cellStyle name="Assumption Percentage. 7 3 3 2" xfId="26676" xr:uid="{00000000-0005-0000-0000-000077320000}"/>
    <cellStyle name="Assumption Percentage. 7 3 4" xfId="6686" xr:uid="{00000000-0005-0000-0000-000078320000}"/>
    <cellStyle name="Assumption Percentage. 7 3 4 2" xfId="26677" xr:uid="{00000000-0005-0000-0000-000079320000}"/>
    <cellStyle name="Assumption Percentage. 7 3 5" xfId="6687" xr:uid="{00000000-0005-0000-0000-00007A320000}"/>
    <cellStyle name="Assumption Percentage. 7 3 5 2" xfId="26678" xr:uid="{00000000-0005-0000-0000-00007B320000}"/>
    <cellStyle name="Assumption Percentage. 7 3 6" xfId="6688" xr:uid="{00000000-0005-0000-0000-00007C320000}"/>
    <cellStyle name="Assumption Percentage. 7 3 6 2" xfId="26679" xr:uid="{00000000-0005-0000-0000-00007D320000}"/>
    <cellStyle name="Assumption Percentage. 7 3 7" xfId="6689" xr:uid="{00000000-0005-0000-0000-00007E320000}"/>
    <cellStyle name="Assumption Percentage. 7 3 7 2" xfId="26680" xr:uid="{00000000-0005-0000-0000-00007F320000}"/>
    <cellStyle name="Assumption Percentage. 7 3 8" xfId="6690" xr:uid="{00000000-0005-0000-0000-000080320000}"/>
    <cellStyle name="Assumption Percentage. 7 3 8 2" xfId="26681" xr:uid="{00000000-0005-0000-0000-000081320000}"/>
    <cellStyle name="Assumption Percentage. 7 3 9" xfId="6691" xr:uid="{00000000-0005-0000-0000-000082320000}"/>
    <cellStyle name="Assumption Percentage. 7 3 9 2" xfId="26682" xr:uid="{00000000-0005-0000-0000-000083320000}"/>
    <cellStyle name="Assumption Percentage. 7 4" xfId="6692" xr:uid="{00000000-0005-0000-0000-000084320000}"/>
    <cellStyle name="Assumption Percentage. 7 4 2" xfId="26683" xr:uid="{00000000-0005-0000-0000-000085320000}"/>
    <cellStyle name="Assumption Percentage. 7 5" xfId="6693" xr:uid="{00000000-0005-0000-0000-000086320000}"/>
    <cellStyle name="Assumption Percentage. 7 5 2" xfId="26684" xr:uid="{00000000-0005-0000-0000-000087320000}"/>
    <cellStyle name="Assumption Percentage. 7 6" xfId="6694" xr:uid="{00000000-0005-0000-0000-000088320000}"/>
    <cellStyle name="Assumption Percentage. 7 6 2" xfId="26685" xr:uid="{00000000-0005-0000-0000-000089320000}"/>
    <cellStyle name="Assumption Percentage. 7 7" xfId="6695" xr:uid="{00000000-0005-0000-0000-00008A320000}"/>
    <cellStyle name="Assumption Percentage. 7 7 2" xfId="26686" xr:uid="{00000000-0005-0000-0000-00008B320000}"/>
    <cellStyle name="Assumption Percentage. 7 8" xfId="6696" xr:uid="{00000000-0005-0000-0000-00008C320000}"/>
    <cellStyle name="Assumption Percentage. 7 8 2" xfId="26687" xr:uid="{00000000-0005-0000-0000-00008D320000}"/>
    <cellStyle name="Assumption Percentage. 7 9" xfId="6697" xr:uid="{00000000-0005-0000-0000-00008E320000}"/>
    <cellStyle name="Assumption Percentage. 7 9 2" xfId="26688" xr:uid="{00000000-0005-0000-0000-00008F320000}"/>
    <cellStyle name="Assumption Percentage. 8" xfId="6698" xr:uid="{00000000-0005-0000-0000-000090320000}"/>
    <cellStyle name="Assumption Percentage. 8 10" xfId="6699" xr:uid="{00000000-0005-0000-0000-000091320000}"/>
    <cellStyle name="Assumption Percentage. 8 10 2" xfId="26690" xr:uid="{00000000-0005-0000-0000-000092320000}"/>
    <cellStyle name="Assumption Percentage. 8 11" xfId="6700" xr:uid="{00000000-0005-0000-0000-000093320000}"/>
    <cellStyle name="Assumption Percentage. 8 11 2" xfId="26691" xr:uid="{00000000-0005-0000-0000-000094320000}"/>
    <cellStyle name="Assumption Percentage. 8 12" xfId="6701" xr:uid="{00000000-0005-0000-0000-000095320000}"/>
    <cellStyle name="Assumption Percentage. 8 12 2" xfId="26692" xr:uid="{00000000-0005-0000-0000-000096320000}"/>
    <cellStyle name="Assumption Percentage. 8 13" xfId="26689" xr:uid="{00000000-0005-0000-0000-000097320000}"/>
    <cellStyle name="Assumption Percentage. 8 2" xfId="6702" xr:uid="{00000000-0005-0000-0000-000098320000}"/>
    <cellStyle name="Assumption Percentage. 8 2 10" xfId="6703" xr:uid="{00000000-0005-0000-0000-000099320000}"/>
    <cellStyle name="Assumption Percentage. 8 2 10 2" xfId="26694" xr:uid="{00000000-0005-0000-0000-00009A320000}"/>
    <cellStyle name="Assumption Percentage. 8 2 11" xfId="6704" xr:uid="{00000000-0005-0000-0000-00009B320000}"/>
    <cellStyle name="Assumption Percentage. 8 2 11 2" xfId="26695" xr:uid="{00000000-0005-0000-0000-00009C320000}"/>
    <cellStyle name="Assumption Percentage. 8 2 12" xfId="26693" xr:uid="{00000000-0005-0000-0000-00009D320000}"/>
    <cellStyle name="Assumption Percentage. 8 2 2" xfId="6705" xr:uid="{00000000-0005-0000-0000-00009E320000}"/>
    <cellStyle name="Assumption Percentage. 8 2 2 10" xfId="6706" xr:uid="{00000000-0005-0000-0000-00009F320000}"/>
    <cellStyle name="Assumption Percentage. 8 2 2 10 2" xfId="26697" xr:uid="{00000000-0005-0000-0000-0000A0320000}"/>
    <cellStyle name="Assumption Percentage. 8 2 2 11" xfId="6707" xr:uid="{00000000-0005-0000-0000-0000A1320000}"/>
    <cellStyle name="Assumption Percentage. 8 2 2 11 2" xfId="26698" xr:uid="{00000000-0005-0000-0000-0000A2320000}"/>
    <cellStyle name="Assumption Percentage. 8 2 2 12" xfId="26696" xr:uid="{00000000-0005-0000-0000-0000A3320000}"/>
    <cellStyle name="Assumption Percentage. 8 2 2 2" xfId="6708" xr:uid="{00000000-0005-0000-0000-0000A4320000}"/>
    <cellStyle name="Assumption Percentage. 8 2 2 2 2" xfId="26699" xr:uid="{00000000-0005-0000-0000-0000A5320000}"/>
    <cellStyle name="Assumption Percentage. 8 2 2 3" xfId="6709" xr:uid="{00000000-0005-0000-0000-0000A6320000}"/>
    <cellStyle name="Assumption Percentage. 8 2 2 3 2" xfId="26700" xr:uid="{00000000-0005-0000-0000-0000A7320000}"/>
    <cellStyle name="Assumption Percentage. 8 2 2 4" xfId="6710" xr:uid="{00000000-0005-0000-0000-0000A8320000}"/>
    <cellStyle name="Assumption Percentage. 8 2 2 4 2" xfId="26701" xr:uid="{00000000-0005-0000-0000-0000A9320000}"/>
    <cellStyle name="Assumption Percentage. 8 2 2 5" xfId="6711" xr:uid="{00000000-0005-0000-0000-0000AA320000}"/>
    <cellStyle name="Assumption Percentage. 8 2 2 5 2" xfId="26702" xr:uid="{00000000-0005-0000-0000-0000AB320000}"/>
    <cellStyle name="Assumption Percentage. 8 2 2 6" xfId="6712" xr:uid="{00000000-0005-0000-0000-0000AC320000}"/>
    <cellStyle name="Assumption Percentage. 8 2 2 6 2" xfId="26703" xr:uid="{00000000-0005-0000-0000-0000AD320000}"/>
    <cellStyle name="Assumption Percentage. 8 2 2 7" xfId="6713" xr:uid="{00000000-0005-0000-0000-0000AE320000}"/>
    <cellStyle name="Assumption Percentage. 8 2 2 7 2" xfId="26704" xr:uid="{00000000-0005-0000-0000-0000AF320000}"/>
    <cellStyle name="Assumption Percentage. 8 2 2 8" xfId="6714" xr:uid="{00000000-0005-0000-0000-0000B0320000}"/>
    <cellStyle name="Assumption Percentage. 8 2 2 8 2" xfId="26705" xr:uid="{00000000-0005-0000-0000-0000B1320000}"/>
    <cellStyle name="Assumption Percentage. 8 2 2 9" xfId="6715" xr:uid="{00000000-0005-0000-0000-0000B2320000}"/>
    <cellStyle name="Assumption Percentage. 8 2 2 9 2" xfId="26706" xr:uid="{00000000-0005-0000-0000-0000B3320000}"/>
    <cellStyle name="Assumption Percentage. 8 2 3" xfId="6716" xr:uid="{00000000-0005-0000-0000-0000B4320000}"/>
    <cellStyle name="Assumption Percentage. 8 2 3 2" xfId="26707" xr:uid="{00000000-0005-0000-0000-0000B5320000}"/>
    <cellStyle name="Assumption Percentage. 8 2 4" xfId="6717" xr:uid="{00000000-0005-0000-0000-0000B6320000}"/>
    <cellStyle name="Assumption Percentage. 8 2 4 2" xfId="26708" xr:uid="{00000000-0005-0000-0000-0000B7320000}"/>
    <cellStyle name="Assumption Percentage. 8 2 5" xfId="6718" xr:uid="{00000000-0005-0000-0000-0000B8320000}"/>
    <cellStyle name="Assumption Percentage. 8 2 5 2" xfId="26709" xr:uid="{00000000-0005-0000-0000-0000B9320000}"/>
    <cellStyle name="Assumption Percentage. 8 2 6" xfId="6719" xr:uid="{00000000-0005-0000-0000-0000BA320000}"/>
    <cellStyle name="Assumption Percentage. 8 2 6 2" xfId="26710" xr:uid="{00000000-0005-0000-0000-0000BB320000}"/>
    <cellStyle name="Assumption Percentage. 8 2 7" xfId="6720" xr:uid="{00000000-0005-0000-0000-0000BC320000}"/>
    <cellStyle name="Assumption Percentage. 8 2 7 2" xfId="26711" xr:uid="{00000000-0005-0000-0000-0000BD320000}"/>
    <cellStyle name="Assumption Percentage. 8 2 8" xfId="6721" xr:uid="{00000000-0005-0000-0000-0000BE320000}"/>
    <cellStyle name="Assumption Percentage. 8 2 8 2" xfId="26712" xr:uid="{00000000-0005-0000-0000-0000BF320000}"/>
    <cellStyle name="Assumption Percentage. 8 2 9" xfId="6722" xr:uid="{00000000-0005-0000-0000-0000C0320000}"/>
    <cellStyle name="Assumption Percentage. 8 2 9 2" xfId="26713" xr:uid="{00000000-0005-0000-0000-0000C1320000}"/>
    <cellStyle name="Assumption Percentage. 8 3" xfId="6723" xr:uid="{00000000-0005-0000-0000-0000C2320000}"/>
    <cellStyle name="Assumption Percentage. 8 3 10" xfId="6724" xr:uid="{00000000-0005-0000-0000-0000C3320000}"/>
    <cellStyle name="Assumption Percentage. 8 3 10 2" xfId="26715" xr:uid="{00000000-0005-0000-0000-0000C4320000}"/>
    <cellStyle name="Assumption Percentage. 8 3 11" xfId="6725" xr:uid="{00000000-0005-0000-0000-0000C5320000}"/>
    <cellStyle name="Assumption Percentage. 8 3 11 2" xfId="26716" xr:uid="{00000000-0005-0000-0000-0000C6320000}"/>
    <cellStyle name="Assumption Percentage. 8 3 12" xfId="26714" xr:uid="{00000000-0005-0000-0000-0000C7320000}"/>
    <cellStyle name="Assumption Percentage. 8 3 2" xfId="6726" xr:uid="{00000000-0005-0000-0000-0000C8320000}"/>
    <cellStyle name="Assumption Percentage. 8 3 2 2" xfId="26717" xr:uid="{00000000-0005-0000-0000-0000C9320000}"/>
    <cellStyle name="Assumption Percentage. 8 3 3" xfId="6727" xr:uid="{00000000-0005-0000-0000-0000CA320000}"/>
    <cellStyle name="Assumption Percentage. 8 3 3 2" xfId="26718" xr:uid="{00000000-0005-0000-0000-0000CB320000}"/>
    <cellStyle name="Assumption Percentage. 8 3 4" xfId="6728" xr:uid="{00000000-0005-0000-0000-0000CC320000}"/>
    <cellStyle name="Assumption Percentage. 8 3 4 2" xfId="26719" xr:uid="{00000000-0005-0000-0000-0000CD320000}"/>
    <cellStyle name="Assumption Percentage. 8 3 5" xfId="6729" xr:uid="{00000000-0005-0000-0000-0000CE320000}"/>
    <cellStyle name="Assumption Percentage. 8 3 5 2" xfId="26720" xr:uid="{00000000-0005-0000-0000-0000CF320000}"/>
    <cellStyle name="Assumption Percentage. 8 3 6" xfId="6730" xr:uid="{00000000-0005-0000-0000-0000D0320000}"/>
    <cellStyle name="Assumption Percentage. 8 3 6 2" xfId="26721" xr:uid="{00000000-0005-0000-0000-0000D1320000}"/>
    <cellStyle name="Assumption Percentage. 8 3 7" xfId="6731" xr:uid="{00000000-0005-0000-0000-0000D2320000}"/>
    <cellStyle name="Assumption Percentage. 8 3 7 2" xfId="26722" xr:uid="{00000000-0005-0000-0000-0000D3320000}"/>
    <cellStyle name="Assumption Percentage. 8 3 8" xfId="6732" xr:uid="{00000000-0005-0000-0000-0000D4320000}"/>
    <cellStyle name="Assumption Percentage. 8 3 8 2" xfId="26723" xr:uid="{00000000-0005-0000-0000-0000D5320000}"/>
    <cellStyle name="Assumption Percentage. 8 3 9" xfId="6733" xr:uid="{00000000-0005-0000-0000-0000D6320000}"/>
    <cellStyle name="Assumption Percentage. 8 3 9 2" xfId="26724" xr:uid="{00000000-0005-0000-0000-0000D7320000}"/>
    <cellStyle name="Assumption Percentage. 8 4" xfId="6734" xr:uid="{00000000-0005-0000-0000-0000D8320000}"/>
    <cellStyle name="Assumption Percentage. 8 4 2" xfId="26725" xr:uid="{00000000-0005-0000-0000-0000D9320000}"/>
    <cellStyle name="Assumption Percentage. 8 5" xfId="6735" xr:uid="{00000000-0005-0000-0000-0000DA320000}"/>
    <cellStyle name="Assumption Percentage. 8 5 2" xfId="26726" xr:uid="{00000000-0005-0000-0000-0000DB320000}"/>
    <cellStyle name="Assumption Percentage. 8 6" xfId="6736" xr:uid="{00000000-0005-0000-0000-0000DC320000}"/>
    <cellStyle name="Assumption Percentage. 8 6 2" xfId="26727" xr:uid="{00000000-0005-0000-0000-0000DD320000}"/>
    <cellStyle name="Assumption Percentage. 8 7" xfId="6737" xr:uid="{00000000-0005-0000-0000-0000DE320000}"/>
    <cellStyle name="Assumption Percentage. 8 7 2" xfId="26728" xr:uid="{00000000-0005-0000-0000-0000DF320000}"/>
    <cellStyle name="Assumption Percentage. 8 8" xfId="6738" xr:uid="{00000000-0005-0000-0000-0000E0320000}"/>
    <cellStyle name="Assumption Percentage. 8 8 2" xfId="26729" xr:uid="{00000000-0005-0000-0000-0000E1320000}"/>
    <cellStyle name="Assumption Percentage. 8 9" xfId="6739" xr:uid="{00000000-0005-0000-0000-0000E2320000}"/>
    <cellStyle name="Assumption Percentage. 8 9 2" xfId="26730" xr:uid="{00000000-0005-0000-0000-0000E3320000}"/>
    <cellStyle name="Assumption Percentage. 9" xfId="6740" xr:uid="{00000000-0005-0000-0000-0000E4320000}"/>
    <cellStyle name="Assumption Percentage. 9 10" xfId="6741" xr:uid="{00000000-0005-0000-0000-0000E5320000}"/>
    <cellStyle name="Assumption Percentage. 9 10 2" xfId="26732" xr:uid="{00000000-0005-0000-0000-0000E6320000}"/>
    <cellStyle name="Assumption Percentage. 9 11" xfId="6742" xr:uid="{00000000-0005-0000-0000-0000E7320000}"/>
    <cellStyle name="Assumption Percentage. 9 11 2" xfId="26733" xr:uid="{00000000-0005-0000-0000-0000E8320000}"/>
    <cellStyle name="Assumption Percentage. 9 12" xfId="6743" xr:uid="{00000000-0005-0000-0000-0000E9320000}"/>
    <cellStyle name="Assumption Percentage. 9 12 2" xfId="26734" xr:uid="{00000000-0005-0000-0000-0000EA320000}"/>
    <cellStyle name="Assumption Percentage. 9 13" xfId="26731" xr:uid="{00000000-0005-0000-0000-0000EB320000}"/>
    <cellStyle name="Assumption Percentage. 9 2" xfId="6744" xr:uid="{00000000-0005-0000-0000-0000EC320000}"/>
    <cellStyle name="Assumption Percentage. 9 2 10" xfId="6745" xr:uid="{00000000-0005-0000-0000-0000ED320000}"/>
    <cellStyle name="Assumption Percentage. 9 2 10 2" xfId="26736" xr:uid="{00000000-0005-0000-0000-0000EE320000}"/>
    <cellStyle name="Assumption Percentage. 9 2 11" xfId="6746" xr:uid="{00000000-0005-0000-0000-0000EF320000}"/>
    <cellStyle name="Assumption Percentage. 9 2 11 2" xfId="26737" xr:uid="{00000000-0005-0000-0000-0000F0320000}"/>
    <cellStyle name="Assumption Percentage. 9 2 12" xfId="26735" xr:uid="{00000000-0005-0000-0000-0000F1320000}"/>
    <cellStyle name="Assumption Percentage. 9 2 2" xfId="6747" xr:uid="{00000000-0005-0000-0000-0000F2320000}"/>
    <cellStyle name="Assumption Percentage. 9 2 2 10" xfId="6748" xr:uid="{00000000-0005-0000-0000-0000F3320000}"/>
    <cellStyle name="Assumption Percentage. 9 2 2 10 2" xfId="26739" xr:uid="{00000000-0005-0000-0000-0000F4320000}"/>
    <cellStyle name="Assumption Percentage. 9 2 2 11" xfId="6749" xr:uid="{00000000-0005-0000-0000-0000F5320000}"/>
    <cellStyle name="Assumption Percentage. 9 2 2 11 2" xfId="26740" xr:uid="{00000000-0005-0000-0000-0000F6320000}"/>
    <cellStyle name="Assumption Percentage. 9 2 2 12" xfId="26738" xr:uid="{00000000-0005-0000-0000-0000F7320000}"/>
    <cellStyle name="Assumption Percentage. 9 2 2 2" xfId="6750" xr:uid="{00000000-0005-0000-0000-0000F8320000}"/>
    <cellStyle name="Assumption Percentage. 9 2 2 2 2" xfId="26741" xr:uid="{00000000-0005-0000-0000-0000F9320000}"/>
    <cellStyle name="Assumption Percentage. 9 2 2 3" xfId="6751" xr:uid="{00000000-0005-0000-0000-0000FA320000}"/>
    <cellStyle name="Assumption Percentage. 9 2 2 3 2" xfId="26742" xr:uid="{00000000-0005-0000-0000-0000FB320000}"/>
    <cellStyle name="Assumption Percentage. 9 2 2 4" xfId="6752" xr:uid="{00000000-0005-0000-0000-0000FC320000}"/>
    <cellStyle name="Assumption Percentage. 9 2 2 4 2" xfId="26743" xr:uid="{00000000-0005-0000-0000-0000FD320000}"/>
    <cellStyle name="Assumption Percentage. 9 2 2 5" xfId="6753" xr:uid="{00000000-0005-0000-0000-0000FE320000}"/>
    <cellStyle name="Assumption Percentage. 9 2 2 5 2" xfId="26744" xr:uid="{00000000-0005-0000-0000-0000FF320000}"/>
    <cellStyle name="Assumption Percentage. 9 2 2 6" xfId="6754" xr:uid="{00000000-0005-0000-0000-000000330000}"/>
    <cellStyle name="Assumption Percentage. 9 2 2 6 2" xfId="26745" xr:uid="{00000000-0005-0000-0000-000001330000}"/>
    <cellStyle name="Assumption Percentage. 9 2 2 7" xfId="6755" xr:uid="{00000000-0005-0000-0000-000002330000}"/>
    <cellStyle name="Assumption Percentage. 9 2 2 7 2" xfId="26746" xr:uid="{00000000-0005-0000-0000-000003330000}"/>
    <cellStyle name="Assumption Percentage. 9 2 2 8" xfId="6756" xr:uid="{00000000-0005-0000-0000-000004330000}"/>
    <cellStyle name="Assumption Percentage. 9 2 2 8 2" xfId="26747" xr:uid="{00000000-0005-0000-0000-000005330000}"/>
    <cellStyle name="Assumption Percentage. 9 2 2 9" xfId="6757" xr:uid="{00000000-0005-0000-0000-000006330000}"/>
    <cellStyle name="Assumption Percentage. 9 2 2 9 2" xfId="26748" xr:uid="{00000000-0005-0000-0000-000007330000}"/>
    <cellStyle name="Assumption Percentage. 9 2 3" xfId="6758" xr:uid="{00000000-0005-0000-0000-000008330000}"/>
    <cellStyle name="Assumption Percentage. 9 2 3 2" xfId="26749" xr:uid="{00000000-0005-0000-0000-000009330000}"/>
    <cellStyle name="Assumption Percentage. 9 2 4" xfId="6759" xr:uid="{00000000-0005-0000-0000-00000A330000}"/>
    <cellStyle name="Assumption Percentage. 9 2 4 2" xfId="26750" xr:uid="{00000000-0005-0000-0000-00000B330000}"/>
    <cellStyle name="Assumption Percentage. 9 2 5" xfId="6760" xr:uid="{00000000-0005-0000-0000-00000C330000}"/>
    <cellStyle name="Assumption Percentage. 9 2 5 2" xfId="26751" xr:uid="{00000000-0005-0000-0000-00000D330000}"/>
    <cellStyle name="Assumption Percentage. 9 2 6" xfId="6761" xr:uid="{00000000-0005-0000-0000-00000E330000}"/>
    <cellStyle name="Assumption Percentage. 9 2 6 2" xfId="26752" xr:uid="{00000000-0005-0000-0000-00000F330000}"/>
    <cellStyle name="Assumption Percentage. 9 2 7" xfId="6762" xr:uid="{00000000-0005-0000-0000-000010330000}"/>
    <cellStyle name="Assumption Percentage. 9 2 7 2" xfId="26753" xr:uid="{00000000-0005-0000-0000-000011330000}"/>
    <cellStyle name="Assumption Percentage. 9 2 8" xfId="6763" xr:uid="{00000000-0005-0000-0000-000012330000}"/>
    <cellStyle name="Assumption Percentage. 9 2 8 2" xfId="26754" xr:uid="{00000000-0005-0000-0000-000013330000}"/>
    <cellStyle name="Assumption Percentage. 9 2 9" xfId="6764" xr:uid="{00000000-0005-0000-0000-000014330000}"/>
    <cellStyle name="Assumption Percentage. 9 2 9 2" xfId="26755" xr:uid="{00000000-0005-0000-0000-000015330000}"/>
    <cellStyle name="Assumption Percentage. 9 3" xfId="6765" xr:uid="{00000000-0005-0000-0000-000016330000}"/>
    <cellStyle name="Assumption Percentage. 9 3 10" xfId="6766" xr:uid="{00000000-0005-0000-0000-000017330000}"/>
    <cellStyle name="Assumption Percentage. 9 3 10 2" xfId="26757" xr:uid="{00000000-0005-0000-0000-000018330000}"/>
    <cellStyle name="Assumption Percentage. 9 3 11" xfId="6767" xr:uid="{00000000-0005-0000-0000-000019330000}"/>
    <cellStyle name="Assumption Percentage. 9 3 11 2" xfId="26758" xr:uid="{00000000-0005-0000-0000-00001A330000}"/>
    <cellStyle name="Assumption Percentage. 9 3 12" xfId="26756" xr:uid="{00000000-0005-0000-0000-00001B330000}"/>
    <cellStyle name="Assumption Percentage. 9 3 2" xfId="6768" xr:uid="{00000000-0005-0000-0000-00001C330000}"/>
    <cellStyle name="Assumption Percentage. 9 3 2 2" xfId="26759" xr:uid="{00000000-0005-0000-0000-00001D330000}"/>
    <cellStyle name="Assumption Percentage. 9 3 3" xfId="6769" xr:uid="{00000000-0005-0000-0000-00001E330000}"/>
    <cellStyle name="Assumption Percentage. 9 3 3 2" xfId="26760" xr:uid="{00000000-0005-0000-0000-00001F330000}"/>
    <cellStyle name="Assumption Percentage. 9 3 4" xfId="6770" xr:uid="{00000000-0005-0000-0000-000020330000}"/>
    <cellStyle name="Assumption Percentage. 9 3 4 2" xfId="26761" xr:uid="{00000000-0005-0000-0000-000021330000}"/>
    <cellStyle name="Assumption Percentage. 9 3 5" xfId="6771" xr:uid="{00000000-0005-0000-0000-000022330000}"/>
    <cellStyle name="Assumption Percentage. 9 3 5 2" xfId="26762" xr:uid="{00000000-0005-0000-0000-000023330000}"/>
    <cellStyle name="Assumption Percentage. 9 3 6" xfId="6772" xr:uid="{00000000-0005-0000-0000-000024330000}"/>
    <cellStyle name="Assumption Percentage. 9 3 6 2" xfId="26763" xr:uid="{00000000-0005-0000-0000-000025330000}"/>
    <cellStyle name="Assumption Percentage. 9 3 7" xfId="6773" xr:uid="{00000000-0005-0000-0000-000026330000}"/>
    <cellStyle name="Assumption Percentage. 9 3 7 2" xfId="26764" xr:uid="{00000000-0005-0000-0000-000027330000}"/>
    <cellStyle name="Assumption Percentage. 9 3 8" xfId="6774" xr:uid="{00000000-0005-0000-0000-000028330000}"/>
    <cellStyle name="Assumption Percentage. 9 3 8 2" xfId="26765" xr:uid="{00000000-0005-0000-0000-000029330000}"/>
    <cellStyle name="Assumption Percentage. 9 3 9" xfId="6775" xr:uid="{00000000-0005-0000-0000-00002A330000}"/>
    <cellStyle name="Assumption Percentage. 9 3 9 2" xfId="26766" xr:uid="{00000000-0005-0000-0000-00002B330000}"/>
    <cellStyle name="Assumption Percentage. 9 4" xfId="6776" xr:uid="{00000000-0005-0000-0000-00002C330000}"/>
    <cellStyle name="Assumption Percentage. 9 4 2" xfId="26767" xr:uid="{00000000-0005-0000-0000-00002D330000}"/>
    <cellStyle name="Assumption Percentage. 9 5" xfId="6777" xr:uid="{00000000-0005-0000-0000-00002E330000}"/>
    <cellStyle name="Assumption Percentage. 9 5 2" xfId="26768" xr:uid="{00000000-0005-0000-0000-00002F330000}"/>
    <cellStyle name="Assumption Percentage. 9 6" xfId="6778" xr:uid="{00000000-0005-0000-0000-000030330000}"/>
    <cellStyle name="Assumption Percentage. 9 6 2" xfId="26769" xr:uid="{00000000-0005-0000-0000-000031330000}"/>
    <cellStyle name="Assumption Percentage. 9 7" xfId="6779" xr:uid="{00000000-0005-0000-0000-000032330000}"/>
    <cellStyle name="Assumption Percentage. 9 7 2" xfId="26770" xr:uid="{00000000-0005-0000-0000-000033330000}"/>
    <cellStyle name="Assumption Percentage. 9 8" xfId="6780" xr:uid="{00000000-0005-0000-0000-000034330000}"/>
    <cellStyle name="Assumption Percentage. 9 8 2" xfId="26771" xr:uid="{00000000-0005-0000-0000-000035330000}"/>
    <cellStyle name="Assumption Percentage. 9 9" xfId="6781" xr:uid="{00000000-0005-0000-0000-000036330000}"/>
    <cellStyle name="Assumption Percentage. 9 9 2" xfId="26772" xr:uid="{00000000-0005-0000-0000-000037330000}"/>
    <cellStyle name="Assumption Year." xfId="6782" xr:uid="{00000000-0005-0000-0000-000038330000}"/>
    <cellStyle name="Assumption Year. 10" xfId="6783" xr:uid="{00000000-0005-0000-0000-000039330000}"/>
    <cellStyle name="Assumption Year. 10 10" xfId="6784" xr:uid="{00000000-0005-0000-0000-00003A330000}"/>
    <cellStyle name="Assumption Year. 10 10 2" xfId="26775" xr:uid="{00000000-0005-0000-0000-00003B330000}"/>
    <cellStyle name="Assumption Year. 10 11" xfId="6785" xr:uid="{00000000-0005-0000-0000-00003C330000}"/>
    <cellStyle name="Assumption Year. 10 11 2" xfId="26776" xr:uid="{00000000-0005-0000-0000-00003D330000}"/>
    <cellStyle name="Assumption Year. 10 12" xfId="6786" xr:uid="{00000000-0005-0000-0000-00003E330000}"/>
    <cellStyle name="Assumption Year. 10 12 2" xfId="26777" xr:uid="{00000000-0005-0000-0000-00003F330000}"/>
    <cellStyle name="Assumption Year. 10 13" xfId="26774" xr:uid="{00000000-0005-0000-0000-000040330000}"/>
    <cellStyle name="Assumption Year. 10 2" xfId="6787" xr:uid="{00000000-0005-0000-0000-000041330000}"/>
    <cellStyle name="Assumption Year. 10 2 10" xfId="6788" xr:uid="{00000000-0005-0000-0000-000042330000}"/>
    <cellStyle name="Assumption Year. 10 2 10 2" xfId="26779" xr:uid="{00000000-0005-0000-0000-000043330000}"/>
    <cellStyle name="Assumption Year. 10 2 11" xfId="6789" xr:uid="{00000000-0005-0000-0000-000044330000}"/>
    <cellStyle name="Assumption Year. 10 2 11 2" xfId="26780" xr:uid="{00000000-0005-0000-0000-000045330000}"/>
    <cellStyle name="Assumption Year. 10 2 12" xfId="26778" xr:uid="{00000000-0005-0000-0000-000046330000}"/>
    <cellStyle name="Assumption Year. 10 2 2" xfId="6790" xr:uid="{00000000-0005-0000-0000-000047330000}"/>
    <cellStyle name="Assumption Year. 10 2 2 10" xfId="6791" xr:uid="{00000000-0005-0000-0000-000048330000}"/>
    <cellStyle name="Assumption Year. 10 2 2 10 2" xfId="26782" xr:uid="{00000000-0005-0000-0000-000049330000}"/>
    <cellStyle name="Assumption Year. 10 2 2 11" xfId="6792" xr:uid="{00000000-0005-0000-0000-00004A330000}"/>
    <cellStyle name="Assumption Year. 10 2 2 11 2" xfId="26783" xr:uid="{00000000-0005-0000-0000-00004B330000}"/>
    <cellStyle name="Assumption Year. 10 2 2 12" xfId="26781" xr:uid="{00000000-0005-0000-0000-00004C330000}"/>
    <cellStyle name="Assumption Year. 10 2 2 2" xfId="6793" xr:uid="{00000000-0005-0000-0000-00004D330000}"/>
    <cellStyle name="Assumption Year. 10 2 2 2 2" xfId="26784" xr:uid="{00000000-0005-0000-0000-00004E330000}"/>
    <cellStyle name="Assumption Year. 10 2 2 3" xfId="6794" xr:uid="{00000000-0005-0000-0000-00004F330000}"/>
    <cellStyle name="Assumption Year. 10 2 2 3 2" xfId="26785" xr:uid="{00000000-0005-0000-0000-000050330000}"/>
    <cellStyle name="Assumption Year. 10 2 2 4" xfId="6795" xr:uid="{00000000-0005-0000-0000-000051330000}"/>
    <cellStyle name="Assumption Year. 10 2 2 4 2" xfId="26786" xr:uid="{00000000-0005-0000-0000-000052330000}"/>
    <cellStyle name="Assumption Year. 10 2 2 5" xfId="6796" xr:uid="{00000000-0005-0000-0000-000053330000}"/>
    <cellStyle name="Assumption Year. 10 2 2 5 2" xfId="26787" xr:uid="{00000000-0005-0000-0000-000054330000}"/>
    <cellStyle name="Assumption Year. 10 2 2 6" xfId="6797" xr:uid="{00000000-0005-0000-0000-000055330000}"/>
    <cellStyle name="Assumption Year. 10 2 2 6 2" xfId="26788" xr:uid="{00000000-0005-0000-0000-000056330000}"/>
    <cellStyle name="Assumption Year. 10 2 2 7" xfId="6798" xr:uid="{00000000-0005-0000-0000-000057330000}"/>
    <cellStyle name="Assumption Year. 10 2 2 7 2" xfId="26789" xr:uid="{00000000-0005-0000-0000-000058330000}"/>
    <cellStyle name="Assumption Year. 10 2 2 8" xfId="6799" xr:uid="{00000000-0005-0000-0000-000059330000}"/>
    <cellStyle name="Assumption Year. 10 2 2 8 2" xfId="26790" xr:uid="{00000000-0005-0000-0000-00005A330000}"/>
    <cellStyle name="Assumption Year. 10 2 2 9" xfId="6800" xr:uid="{00000000-0005-0000-0000-00005B330000}"/>
    <cellStyle name="Assumption Year. 10 2 2 9 2" xfId="26791" xr:uid="{00000000-0005-0000-0000-00005C330000}"/>
    <cellStyle name="Assumption Year. 10 2 3" xfId="6801" xr:uid="{00000000-0005-0000-0000-00005D330000}"/>
    <cellStyle name="Assumption Year. 10 2 3 2" xfId="26792" xr:uid="{00000000-0005-0000-0000-00005E330000}"/>
    <cellStyle name="Assumption Year. 10 2 4" xfId="6802" xr:uid="{00000000-0005-0000-0000-00005F330000}"/>
    <cellStyle name="Assumption Year. 10 2 4 2" xfId="26793" xr:uid="{00000000-0005-0000-0000-000060330000}"/>
    <cellStyle name="Assumption Year. 10 2 5" xfId="6803" xr:uid="{00000000-0005-0000-0000-000061330000}"/>
    <cellStyle name="Assumption Year. 10 2 5 2" xfId="26794" xr:uid="{00000000-0005-0000-0000-000062330000}"/>
    <cellStyle name="Assumption Year. 10 2 6" xfId="6804" xr:uid="{00000000-0005-0000-0000-000063330000}"/>
    <cellStyle name="Assumption Year. 10 2 6 2" xfId="26795" xr:uid="{00000000-0005-0000-0000-000064330000}"/>
    <cellStyle name="Assumption Year. 10 2 7" xfId="6805" xr:uid="{00000000-0005-0000-0000-000065330000}"/>
    <cellStyle name="Assumption Year. 10 2 7 2" xfId="26796" xr:uid="{00000000-0005-0000-0000-000066330000}"/>
    <cellStyle name="Assumption Year. 10 2 8" xfId="6806" xr:uid="{00000000-0005-0000-0000-000067330000}"/>
    <cellStyle name="Assumption Year. 10 2 8 2" xfId="26797" xr:uid="{00000000-0005-0000-0000-000068330000}"/>
    <cellStyle name="Assumption Year. 10 2 9" xfId="6807" xr:uid="{00000000-0005-0000-0000-000069330000}"/>
    <cellStyle name="Assumption Year. 10 2 9 2" xfId="26798" xr:uid="{00000000-0005-0000-0000-00006A330000}"/>
    <cellStyle name="Assumption Year. 10 3" xfId="6808" xr:uid="{00000000-0005-0000-0000-00006B330000}"/>
    <cellStyle name="Assumption Year. 10 3 10" xfId="6809" xr:uid="{00000000-0005-0000-0000-00006C330000}"/>
    <cellStyle name="Assumption Year. 10 3 10 2" xfId="26800" xr:uid="{00000000-0005-0000-0000-00006D330000}"/>
    <cellStyle name="Assumption Year. 10 3 11" xfId="6810" xr:uid="{00000000-0005-0000-0000-00006E330000}"/>
    <cellStyle name="Assumption Year. 10 3 11 2" xfId="26801" xr:uid="{00000000-0005-0000-0000-00006F330000}"/>
    <cellStyle name="Assumption Year. 10 3 12" xfId="26799" xr:uid="{00000000-0005-0000-0000-000070330000}"/>
    <cellStyle name="Assumption Year. 10 3 2" xfId="6811" xr:uid="{00000000-0005-0000-0000-000071330000}"/>
    <cellStyle name="Assumption Year. 10 3 2 2" xfId="26802" xr:uid="{00000000-0005-0000-0000-000072330000}"/>
    <cellStyle name="Assumption Year. 10 3 3" xfId="6812" xr:uid="{00000000-0005-0000-0000-000073330000}"/>
    <cellStyle name="Assumption Year. 10 3 3 2" xfId="26803" xr:uid="{00000000-0005-0000-0000-000074330000}"/>
    <cellStyle name="Assumption Year. 10 3 4" xfId="6813" xr:uid="{00000000-0005-0000-0000-000075330000}"/>
    <cellStyle name="Assumption Year. 10 3 4 2" xfId="26804" xr:uid="{00000000-0005-0000-0000-000076330000}"/>
    <cellStyle name="Assumption Year. 10 3 5" xfId="6814" xr:uid="{00000000-0005-0000-0000-000077330000}"/>
    <cellStyle name="Assumption Year. 10 3 5 2" xfId="26805" xr:uid="{00000000-0005-0000-0000-000078330000}"/>
    <cellStyle name="Assumption Year. 10 3 6" xfId="6815" xr:uid="{00000000-0005-0000-0000-000079330000}"/>
    <cellStyle name="Assumption Year. 10 3 6 2" xfId="26806" xr:uid="{00000000-0005-0000-0000-00007A330000}"/>
    <cellStyle name="Assumption Year. 10 3 7" xfId="6816" xr:uid="{00000000-0005-0000-0000-00007B330000}"/>
    <cellStyle name="Assumption Year. 10 3 7 2" xfId="26807" xr:uid="{00000000-0005-0000-0000-00007C330000}"/>
    <cellStyle name="Assumption Year. 10 3 8" xfId="6817" xr:uid="{00000000-0005-0000-0000-00007D330000}"/>
    <cellStyle name="Assumption Year. 10 3 8 2" xfId="26808" xr:uid="{00000000-0005-0000-0000-00007E330000}"/>
    <cellStyle name="Assumption Year. 10 3 9" xfId="6818" xr:uid="{00000000-0005-0000-0000-00007F330000}"/>
    <cellStyle name="Assumption Year. 10 3 9 2" xfId="26809" xr:uid="{00000000-0005-0000-0000-000080330000}"/>
    <cellStyle name="Assumption Year. 10 4" xfId="6819" xr:uid="{00000000-0005-0000-0000-000081330000}"/>
    <cellStyle name="Assumption Year. 10 4 2" xfId="26810" xr:uid="{00000000-0005-0000-0000-000082330000}"/>
    <cellStyle name="Assumption Year. 10 5" xfId="6820" xr:uid="{00000000-0005-0000-0000-000083330000}"/>
    <cellStyle name="Assumption Year. 10 5 2" xfId="26811" xr:uid="{00000000-0005-0000-0000-000084330000}"/>
    <cellStyle name="Assumption Year. 10 6" xfId="6821" xr:uid="{00000000-0005-0000-0000-000085330000}"/>
    <cellStyle name="Assumption Year. 10 6 2" xfId="26812" xr:uid="{00000000-0005-0000-0000-000086330000}"/>
    <cellStyle name="Assumption Year. 10 7" xfId="6822" xr:uid="{00000000-0005-0000-0000-000087330000}"/>
    <cellStyle name="Assumption Year. 10 7 2" xfId="26813" xr:uid="{00000000-0005-0000-0000-000088330000}"/>
    <cellStyle name="Assumption Year. 10 8" xfId="6823" xr:uid="{00000000-0005-0000-0000-000089330000}"/>
    <cellStyle name="Assumption Year. 10 8 2" xfId="26814" xr:uid="{00000000-0005-0000-0000-00008A330000}"/>
    <cellStyle name="Assumption Year. 10 9" xfId="6824" xr:uid="{00000000-0005-0000-0000-00008B330000}"/>
    <cellStyle name="Assumption Year. 10 9 2" xfId="26815" xr:uid="{00000000-0005-0000-0000-00008C330000}"/>
    <cellStyle name="Assumption Year. 11" xfId="6825" xr:uid="{00000000-0005-0000-0000-00008D330000}"/>
    <cellStyle name="Assumption Year. 11 10" xfId="6826" xr:uid="{00000000-0005-0000-0000-00008E330000}"/>
    <cellStyle name="Assumption Year. 11 10 2" xfId="26817" xr:uid="{00000000-0005-0000-0000-00008F330000}"/>
    <cellStyle name="Assumption Year. 11 11" xfId="6827" xr:uid="{00000000-0005-0000-0000-000090330000}"/>
    <cellStyle name="Assumption Year. 11 11 2" xfId="26818" xr:uid="{00000000-0005-0000-0000-000091330000}"/>
    <cellStyle name="Assumption Year. 11 12" xfId="26816" xr:uid="{00000000-0005-0000-0000-000092330000}"/>
    <cellStyle name="Assumption Year. 11 2" xfId="6828" xr:uid="{00000000-0005-0000-0000-000093330000}"/>
    <cellStyle name="Assumption Year. 11 2 10" xfId="6829" xr:uid="{00000000-0005-0000-0000-000094330000}"/>
    <cellStyle name="Assumption Year. 11 2 10 2" xfId="26820" xr:uid="{00000000-0005-0000-0000-000095330000}"/>
    <cellStyle name="Assumption Year. 11 2 11" xfId="6830" xr:uid="{00000000-0005-0000-0000-000096330000}"/>
    <cellStyle name="Assumption Year. 11 2 11 2" xfId="26821" xr:uid="{00000000-0005-0000-0000-000097330000}"/>
    <cellStyle name="Assumption Year. 11 2 12" xfId="26819" xr:uid="{00000000-0005-0000-0000-000098330000}"/>
    <cellStyle name="Assumption Year. 11 2 2" xfId="6831" xr:uid="{00000000-0005-0000-0000-000099330000}"/>
    <cellStyle name="Assumption Year. 11 2 2 2" xfId="26822" xr:uid="{00000000-0005-0000-0000-00009A330000}"/>
    <cellStyle name="Assumption Year. 11 2 3" xfId="6832" xr:uid="{00000000-0005-0000-0000-00009B330000}"/>
    <cellStyle name="Assumption Year. 11 2 3 2" xfId="26823" xr:uid="{00000000-0005-0000-0000-00009C330000}"/>
    <cellStyle name="Assumption Year. 11 2 4" xfId="6833" xr:uid="{00000000-0005-0000-0000-00009D330000}"/>
    <cellStyle name="Assumption Year. 11 2 4 2" xfId="26824" xr:uid="{00000000-0005-0000-0000-00009E330000}"/>
    <cellStyle name="Assumption Year. 11 2 5" xfId="6834" xr:uid="{00000000-0005-0000-0000-00009F330000}"/>
    <cellStyle name="Assumption Year. 11 2 5 2" xfId="26825" xr:uid="{00000000-0005-0000-0000-0000A0330000}"/>
    <cellStyle name="Assumption Year. 11 2 6" xfId="6835" xr:uid="{00000000-0005-0000-0000-0000A1330000}"/>
    <cellStyle name="Assumption Year. 11 2 6 2" xfId="26826" xr:uid="{00000000-0005-0000-0000-0000A2330000}"/>
    <cellStyle name="Assumption Year. 11 2 7" xfId="6836" xr:uid="{00000000-0005-0000-0000-0000A3330000}"/>
    <cellStyle name="Assumption Year. 11 2 7 2" xfId="26827" xr:uid="{00000000-0005-0000-0000-0000A4330000}"/>
    <cellStyle name="Assumption Year. 11 2 8" xfId="6837" xr:uid="{00000000-0005-0000-0000-0000A5330000}"/>
    <cellStyle name="Assumption Year. 11 2 8 2" xfId="26828" xr:uid="{00000000-0005-0000-0000-0000A6330000}"/>
    <cellStyle name="Assumption Year. 11 2 9" xfId="6838" xr:uid="{00000000-0005-0000-0000-0000A7330000}"/>
    <cellStyle name="Assumption Year. 11 2 9 2" xfId="26829" xr:uid="{00000000-0005-0000-0000-0000A8330000}"/>
    <cellStyle name="Assumption Year. 11 3" xfId="6839" xr:uid="{00000000-0005-0000-0000-0000A9330000}"/>
    <cellStyle name="Assumption Year. 11 3 2" xfId="26830" xr:uid="{00000000-0005-0000-0000-0000AA330000}"/>
    <cellStyle name="Assumption Year. 11 4" xfId="6840" xr:uid="{00000000-0005-0000-0000-0000AB330000}"/>
    <cellStyle name="Assumption Year. 11 4 2" xfId="26831" xr:uid="{00000000-0005-0000-0000-0000AC330000}"/>
    <cellStyle name="Assumption Year. 11 5" xfId="6841" xr:uid="{00000000-0005-0000-0000-0000AD330000}"/>
    <cellStyle name="Assumption Year. 11 5 2" xfId="26832" xr:uid="{00000000-0005-0000-0000-0000AE330000}"/>
    <cellStyle name="Assumption Year. 11 6" xfId="6842" xr:uid="{00000000-0005-0000-0000-0000AF330000}"/>
    <cellStyle name="Assumption Year. 11 6 2" xfId="26833" xr:uid="{00000000-0005-0000-0000-0000B0330000}"/>
    <cellStyle name="Assumption Year. 11 7" xfId="6843" xr:uid="{00000000-0005-0000-0000-0000B1330000}"/>
    <cellStyle name="Assumption Year. 11 7 2" xfId="26834" xr:uid="{00000000-0005-0000-0000-0000B2330000}"/>
    <cellStyle name="Assumption Year. 11 8" xfId="6844" xr:uid="{00000000-0005-0000-0000-0000B3330000}"/>
    <cellStyle name="Assumption Year. 11 8 2" xfId="26835" xr:uid="{00000000-0005-0000-0000-0000B4330000}"/>
    <cellStyle name="Assumption Year. 11 9" xfId="6845" xr:uid="{00000000-0005-0000-0000-0000B5330000}"/>
    <cellStyle name="Assumption Year. 11 9 2" xfId="26836" xr:uid="{00000000-0005-0000-0000-0000B6330000}"/>
    <cellStyle name="Assumption Year. 12" xfId="6846" xr:uid="{00000000-0005-0000-0000-0000B7330000}"/>
    <cellStyle name="Assumption Year. 12 10" xfId="6847" xr:uid="{00000000-0005-0000-0000-0000B8330000}"/>
    <cellStyle name="Assumption Year. 12 10 2" xfId="26838" xr:uid="{00000000-0005-0000-0000-0000B9330000}"/>
    <cellStyle name="Assumption Year. 12 11" xfId="6848" xr:uid="{00000000-0005-0000-0000-0000BA330000}"/>
    <cellStyle name="Assumption Year. 12 11 2" xfId="26839" xr:uid="{00000000-0005-0000-0000-0000BB330000}"/>
    <cellStyle name="Assumption Year. 12 12" xfId="26837" xr:uid="{00000000-0005-0000-0000-0000BC330000}"/>
    <cellStyle name="Assumption Year. 12 2" xfId="6849" xr:uid="{00000000-0005-0000-0000-0000BD330000}"/>
    <cellStyle name="Assumption Year. 12 2 10" xfId="6850" xr:uid="{00000000-0005-0000-0000-0000BE330000}"/>
    <cellStyle name="Assumption Year. 12 2 10 2" xfId="26841" xr:uid="{00000000-0005-0000-0000-0000BF330000}"/>
    <cellStyle name="Assumption Year. 12 2 11" xfId="6851" xr:uid="{00000000-0005-0000-0000-0000C0330000}"/>
    <cellStyle name="Assumption Year. 12 2 11 2" xfId="26842" xr:uid="{00000000-0005-0000-0000-0000C1330000}"/>
    <cellStyle name="Assumption Year. 12 2 12" xfId="26840" xr:uid="{00000000-0005-0000-0000-0000C2330000}"/>
    <cellStyle name="Assumption Year. 12 2 2" xfId="6852" xr:uid="{00000000-0005-0000-0000-0000C3330000}"/>
    <cellStyle name="Assumption Year. 12 2 2 2" xfId="26843" xr:uid="{00000000-0005-0000-0000-0000C4330000}"/>
    <cellStyle name="Assumption Year. 12 2 3" xfId="6853" xr:uid="{00000000-0005-0000-0000-0000C5330000}"/>
    <cellStyle name="Assumption Year. 12 2 3 2" xfId="26844" xr:uid="{00000000-0005-0000-0000-0000C6330000}"/>
    <cellStyle name="Assumption Year. 12 2 4" xfId="6854" xr:uid="{00000000-0005-0000-0000-0000C7330000}"/>
    <cellStyle name="Assumption Year. 12 2 4 2" xfId="26845" xr:uid="{00000000-0005-0000-0000-0000C8330000}"/>
    <cellStyle name="Assumption Year. 12 2 5" xfId="6855" xr:uid="{00000000-0005-0000-0000-0000C9330000}"/>
    <cellStyle name="Assumption Year. 12 2 5 2" xfId="26846" xr:uid="{00000000-0005-0000-0000-0000CA330000}"/>
    <cellStyle name="Assumption Year. 12 2 6" xfId="6856" xr:uid="{00000000-0005-0000-0000-0000CB330000}"/>
    <cellStyle name="Assumption Year. 12 2 6 2" xfId="26847" xr:uid="{00000000-0005-0000-0000-0000CC330000}"/>
    <cellStyle name="Assumption Year. 12 2 7" xfId="6857" xr:uid="{00000000-0005-0000-0000-0000CD330000}"/>
    <cellStyle name="Assumption Year. 12 2 7 2" xfId="26848" xr:uid="{00000000-0005-0000-0000-0000CE330000}"/>
    <cellStyle name="Assumption Year. 12 2 8" xfId="6858" xr:uid="{00000000-0005-0000-0000-0000CF330000}"/>
    <cellStyle name="Assumption Year. 12 2 8 2" xfId="26849" xr:uid="{00000000-0005-0000-0000-0000D0330000}"/>
    <cellStyle name="Assumption Year. 12 2 9" xfId="6859" xr:uid="{00000000-0005-0000-0000-0000D1330000}"/>
    <cellStyle name="Assumption Year. 12 2 9 2" xfId="26850" xr:uid="{00000000-0005-0000-0000-0000D2330000}"/>
    <cellStyle name="Assumption Year. 12 3" xfId="6860" xr:uid="{00000000-0005-0000-0000-0000D3330000}"/>
    <cellStyle name="Assumption Year. 12 3 2" xfId="26851" xr:uid="{00000000-0005-0000-0000-0000D4330000}"/>
    <cellStyle name="Assumption Year. 12 4" xfId="6861" xr:uid="{00000000-0005-0000-0000-0000D5330000}"/>
    <cellStyle name="Assumption Year. 12 4 2" xfId="26852" xr:uid="{00000000-0005-0000-0000-0000D6330000}"/>
    <cellStyle name="Assumption Year. 12 5" xfId="6862" xr:uid="{00000000-0005-0000-0000-0000D7330000}"/>
    <cellStyle name="Assumption Year. 12 5 2" xfId="26853" xr:uid="{00000000-0005-0000-0000-0000D8330000}"/>
    <cellStyle name="Assumption Year. 12 6" xfId="6863" xr:uid="{00000000-0005-0000-0000-0000D9330000}"/>
    <cellStyle name="Assumption Year. 12 6 2" xfId="26854" xr:uid="{00000000-0005-0000-0000-0000DA330000}"/>
    <cellStyle name="Assumption Year. 12 7" xfId="6864" xr:uid="{00000000-0005-0000-0000-0000DB330000}"/>
    <cellStyle name="Assumption Year. 12 7 2" xfId="26855" xr:uid="{00000000-0005-0000-0000-0000DC330000}"/>
    <cellStyle name="Assumption Year. 12 8" xfId="6865" xr:uid="{00000000-0005-0000-0000-0000DD330000}"/>
    <cellStyle name="Assumption Year. 12 8 2" xfId="26856" xr:uid="{00000000-0005-0000-0000-0000DE330000}"/>
    <cellStyle name="Assumption Year. 12 9" xfId="6866" xr:uid="{00000000-0005-0000-0000-0000DF330000}"/>
    <cellStyle name="Assumption Year. 12 9 2" xfId="26857" xr:uid="{00000000-0005-0000-0000-0000E0330000}"/>
    <cellStyle name="Assumption Year. 13" xfId="6867" xr:uid="{00000000-0005-0000-0000-0000E1330000}"/>
    <cellStyle name="Assumption Year. 13 10" xfId="6868" xr:uid="{00000000-0005-0000-0000-0000E2330000}"/>
    <cellStyle name="Assumption Year. 13 10 2" xfId="26859" xr:uid="{00000000-0005-0000-0000-0000E3330000}"/>
    <cellStyle name="Assumption Year. 13 11" xfId="6869" xr:uid="{00000000-0005-0000-0000-0000E4330000}"/>
    <cellStyle name="Assumption Year. 13 11 2" xfId="26860" xr:uid="{00000000-0005-0000-0000-0000E5330000}"/>
    <cellStyle name="Assumption Year. 13 12" xfId="26858" xr:uid="{00000000-0005-0000-0000-0000E6330000}"/>
    <cellStyle name="Assumption Year. 13 2" xfId="6870" xr:uid="{00000000-0005-0000-0000-0000E7330000}"/>
    <cellStyle name="Assumption Year. 13 2 2" xfId="26861" xr:uid="{00000000-0005-0000-0000-0000E8330000}"/>
    <cellStyle name="Assumption Year. 13 3" xfId="6871" xr:uid="{00000000-0005-0000-0000-0000E9330000}"/>
    <cellStyle name="Assumption Year. 13 3 2" xfId="26862" xr:uid="{00000000-0005-0000-0000-0000EA330000}"/>
    <cellStyle name="Assumption Year. 13 4" xfId="6872" xr:uid="{00000000-0005-0000-0000-0000EB330000}"/>
    <cellStyle name="Assumption Year. 13 4 2" xfId="26863" xr:uid="{00000000-0005-0000-0000-0000EC330000}"/>
    <cellStyle name="Assumption Year. 13 5" xfId="6873" xr:uid="{00000000-0005-0000-0000-0000ED330000}"/>
    <cellStyle name="Assumption Year. 13 5 2" xfId="26864" xr:uid="{00000000-0005-0000-0000-0000EE330000}"/>
    <cellStyle name="Assumption Year. 13 6" xfId="6874" xr:uid="{00000000-0005-0000-0000-0000EF330000}"/>
    <cellStyle name="Assumption Year. 13 6 2" xfId="26865" xr:uid="{00000000-0005-0000-0000-0000F0330000}"/>
    <cellStyle name="Assumption Year. 13 7" xfId="6875" xr:uid="{00000000-0005-0000-0000-0000F1330000}"/>
    <cellStyle name="Assumption Year. 13 7 2" xfId="26866" xr:uid="{00000000-0005-0000-0000-0000F2330000}"/>
    <cellStyle name="Assumption Year. 13 8" xfId="6876" xr:uid="{00000000-0005-0000-0000-0000F3330000}"/>
    <cellStyle name="Assumption Year. 13 8 2" xfId="26867" xr:uid="{00000000-0005-0000-0000-0000F4330000}"/>
    <cellStyle name="Assumption Year. 13 9" xfId="6877" xr:uid="{00000000-0005-0000-0000-0000F5330000}"/>
    <cellStyle name="Assumption Year. 13 9 2" xfId="26868" xr:uid="{00000000-0005-0000-0000-0000F6330000}"/>
    <cellStyle name="Assumption Year. 14" xfId="6878" xr:uid="{00000000-0005-0000-0000-0000F7330000}"/>
    <cellStyle name="Assumption Year. 14 2" xfId="26869" xr:uid="{00000000-0005-0000-0000-0000F8330000}"/>
    <cellStyle name="Assumption Year. 15" xfId="6879" xr:uid="{00000000-0005-0000-0000-0000F9330000}"/>
    <cellStyle name="Assumption Year. 15 2" xfId="26870" xr:uid="{00000000-0005-0000-0000-0000FA330000}"/>
    <cellStyle name="Assumption Year. 16" xfId="6880" xr:uid="{00000000-0005-0000-0000-0000FB330000}"/>
    <cellStyle name="Assumption Year. 16 2" xfId="26871" xr:uid="{00000000-0005-0000-0000-0000FC330000}"/>
    <cellStyle name="Assumption Year. 17" xfId="6881" xr:uid="{00000000-0005-0000-0000-0000FD330000}"/>
    <cellStyle name="Assumption Year. 17 2" xfId="26872" xr:uid="{00000000-0005-0000-0000-0000FE330000}"/>
    <cellStyle name="Assumption Year. 18" xfId="26773" xr:uid="{00000000-0005-0000-0000-0000FF330000}"/>
    <cellStyle name="Assumption Year. 2" xfId="6882" xr:uid="{00000000-0005-0000-0000-000000340000}"/>
    <cellStyle name="Assumption Year. 2 10" xfId="6883" xr:uid="{00000000-0005-0000-0000-000001340000}"/>
    <cellStyle name="Assumption Year. 2 10 2" xfId="26874" xr:uid="{00000000-0005-0000-0000-000002340000}"/>
    <cellStyle name="Assumption Year. 2 11" xfId="6884" xr:uid="{00000000-0005-0000-0000-000003340000}"/>
    <cellStyle name="Assumption Year. 2 11 2" xfId="26875" xr:uid="{00000000-0005-0000-0000-000004340000}"/>
    <cellStyle name="Assumption Year. 2 12" xfId="6885" xr:uid="{00000000-0005-0000-0000-000005340000}"/>
    <cellStyle name="Assumption Year. 2 12 2" xfId="26876" xr:uid="{00000000-0005-0000-0000-000006340000}"/>
    <cellStyle name="Assumption Year. 2 13" xfId="6886" xr:uid="{00000000-0005-0000-0000-000007340000}"/>
    <cellStyle name="Assumption Year. 2 13 2" xfId="26877" xr:uid="{00000000-0005-0000-0000-000008340000}"/>
    <cellStyle name="Assumption Year. 2 14" xfId="6887" xr:uid="{00000000-0005-0000-0000-000009340000}"/>
    <cellStyle name="Assumption Year. 2 14 2" xfId="26878" xr:uid="{00000000-0005-0000-0000-00000A340000}"/>
    <cellStyle name="Assumption Year. 2 15" xfId="6888" xr:uid="{00000000-0005-0000-0000-00000B340000}"/>
    <cellStyle name="Assumption Year. 2 15 2" xfId="26879" xr:uid="{00000000-0005-0000-0000-00000C340000}"/>
    <cellStyle name="Assumption Year. 2 16" xfId="6889" xr:uid="{00000000-0005-0000-0000-00000D340000}"/>
    <cellStyle name="Assumption Year. 2 16 2" xfId="26880" xr:uid="{00000000-0005-0000-0000-00000E340000}"/>
    <cellStyle name="Assumption Year. 2 17" xfId="6890" xr:uid="{00000000-0005-0000-0000-00000F340000}"/>
    <cellStyle name="Assumption Year. 2 17 2" xfId="26881" xr:uid="{00000000-0005-0000-0000-000010340000}"/>
    <cellStyle name="Assumption Year. 2 18" xfId="6891" xr:uid="{00000000-0005-0000-0000-000011340000}"/>
    <cellStyle name="Assumption Year. 2 18 2" xfId="26882" xr:uid="{00000000-0005-0000-0000-000012340000}"/>
    <cellStyle name="Assumption Year. 2 19" xfId="6892" xr:uid="{00000000-0005-0000-0000-000013340000}"/>
    <cellStyle name="Assumption Year. 2 19 2" xfId="26883" xr:uid="{00000000-0005-0000-0000-000014340000}"/>
    <cellStyle name="Assumption Year. 2 2" xfId="6893" xr:uid="{00000000-0005-0000-0000-000015340000}"/>
    <cellStyle name="Assumption Year. 2 2 10" xfId="6894" xr:uid="{00000000-0005-0000-0000-000016340000}"/>
    <cellStyle name="Assumption Year. 2 2 10 2" xfId="26885" xr:uid="{00000000-0005-0000-0000-000017340000}"/>
    <cellStyle name="Assumption Year. 2 2 11" xfId="6895" xr:uid="{00000000-0005-0000-0000-000018340000}"/>
    <cellStyle name="Assumption Year. 2 2 11 2" xfId="26886" xr:uid="{00000000-0005-0000-0000-000019340000}"/>
    <cellStyle name="Assumption Year. 2 2 12" xfId="6896" xr:uid="{00000000-0005-0000-0000-00001A340000}"/>
    <cellStyle name="Assumption Year. 2 2 12 2" xfId="26887" xr:uid="{00000000-0005-0000-0000-00001B340000}"/>
    <cellStyle name="Assumption Year. 2 2 13" xfId="6897" xr:uid="{00000000-0005-0000-0000-00001C340000}"/>
    <cellStyle name="Assumption Year. 2 2 13 2" xfId="26888" xr:uid="{00000000-0005-0000-0000-00001D340000}"/>
    <cellStyle name="Assumption Year. 2 2 14" xfId="6898" xr:uid="{00000000-0005-0000-0000-00001E340000}"/>
    <cellStyle name="Assumption Year. 2 2 14 2" xfId="26889" xr:uid="{00000000-0005-0000-0000-00001F340000}"/>
    <cellStyle name="Assumption Year. 2 2 15" xfId="6899" xr:uid="{00000000-0005-0000-0000-000020340000}"/>
    <cellStyle name="Assumption Year. 2 2 15 2" xfId="26890" xr:uid="{00000000-0005-0000-0000-000021340000}"/>
    <cellStyle name="Assumption Year. 2 2 16" xfId="6900" xr:uid="{00000000-0005-0000-0000-000022340000}"/>
    <cellStyle name="Assumption Year. 2 2 16 2" xfId="26891" xr:uid="{00000000-0005-0000-0000-000023340000}"/>
    <cellStyle name="Assumption Year. 2 2 17" xfId="6901" xr:uid="{00000000-0005-0000-0000-000024340000}"/>
    <cellStyle name="Assumption Year. 2 2 17 2" xfId="26892" xr:uid="{00000000-0005-0000-0000-000025340000}"/>
    <cellStyle name="Assumption Year. 2 2 18" xfId="6902" xr:uid="{00000000-0005-0000-0000-000026340000}"/>
    <cellStyle name="Assumption Year. 2 2 18 2" xfId="26893" xr:uid="{00000000-0005-0000-0000-000027340000}"/>
    <cellStyle name="Assumption Year. 2 2 19" xfId="6903" xr:uid="{00000000-0005-0000-0000-000028340000}"/>
    <cellStyle name="Assumption Year. 2 2 19 2" xfId="26894" xr:uid="{00000000-0005-0000-0000-000029340000}"/>
    <cellStyle name="Assumption Year. 2 2 2" xfId="6904" xr:uid="{00000000-0005-0000-0000-00002A340000}"/>
    <cellStyle name="Assumption Year. 2 2 2 10" xfId="6905" xr:uid="{00000000-0005-0000-0000-00002B340000}"/>
    <cellStyle name="Assumption Year. 2 2 2 10 2" xfId="26896" xr:uid="{00000000-0005-0000-0000-00002C340000}"/>
    <cellStyle name="Assumption Year. 2 2 2 11" xfId="6906" xr:uid="{00000000-0005-0000-0000-00002D340000}"/>
    <cellStyle name="Assumption Year. 2 2 2 11 2" xfId="26897" xr:uid="{00000000-0005-0000-0000-00002E340000}"/>
    <cellStyle name="Assumption Year. 2 2 2 12" xfId="6907" xr:uid="{00000000-0005-0000-0000-00002F340000}"/>
    <cellStyle name="Assumption Year. 2 2 2 12 2" xfId="26898" xr:uid="{00000000-0005-0000-0000-000030340000}"/>
    <cellStyle name="Assumption Year. 2 2 2 13" xfId="6908" xr:uid="{00000000-0005-0000-0000-000031340000}"/>
    <cellStyle name="Assumption Year. 2 2 2 13 2" xfId="26899" xr:uid="{00000000-0005-0000-0000-000032340000}"/>
    <cellStyle name="Assumption Year. 2 2 2 14" xfId="26895" xr:uid="{00000000-0005-0000-0000-000033340000}"/>
    <cellStyle name="Assumption Year. 2 2 2 2" xfId="6909" xr:uid="{00000000-0005-0000-0000-000034340000}"/>
    <cellStyle name="Assumption Year. 2 2 2 2 10" xfId="6910" xr:uid="{00000000-0005-0000-0000-000035340000}"/>
    <cellStyle name="Assumption Year. 2 2 2 2 10 2" xfId="26901" xr:uid="{00000000-0005-0000-0000-000036340000}"/>
    <cellStyle name="Assumption Year. 2 2 2 2 11" xfId="6911" xr:uid="{00000000-0005-0000-0000-000037340000}"/>
    <cellStyle name="Assumption Year. 2 2 2 2 11 2" xfId="26902" xr:uid="{00000000-0005-0000-0000-000038340000}"/>
    <cellStyle name="Assumption Year. 2 2 2 2 12" xfId="6912" xr:uid="{00000000-0005-0000-0000-000039340000}"/>
    <cellStyle name="Assumption Year. 2 2 2 2 12 2" xfId="26903" xr:uid="{00000000-0005-0000-0000-00003A340000}"/>
    <cellStyle name="Assumption Year. 2 2 2 2 13" xfId="26900" xr:uid="{00000000-0005-0000-0000-00003B340000}"/>
    <cellStyle name="Assumption Year. 2 2 2 2 2" xfId="6913" xr:uid="{00000000-0005-0000-0000-00003C340000}"/>
    <cellStyle name="Assumption Year. 2 2 2 2 2 10" xfId="6914" xr:uid="{00000000-0005-0000-0000-00003D340000}"/>
    <cellStyle name="Assumption Year. 2 2 2 2 2 10 2" xfId="26905" xr:uid="{00000000-0005-0000-0000-00003E340000}"/>
    <cellStyle name="Assumption Year. 2 2 2 2 2 11" xfId="6915" xr:uid="{00000000-0005-0000-0000-00003F340000}"/>
    <cellStyle name="Assumption Year. 2 2 2 2 2 11 2" xfId="26906" xr:uid="{00000000-0005-0000-0000-000040340000}"/>
    <cellStyle name="Assumption Year. 2 2 2 2 2 12" xfId="26904" xr:uid="{00000000-0005-0000-0000-000041340000}"/>
    <cellStyle name="Assumption Year. 2 2 2 2 2 2" xfId="6916" xr:uid="{00000000-0005-0000-0000-000042340000}"/>
    <cellStyle name="Assumption Year. 2 2 2 2 2 2 10" xfId="6917" xr:uid="{00000000-0005-0000-0000-000043340000}"/>
    <cellStyle name="Assumption Year. 2 2 2 2 2 2 10 2" xfId="26908" xr:uid="{00000000-0005-0000-0000-000044340000}"/>
    <cellStyle name="Assumption Year. 2 2 2 2 2 2 11" xfId="6918" xr:uid="{00000000-0005-0000-0000-000045340000}"/>
    <cellStyle name="Assumption Year. 2 2 2 2 2 2 11 2" xfId="26909" xr:uid="{00000000-0005-0000-0000-000046340000}"/>
    <cellStyle name="Assumption Year. 2 2 2 2 2 2 12" xfId="26907" xr:uid="{00000000-0005-0000-0000-000047340000}"/>
    <cellStyle name="Assumption Year. 2 2 2 2 2 2 2" xfId="6919" xr:uid="{00000000-0005-0000-0000-000048340000}"/>
    <cellStyle name="Assumption Year. 2 2 2 2 2 2 2 2" xfId="26910" xr:uid="{00000000-0005-0000-0000-000049340000}"/>
    <cellStyle name="Assumption Year. 2 2 2 2 2 2 3" xfId="6920" xr:uid="{00000000-0005-0000-0000-00004A340000}"/>
    <cellStyle name="Assumption Year. 2 2 2 2 2 2 3 2" xfId="26911" xr:uid="{00000000-0005-0000-0000-00004B340000}"/>
    <cellStyle name="Assumption Year. 2 2 2 2 2 2 4" xfId="6921" xr:uid="{00000000-0005-0000-0000-00004C340000}"/>
    <cellStyle name="Assumption Year. 2 2 2 2 2 2 4 2" xfId="26912" xr:uid="{00000000-0005-0000-0000-00004D340000}"/>
    <cellStyle name="Assumption Year. 2 2 2 2 2 2 5" xfId="6922" xr:uid="{00000000-0005-0000-0000-00004E340000}"/>
    <cellStyle name="Assumption Year. 2 2 2 2 2 2 5 2" xfId="26913" xr:uid="{00000000-0005-0000-0000-00004F340000}"/>
    <cellStyle name="Assumption Year. 2 2 2 2 2 2 6" xfId="6923" xr:uid="{00000000-0005-0000-0000-000050340000}"/>
    <cellStyle name="Assumption Year. 2 2 2 2 2 2 6 2" xfId="26914" xr:uid="{00000000-0005-0000-0000-000051340000}"/>
    <cellStyle name="Assumption Year. 2 2 2 2 2 2 7" xfId="6924" xr:uid="{00000000-0005-0000-0000-000052340000}"/>
    <cellStyle name="Assumption Year. 2 2 2 2 2 2 7 2" xfId="26915" xr:uid="{00000000-0005-0000-0000-000053340000}"/>
    <cellStyle name="Assumption Year. 2 2 2 2 2 2 8" xfId="6925" xr:uid="{00000000-0005-0000-0000-000054340000}"/>
    <cellStyle name="Assumption Year. 2 2 2 2 2 2 8 2" xfId="26916" xr:uid="{00000000-0005-0000-0000-000055340000}"/>
    <cellStyle name="Assumption Year. 2 2 2 2 2 2 9" xfId="6926" xr:uid="{00000000-0005-0000-0000-000056340000}"/>
    <cellStyle name="Assumption Year. 2 2 2 2 2 2 9 2" xfId="26917" xr:uid="{00000000-0005-0000-0000-000057340000}"/>
    <cellStyle name="Assumption Year. 2 2 2 2 2 3" xfId="6927" xr:uid="{00000000-0005-0000-0000-000058340000}"/>
    <cellStyle name="Assumption Year. 2 2 2 2 2 3 2" xfId="26918" xr:uid="{00000000-0005-0000-0000-000059340000}"/>
    <cellStyle name="Assumption Year. 2 2 2 2 2 4" xfId="6928" xr:uid="{00000000-0005-0000-0000-00005A340000}"/>
    <cellStyle name="Assumption Year. 2 2 2 2 2 4 2" xfId="26919" xr:uid="{00000000-0005-0000-0000-00005B340000}"/>
    <cellStyle name="Assumption Year. 2 2 2 2 2 5" xfId="6929" xr:uid="{00000000-0005-0000-0000-00005C340000}"/>
    <cellStyle name="Assumption Year. 2 2 2 2 2 5 2" xfId="26920" xr:uid="{00000000-0005-0000-0000-00005D340000}"/>
    <cellStyle name="Assumption Year. 2 2 2 2 2 6" xfId="6930" xr:uid="{00000000-0005-0000-0000-00005E340000}"/>
    <cellStyle name="Assumption Year. 2 2 2 2 2 6 2" xfId="26921" xr:uid="{00000000-0005-0000-0000-00005F340000}"/>
    <cellStyle name="Assumption Year. 2 2 2 2 2 7" xfId="6931" xr:uid="{00000000-0005-0000-0000-000060340000}"/>
    <cellStyle name="Assumption Year. 2 2 2 2 2 7 2" xfId="26922" xr:uid="{00000000-0005-0000-0000-000061340000}"/>
    <cellStyle name="Assumption Year. 2 2 2 2 2 8" xfId="6932" xr:uid="{00000000-0005-0000-0000-000062340000}"/>
    <cellStyle name="Assumption Year. 2 2 2 2 2 8 2" xfId="26923" xr:uid="{00000000-0005-0000-0000-000063340000}"/>
    <cellStyle name="Assumption Year. 2 2 2 2 2 9" xfId="6933" xr:uid="{00000000-0005-0000-0000-000064340000}"/>
    <cellStyle name="Assumption Year. 2 2 2 2 2 9 2" xfId="26924" xr:uid="{00000000-0005-0000-0000-000065340000}"/>
    <cellStyle name="Assumption Year. 2 2 2 2 3" xfId="6934" xr:uid="{00000000-0005-0000-0000-000066340000}"/>
    <cellStyle name="Assumption Year. 2 2 2 2 3 10" xfId="6935" xr:uid="{00000000-0005-0000-0000-000067340000}"/>
    <cellStyle name="Assumption Year. 2 2 2 2 3 10 2" xfId="26926" xr:uid="{00000000-0005-0000-0000-000068340000}"/>
    <cellStyle name="Assumption Year. 2 2 2 2 3 11" xfId="6936" xr:uid="{00000000-0005-0000-0000-000069340000}"/>
    <cellStyle name="Assumption Year. 2 2 2 2 3 11 2" xfId="26927" xr:uid="{00000000-0005-0000-0000-00006A340000}"/>
    <cellStyle name="Assumption Year. 2 2 2 2 3 12" xfId="26925" xr:uid="{00000000-0005-0000-0000-00006B340000}"/>
    <cellStyle name="Assumption Year. 2 2 2 2 3 2" xfId="6937" xr:uid="{00000000-0005-0000-0000-00006C340000}"/>
    <cellStyle name="Assumption Year. 2 2 2 2 3 2 2" xfId="26928" xr:uid="{00000000-0005-0000-0000-00006D340000}"/>
    <cellStyle name="Assumption Year. 2 2 2 2 3 3" xfId="6938" xr:uid="{00000000-0005-0000-0000-00006E340000}"/>
    <cellStyle name="Assumption Year. 2 2 2 2 3 3 2" xfId="26929" xr:uid="{00000000-0005-0000-0000-00006F340000}"/>
    <cellStyle name="Assumption Year. 2 2 2 2 3 4" xfId="6939" xr:uid="{00000000-0005-0000-0000-000070340000}"/>
    <cellStyle name="Assumption Year. 2 2 2 2 3 4 2" xfId="26930" xr:uid="{00000000-0005-0000-0000-000071340000}"/>
    <cellStyle name="Assumption Year. 2 2 2 2 3 5" xfId="6940" xr:uid="{00000000-0005-0000-0000-000072340000}"/>
    <cellStyle name="Assumption Year. 2 2 2 2 3 5 2" xfId="26931" xr:uid="{00000000-0005-0000-0000-000073340000}"/>
    <cellStyle name="Assumption Year. 2 2 2 2 3 6" xfId="6941" xr:uid="{00000000-0005-0000-0000-000074340000}"/>
    <cellStyle name="Assumption Year. 2 2 2 2 3 6 2" xfId="26932" xr:uid="{00000000-0005-0000-0000-000075340000}"/>
    <cellStyle name="Assumption Year. 2 2 2 2 3 7" xfId="6942" xr:uid="{00000000-0005-0000-0000-000076340000}"/>
    <cellStyle name="Assumption Year. 2 2 2 2 3 7 2" xfId="26933" xr:uid="{00000000-0005-0000-0000-000077340000}"/>
    <cellStyle name="Assumption Year. 2 2 2 2 3 8" xfId="6943" xr:uid="{00000000-0005-0000-0000-000078340000}"/>
    <cellStyle name="Assumption Year. 2 2 2 2 3 8 2" xfId="26934" xr:uid="{00000000-0005-0000-0000-000079340000}"/>
    <cellStyle name="Assumption Year. 2 2 2 2 3 9" xfId="6944" xr:uid="{00000000-0005-0000-0000-00007A340000}"/>
    <cellStyle name="Assumption Year. 2 2 2 2 3 9 2" xfId="26935" xr:uid="{00000000-0005-0000-0000-00007B340000}"/>
    <cellStyle name="Assumption Year. 2 2 2 2 4" xfId="6945" xr:uid="{00000000-0005-0000-0000-00007C340000}"/>
    <cellStyle name="Assumption Year. 2 2 2 2 4 2" xfId="26936" xr:uid="{00000000-0005-0000-0000-00007D340000}"/>
    <cellStyle name="Assumption Year. 2 2 2 2 5" xfId="6946" xr:uid="{00000000-0005-0000-0000-00007E340000}"/>
    <cellStyle name="Assumption Year. 2 2 2 2 5 2" xfId="26937" xr:uid="{00000000-0005-0000-0000-00007F340000}"/>
    <cellStyle name="Assumption Year. 2 2 2 2 6" xfId="6947" xr:uid="{00000000-0005-0000-0000-000080340000}"/>
    <cellStyle name="Assumption Year. 2 2 2 2 6 2" xfId="26938" xr:uid="{00000000-0005-0000-0000-000081340000}"/>
    <cellStyle name="Assumption Year. 2 2 2 2 7" xfId="6948" xr:uid="{00000000-0005-0000-0000-000082340000}"/>
    <cellStyle name="Assumption Year. 2 2 2 2 7 2" xfId="26939" xr:uid="{00000000-0005-0000-0000-000083340000}"/>
    <cellStyle name="Assumption Year. 2 2 2 2 8" xfId="6949" xr:uid="{00000000-0005-0000-0000-000084340000}"/>
    <cellStyle name="Assumption Year. 2 2 2 2 8 2" xfId="26940" xr:uid="{00000000-0005-0000-0000-000085340000}"/>
    <cellStyle name="Assumption Year. 2 2 2 2 9" xfId="6950" xr:uid="{00000000-0005-0000-0000-000086340000}"/>
    <cellStyle name="Assumption Year. 2 2 2 2 9 2" xfId="26941" xr:uid="{00000000-0005-0000-0000-000087340000}"/>
    <cellStyle name="Assumption Year. 2 2 2 3" xfId="6951" xr:uid="{00000000-0005-0000-0000-000088340000}"/>
    <cellStyle name="Assumption Year. 2 2 2 3 10" xfId="6952" xr:uid="{00000000-0005-0000-0000-000089340000}"/>
    <cellStyle name="Assumption Year. 2 2 2 3 10 2" xfId="26943" xr:uid="{00000000-0005-0000-0000-00008A340000}"/>
    <cellStyle name="Assumption Year. 2 2 2 3 11" xfId="6953" xr:uid="{00000000-0005-0000-0000-00008B340000}"/>
    <cellStyle name="Assumption Year. 2 2 2 3 11 2" xfId="26944" xr:uid="{00000000-0005-0000-0000-00008C340000}"/>
    <cellStyle name="Assumption Year. 2 2 2 3 12" xfId="26942" xr:uid="{00000000-0005-0000-0000-00008D340000}"/>
    <cellStyle name="Assumption Year. 2 2 2 3 2" xfId="6954" xr:uid="{00000000-0005-0000-0000-00008E340000}"/>
    <cellStyle name="Assumption Year. 2 2 2 3 2 10" xfId="6955" xr:uid="{00000000-0005-0000-0000-00008F340000}"/>
    <cellStyle name="Assumption Year. 2 2 2 3 2 10 2" xfId="26946" xr:uid="{00000000-0005-0000-0000-000090340000}"/>
    <cellStyle name="Assumption Year. 2 2 2 3 2 11" xfId="6956" xr:uid="{00000000-0005-0000-0000-000091340000}"/>
    <cellStyle name="Assumption Year. 2 2 2 3 2 11 2" xfId="26947" xr:uid="{00000000-0005-0000-0000-000092340000}"/>
    <cellStyle name="Assumption Year. 2 2 2 3 2 12" xfId="26945" xr:uid="{00000000-0005-0000-0000-000093340000}"/>
    <cellStyle name="Assumption Year. 2 2 2 3 2 2" xfId="6957" xr:uid="{00000000-0005-0000-0000-000094340000}"/>
    <cellStyle name="Assumption Year. 2 2 2 3 2 2 2" xfId="26948" xr:uid="{00000000-0005-0000-0000-000095340000}"/>
    <cellStyle name="Assumption Year. 2 2 2 3 2 3" xfId="6958" xr:uid="{00000000-0005-0000-0000-000096340000}"/>
    <cellStyle name="Assumption Year. 2 2 2 3 2 3 2" xfId="26949" xr:uid="{00000000-0005-0000-0000-000097340000}"/>
    <cellStyle name="Assumption Year. 2 2 2 3 2 4" xfId="6959" xr:uid="{00000000-0005-0000-0000-000098340000}"/>
    <cellStyle name="Assumption Year. 2 2 2 3 2 4 2" xfId="26950" xr:uid="{00000000-0005-0000-0000-000099340000}"/>
    <cellStyle name="Assumption Year. 2 2 2 3 2 5" xfId="6960" xr:uid="{00000000-0005-0000-0000-00009A340000}"/>
    <cellStyle name="Assumption Year. 2 2 2 3 2 5 2" xfId="26951" xr:uid="{00000000-0005-0000-0000-00009B340000}"/>
    <cellStyle name="Assumption Year. 2 2 2 3 2 6" xfId="6961" xr:uid="{00000000-0005-0000-0000-00009C340000}"/>
    <cellStyle name="Assumption Year. 2 2 2 3 2 6 2" xfId="26952" xr:uid="{00000000-0005-0000-0000-00009D340000}"/>
    <cellStyle name="Assumption Year. 2 2 2 3 2 7" xfId="6962" xr:uid="{00000000-0005-0000-0000-00009E340000}"/>
    <cellStyle name="Assumption Year. 2 2 2 3 2 7 2" xfId="26953" xr:uid="{00000000-0005-0000-0000-00009F340000}"/>
    <cellStyle name="Assumption Year. 2 2 2 3 2 8" xfId="6963" xr:uid="{00000000-0005-0000-0000-0000A0340000}"/>
    <cellStyle name="Assumption Year. 2 2 2 3 2 8 2" xfId="26954" xr:uid="{00000000-0005-0000-0000-0000A1340000}"/>
    <cellStyle name="Assumption Year. 2 2 2 3 2 9" xfId="6964" xr:uid="{00000000-0005-0000-0000-0000A2340000}"/>
    <cellStyle name="Assumption Year. 2 2 2 3 2 9 2" xfId="26955" xr:uid="{00000000-0005-0000-0000-0000A3340000}"/>
    <cellStyle name="Assumption Year. 2 2 2 3 3" xfId="6965" xr:uid="{00000000-0005-0000-0000-0000A4340000}"/>
    <cellStyle name="Assumption Year. 2 2 2 3 3 2" xfId="26956" xr:uid="{00000000-0005-0000-0000-0000A5340000}"/>
    <cellStyle name="Assumption Year. 2 2 2 3 4" xfId="6966" xr:uid="{00000000-0005-0000-0000-0000A6340000}"/>
    <cellStyle name="Assumption Year. 2 2 2 3 4 2" xfId="26957" xr:uid="{00000000-0005-0000-0000-0000A7340000}"/>
    <cellStyle name="Assumption Year. 2 2 2 3 5" xfId="6967" xr:uid="{00000000-0005-0000-0000-0000A8340000}"/>
    <cellStyle name="Assumption Year. 2 2 2 3 5 2" xfId="26958" xr:uid="{00000000-0005-0000-0000-0000A9340000}"/>
    <cellStyle name="Assumption Year. 2 2 2 3 6" xfId="6968" xr:uid="{00000000-0005-0000-0000-0000AA340000}"/>
    <cellStyle name="Assumption Year. 2 2 2 3 6 2" xfId="26959" xr:uid="{00000000-0005-0000-0000-0000AB340000}"/>
    <cellStyle name="Assumption Year. 2 2 2 3 7" xfId="6969" xr:uid="{00000000-0005-0000-0000-0000AC340000}"/>
    <cellStyle name="Assumption Year. 2 2 2 3 7 2" xfId="26960" xr:uid="{00000000-0005-0000-0000-0000AD340000}"/>
    <cellStyle name="Assumption Year. 2 2 2 3 8" xfId="6970" xr:uid="{00000000-0005-0000-0000-0000AE340000}"/>
    <cellStyle name="Assumption Year. 2 2 2 3 8 2" xfId="26961" xr:uid="{00000000-0005-0000-0000-0000AF340000}"/>
    <cellStyle name="Assumption Year. 2 2 2 3 9" xfId="6971" xr:uid="{00000000-0005-0000-0000-0000B0340000}"/>
    <cellStyle name="Assumption Year. 2 2 2 3 9 2" xfId="26962" xr:uid="{00000000-0005-0000-0000-0000B1340000}"/>
    <cellStyle name="Assumption Year. 2 2 2 4" xfId="6972" xr:uid="{00000000-0005-0000-0000-0000B2340000}"/>
    <cellStyle name="Assumption Year. 2 2 2 4 10" xfId="6973" xr:uid="{00000000-0005-0000-0000-0000B3340000}"/>
    <cellStyle name="Assumption Year. 2 2 2 4 10 2" xfId="26964" xr:uid="{00000000-0005-0000-0000-0000B4340000}"/>
    <cellStyle name="Assumption Year. 2 2 2 4 11" xfId="6974" xr:uid="{00000000-0005-0000-0000-0000B5340000}"/>
    <cellStyle name="Assumption Year. 2 2 2 4 11 2" xfId="26965" xr:uid="{00000000-0005-0000-0000-0000B6340000}"/>
    <cellStyle name="Assumption Year. 2 2 2 4 12" xfId="26963" xr:uid="{00000000-0005-0000-0000-0000B7340000}"/>
    <cellStyle name="Assumption Year. 2 2 2 4 2" xfId="6975" xr:uid="{00000000-0005-0000-0000-0000B8340000}"/>
    <cellStyle name="Assumption Year. 2 2 2 4 2 2" xfId="26966" xr:uid="{00000000-0005-0000-0000-0000B9340000}"/>
    <cellStyle name="Assumption Year. 2 2 2 4 3" xfId="6976" xr:uid="{00000000-0005-0000-0000-0000BA340000}"/>
    <cellStyle name="Assumption Year. 2 2 2 4 3 2" xfId="26967" xr:uid="{00000000-0005-0000-0000-0000BB340000}"/>
    <cellStyle name="Assumption Year. 2 2 2 4 4" xfId="6977" xr:uid="{00000000-0005-0000-0000-0000BC340000}"/>
    <cellStyle name="Assumption Year. 2 2 2 4 4 2" xfId="26968" xr:uid="{00000000-0005-0000-0000-0000BD340000}"/>
    <cellStyle name="Assumption Year. 2 2 2 4 5" xfId="6978" xr:uid="{00000000-0005-0000-0000-0000BE340000}"/>
    <cellStyle name="Assumption Year. 2 2 2 4 5 2" xfId="26969" xr:uid="{00000000-0005-0000-0000-0000BF340000}"/>
    <cellStyle name="Assumption Year. 2 2 2 4 6" xfId="6979" xr:uid="{00000000-0005-0000-0000-0000C0340000}"/>
    <cellStyle name="Assumption Year. 2 2 2 4 6 2" xfId="26970" xr:uid="{00000000-0005-0000-0000-0000C1340000}"/>
    <cellStyle name="Assumption Year. 2 2 2 4 7" xfId="6980" xr:uid="{00000000-0005-0000-0000-0000C2340000}"/>
    <cellStyle name="Assumption Year. 2 2 2 4 7 2" xfId="26971" xr:uid="{00000000-0005-0000-0000-0000C3340000}"/>
    <cellStyle name="Assumption Year. 2 2 2 4 8" xfId="6981" xr:uid="{00000000-0005-0000-0000-0000C4340000}"/>
    <cellStyle name="Assumption Year. 2 2 2 4 8 2" xfId="26972" xr:uid="{00000000-0005-0000-0000-0000C5340000}"/>
    <cellStyle name="Assumption Year. 2 2 2 4 9" xfId="6982" xr:uid="{00000000-0005-0000-0000-0000C6340000}"/>
    <cellStyle name="Assumption Year. 2 2 2 4 9 2" xfId="26973" xr:uid="{00000000-0005-0000-0000-0000C7340000}"/>
    <cellStyle name="Assumption Year. 2 2 2 5" xfId="6983" xr:uid="{00000000-0005-0000-0000-0000C8340000}"/>
    <cellStyle name="Assumption Year. 2 2 2 5 2" xfId="26974" xr:uid="{00000000-0005-0000-0000-0000C9340000}"/>
    <cellStyle name="Assumption Year. 2 2 2 6" xfId="6984" xr:uid="{00000000-0005-0000-0000-0000CA340000}"/>
    <cellStyle name="Assumption Year. 2 2 2 6 2" xfId="26975" xr:uid="{00000000-0005-0000-0000-0000CB340000}"/>
    <cellStyle name="Assumption Year. 2 2 2 7" xfId="6985" xr:uid="{00000000-0005-0000-0000-0000CC340000}"/>
    <cellStyle name="Assumption Year. 2 2 2 7 2" xfId="26976" xr:uid="{00000000-0005-0000-0000-0000CD340000}"/>
    <cellStyle name="Assumption Year. 2 2 2 8" xfId="6986" xr:uid="{00000000-0005-0000-0000-0000CE340000}"/>
    <cellStyle name="Assumption Year. 2 2 2 8 2" xfId="26977" xr:uid="{00000000-0005-0000-0000-0000CF340000}"/>
    <cellStyle name="Assumption Year. 2 2 2 9" xfId="6987" xr:uid="{00000000-0005-0000-0000-0000D0340000}"/>
    <cellStyle name="Assumption Year. 2 2 2 9 2" xfId="26978" xr:uid="{00000000-0005-0000-0000-0000D1340000}"/>
    <cellStyle name="Assumption Year. 2 2 20" xfId="6988" xr:uid="{00000000-0005-0000-0000-0000D2340000}"/>
    <cellStyle name="Assumption Year. 2 2 20 2" xfId="26979" xr:uid="{00000000-0005-0000-0000-0000D3340000}"/>
    <cellStyle name="Assumption Year. 2 2 21" xfId="6989" xr:uid="{00000000-0005-0000-0000-0000D4340000}"/>
    <cellStyle name="Assumption Year. 2 2 21 2" xfId="26980" xr:uid="{00000000-0005-0000-0000-0000D5340000}"/>
    <cellStyle name="Assumption Year. 2 2 22" xfId="26884" xr:uid="{00000000-0005-0000-0000-0000D6340000}"/>
    <cellStyle name="Assumption Year. 2 2 3" xfId="6990" xr:uid="{00000000-0005-0000-0000-0000D7340000}"/>
    <cellStyle name="Assumption Year. 2 2 3 10" xfId="6991" xr:uid="{00000000-0005-0000-0000-0000D8340000}"/>
    <cellStyle name="Assumption Year. 2 2 3 10 2" xfId="26982" xr:uid="{00000000-0005-0000-0000-0000D9340000}"/>
    <cellStyle name="Assumption Year. 2 2 3 11" xfId="6992" xr:uid="{00000000-0005-0000-0000-0000DA340000}"/>
    <cellStyle name="Assumption Year. 2 2 3 11 2" xfId="26983" xr:uid="{00000000-0005-0000-0000-0000DB340000}"/>
    <cellStyle name="Assumption Year. 2 2 3 12" xfId="6993" xr:uid="{00000000-0005-0000-0000-0000DC340000}"/>
    <cellStyle name="Assumption Year. 2 2 3 12 2" xfId="26984" xr:uid="{00000000-0005-0000-0000-0000DD340000}"/>
    <cellStyle name="Assumption Year. 2 2 3 13" xfId="26981" xr:uid="{00000000-0005-0000-0000-0000DE340000}"/>
    <cellStyle name="Assumption Year. 2 2 3 2" xfId="6994" xr:uid="{00000000-0005-0000-0000-0000DF340000}"/>
    <cellStyle name="Assumption Year. 2 2 3 2 10" xfId="6995" xr:uid="{00000000-0005-0000-0000-0000E0340000}"/>
    <cellStyle name="Assumption Year. 2 2 3 2 10 2" xfId="26986" xr:uid="{00000000-0005-0000-0000-0000E1340000}"/>
    <cellStyle name="Assumption Year. 2 2 3 2 11" xfId="6996" xr:uid="{00000000-0005-0000-0000-0000E2340000}"/>
    <cellStyle name="Assumption Year. 2 2 3 2 11 2" xfId="26987" xr:uid="{00000000-0005-0000-0000-0000E3340000}"/>
    <cellStyle name="Assumption Year. 2 2 3 2 12" xfId="26985" xr:uid="{00000000-0005-0000-0000-0000E4340000}"/>
    <cellStyle name="Assumption Year. 2 2 3 2 2" xfId="6997" xr:uid="{00000000-0005-0000-0000-0000E5340000}"/>
    <cellStyle name="Assumption Year. 2 2 3 2 2 10" xfId="6998" xr:uid="{00000000-0005-0000-0000-0000E6340000}"/>
    <cellStyle name="Assumption Year. 2 2 3 2 2 10 2" xfId="26989" xr:uid="{00000000-0005-0000-0000-0000E7340000}"/>
    <cellStyle name="Assumption Year. 2 2 3 2 2 11" xfId="6999" xr:uid="{00000000-0005-0000-0000-0000E8340000}"/>
    <cellStyle name="Assumption Year. 2 2 3 2 2 11 2" xfId="26990" xr:uid="{00000000-0005-0000-0000-0000E9340000}"/>
    <cellStyle name="Assumption Year. 2 2 3 2 2 12" xfId="26988" xr:uid="{00000000-0005-0000-0000-0000EA340000}"/>
    <cellStyle name="Assumption Year. 2 2 3 2 2 2" xfId="7000" xr:uid="{00000000-0005-0000-0000-0000EB340000}"/>
    <cellStyle name="Assumption Year. 2 2 3 2 2 2 2" xfId="26991" xr:uid="{00000000-0005-0000-0000-0000EC340000}"/>
    <cellStyle name="Assumption Year. 2 2 3 2 2 3" xfId="7001" xr:uid="{00000000-0005-0000-0000-0000ED340000}"/>
    <cellStyle name="Assumption Year. 2 2 3 2 2 3 2" xfId="26992" xr:uid="{00000000-0005-0000-0000-0000EE340000}"/>
    <cellStyle name="Assumption Year. 2 2 3 2 2 4" xfId="7002" xr:uid="{00000000-0005-0000-0000-0000EF340000}"/>
    <cellStyle name="Assumption Year. 2 2 3 2 2 4 2" xfId="26993" xr:uid="{00000000-0005-0000-0000-0000F0340000}"/>
    <cellStyle name="Assumption Year. 2 2 3 2 2 5" xfId="7003" xr:uid="{00000000-0005-0000-0000-0000F1340000}"/>
    <cellStyle name="Assumption Year. 2 2 3 2 2 5 2" xfId="26994" xr:uid="{00000000-0005-0000-0000-0000F2340000}"/>
    <cellStyle name="Assumption Year. 2 2 3 2 2 6" xfId="7004" xr:uid="{00000000-0005-0000-0000-0000F3340000}"/>
    <cellStyle name="Assumption Year. 2 2 3 2 2 6 2" xfId="26995" xr:uid="{00000000-0005-0000-0000-0000F4340000}"/>
    <cellStyle name="Assumption Year. 2 2 3 2 2 7" xfId="7005" xr:uid="{00000000-0005-0000-0000-0000F5340000}"/>
    <cellStyle name="Assumption Year. 2 2 3 2 2 7 2" xfId="26996" xr:uid="{00000000-0005-0000-0000-0000F6340000}"/>
    <cellStyle name="Assumption Year. 2 2 3 2 2 8" xfId="7006" xr:uid="{00000000-0005-0000-0000-0000F7340000}"/>
    <cellStyle name="Assumption Year. 2 2 3 2 2 8 2" xfId="26997" xr:uid="{00000000-0005-0000-0000-0000F8340000}"/>
    <cellStyle name="Assumption Year. 2 2 3 2 2 9" xfId="7007" xr:uid="{00000000-0005-0000-0000-0000F9340000}"/>
    <cellStyle name="Assumption Year. 2 2 3 2 2 9 2" xfId="26998" xr:uid="{00000000-0005-0000-0000-0000FA340000}"/>
    <cellStyle name="Assumption Year. 2 2 3 2 3" xfId="7008" xr:uid="{00000000-0005-0000-0000-0000FB340000}"/>
    <cellStyle name="Assumption Year. 2 2 3 2 3 2" xfId="26999" xr:uid="{00000000-0005-0000-0000-0000FC340000}"/>
    <cellStyle name="Assumption Year. 2 2 3 2 4" xfId="7009" xr:uid="{00000000-0005-0000-0000-0000FD340000}"/>
    <cellStyle name="Assumption Year. 2 2 3 2 4 2" xfId="27000" xr:uid="{00000000-0005-0000-0000-0000FE340000}"/>
    <cellStyle name="Assumption Year. 2 2 3 2 5" xfId="7010" xr:uid="{00000000-0005-0000-0000-0000FF340000}"/>
    <cellStyle name="Assumption Year. 2 2 3 2 5 2" xfId="27001" xr:uid="{00000000-0005-0000-0000-000000350000}"/>
    <cellStyle name="Assumption Year. 2 2 3 2 6" xfId="7011" xr:uid="{00000000-0005-0000-0000-000001350000}"/>
    <cellStyle name="Assumption Year. 2 2 3 2 6 2" xfId="27002" xr:uid="{00000000-0005-0000-0000-000002350000}"/>
    <cellStyle name="Assumption Year. 2 2 3 2 7" xfId="7012" xr:uid="{00000000-0005-0000-0000-000003350000}"/>
    <cellStyle name="Assumption Year. 2 2 3 2 7 2" xfId="27003" xr:uid="{00000000-0005-0000-0000-000004350000}"/>
    <cellStyle name="Assumption Year. 2 2 3 2 8" xfId="7013" xr:uid="{00000000-0005-0000-0000-000005350000}"/>
    <cellStyle name="Assumption Year. 2 2 3 2 8 2" xfId="27004" xr:uid="{00000000-0005-0000-0000-000006350000}"/>
    <cellStyle name="Assumption Year. 2 2 3 2 9" xfId="7014" xr:uid="{00000000-0005-0000-0000-000007350000}"/>
    <cellStyle name="Assumption Year. 2 2 3 2 9 2" xfId="27005" xr:uid="{00000000-0005-0000-0000-000008350000}"/>
    <cellStyle name="Assumption Year. 2 2 3 3" xfId="7015" xr:uid="{00000000-0005-0000-0000-000009350000}"/>
    <cellStyle name="Assumption Year. 2 2 3 3 10" xfId="7016" xr:uid="{00000000-0005-0000-0000-00000A350000}"/>
    <cellStyle name="Assumption Year. 2 2 3 3 10 2" xfId="27007" xr:uid="{00000000-0005-0000-0000-00000B350000}"/>
    <cellStyle name="Assumption Year. 2 2 3 3 11" xfId="7017" xr:uid="{00000000-0005-0000-0000-00000C350000}"/>
    <cellStyle name="Assumption Year. 2 2 3 3 11 2" xfId="27008" xr:uid="{00000000-0005-0000-0000-00000D350000}"/>
    <cellStyle name="Assumption Year. 2 2 3 3 12" xfId="27006" xr:uid="{00000000-0005-0000-0000-00000E350000}"/>
    <cellStyle name="Assumption Year. 2 2 3 3 2" xfId="7018" xr:uid="{00000000-0005-0000-0000-00000F350000}"/>
    <cellStyle name="Assumption Year. 2 2 3 3 2 2" xfId="27009" xr:uid="{00000000-0005-0000-0000-000010350000}"/>
    <cellStyle name="Assumption Year. 2 2 3 3 3" xfId="7019" xr:uid="{00000000-0005-0000-0000-000011350000}"/>
    <cellStyle name="Assumption Year. 2 2 3 3 3 2" xfId="27010" xr:uid="{00000000-0005-0000-0000-000012350000}"/>
    <cellStyle name="Assumption Year. 2 2 3 3 4" xfId="7020" xr:uid="{00000000-0005-0000-0000-000013350000}"/>
    <cellStyle name="Assumption Year. 2 2 3 3 4 2" xfId="27011" xr:uid="{00000000-0005-0000-0000-000014350000}"/>
    <cellStyle name="Assumption Year. 2 2 3 3 5" xfId="7021" xr:uid="{00000000-0005-0000-0000-000015350000}"/>
    <cellStyle name="Assumption Year. 2 2 3 3 5 2" xfId="27012" xr:uid="{00000000-0005-0000-0000-000016350000}"/>
    <cellStyle name="Assumption Year. 2 2 3 3 6" xfId="7022" xr:uid="{00000000-0005-0000-0000-000017350000}"/>
    <cellStyle name="Assumption Year. 2 2 3 3 6 2" xfId="27013" xr:uid="{00000000-0005-0000-0000-000018350000}"/>
    <cellStyle name="Assumption Year. 2 2 3 3 7" xfId="7023" xr:uid="{00000000-0005-0000-0000-000019350000}"/>
    <cellStyle name="Assumption Year. 2 2 3 3 7 2" xfId="27014" xr:uid="{00000000-0005-0000-0000-00001A350000}"/>
    <cellStyle name="Assumption Year. 2 2 3 3 8" xfId="7024" xr:uid="{00000000-0005-0000-0000-00001B350000}"/>
    <cellStyle name="Assumption Year. 2 2 3 3 8 2" xfId="27015" xr:uid="{00000000-0005-0000-0000-00001C350000}"/>
    <cellStyle name="Assumption Year. 2 2 3 3 9" xfId="7025" xr:uid="{00000000-0005-0000-0000-00001D350000}"/>
    <cellStyle name="Assumption Year. 2 2 3 3 9 2" xfId="27016" xr:uid="{00000000-0005-0000-0000-00001E350000}"/>
    <cellStyle name="Assumption Year. 2 2 3 4" xfId="7026" xr:uid="{00000000-0005-0000-0000-00001F350000}"/>
    <cellStyle name="Assumption Year. 2 2 3 4 2" xfId="27017" xr:uid="{00000000-0005-0000-0000-000020350000}"/>
    <cellStyle name="Assumption Year. 2 2 3 5" xfId="7027" xr:uid="{00000000-0005-0000-0000-000021350000}"/>
    <cellStyle name="Assumption Year. 2 2 3 5 2" xfId="27018" xr:uid="{00000000-0005-0000-0000-000022350000}"/>
    <cellStyle name="Assumption Year. 2 2 3 6" xfId="7028" xr:uid="{00000000-0005-0000-0000-000023350000}"/>
    <cellStyle name="Assumption Year. 2 2 3 6 2" xfId="27019" xr:uid="{00000000-0005-0000-0000-000024350000}"/>
    <cellStyle name="Assumption Year. 2 2 3 7" xfId="7029" xr:uid="{00000000-0005-0000-0000-000025350000}"/>
    <cellStyle name="Assumption Year. 2 2 3 7 2" xfId="27020" xr:uid="{00000000-0005-0000-0000-000026350000}"/>
    <cellStyle name="Assumption Year. 2 2 3 8" xfId="7030" xr:uid="{00000000-0005-0000-0000-000027350000}"/>
    <cellStyle name="Assumption Year. 2 2 3 8 2" xfId="27021" xr:uid="{00000000-0005-0000-0000-000028350000}"/>
    <cellStyle name="Assumption Year. 2 2 3 9" xfId="7031" xr:uid="{00000000-0005-0000-0000-000029350000}"/>
    <cellStyle name="Assumption Year. 2 2 3 9 2" xfId="27022" xr:uid="{00000000-0005-0000-0000-00002A350000}"/>
    <cellStyle name="Assumption Year. 2 2 4" xfId="7032" xr:uid="{00000000-0005-0000-0000-00002B350000}"/>
    <cellStyle name="Assumption Year. 2 2 4 10" xfId="7033" xr:uid="{00000000-0005-0000-0000-00002C350000}"/>
    <cellStyle name="Assumption Year. 2 2 4 10 2" xfId="27024" xr:uid="{00000000-0005-0000-0000-00002D350000}"/>
    <cellStyle name="Assumption Year. 2 2 4 11" xfId="7034" xr:uid="{00000000-0005-0000-0000-00002E350000}"/>
    <cellStyle name="Assumption Year. 2 2 4 11 2" xfId="27025" xr:uid="{00000000-0005-0000-0000-00002F350000}"/>
    <cellStyle name="Assumption Year. 2 2 4 12" xfId="7035" xr:uid="{00000000-0005-0000-0000-000030350000}"/>
    <cellStyle name="Assumption Year. 2 2 4 12 2" xfId="27026" xr:uid="{00000000-0005-0000-0000-000031350000}"/>
    <cellStyle name="Assumption Year. 2 2 4 13" xfId="27023" xr:uid="{00000000-0005-0000-0000-000032350000}"/>
    <cellStyle name="Assumption Year. 2 2 4 2" xfId="7036" xr:uid="{00000000-0005-0000-0000-000033350000}"/>
    <cellStyle name="Assumption Year. 2 2 4 2 10" xfId="7037" xr:uid="{00000000-0005-0000-0000-000034350000}"/>
    <cellStyle name="Assumption Year. 2 2 4 2 10 2" xfId="27028" xr:uid="{00000000-0005-0000-0000-000035350000}"/>
    <cellStyle name="Assumption Year. 2 2 4 2 11" xfId="7038" xr:uid="{00000000-0005-0000-0000-000036350000}"/>
    <cellStyle name="Assumption Year. 2 2 4 2 11 2" xfId="27029" xr:uid="{00000000-0005-0000-0000-000037350000}"/>
    <cellStyle name="Assumption Year. 2 2 4 2 12" xfId="27027" xr:uid="{00000000-0005-0000-0000-000038350000}"/>
    <cellStyle name="Assumption Year. 2 2 4 2 2" xfId="7039" xr:uid="{00000000-0005-0000-0000-000039350000}"/>
    <cellStyle name="Assumption Year. 2 2 4 2 2 10" xfId="7040" xr:uid="{00000000-0005-0000-0000-00003A350000}"/>
    <cellStyle name="Assumption Year. 2 2 4 2 2 10 2" xfId="27031" xr:uid="{00000000-0005-0000-0000-00003B350000}"/>
    <cellStyle name="Assumption Year. 2 2 4 2 2 11" xfId="7041" xr:uid="{00000000-0005-0000-0000-00003C350000}"/>
    <cellStyle name="Assumption Year. 2 2 4 2 2 11 2" xfId="27032" xr:uid="{00000000-0005-0000-0000-00003D350000}"/>
    <cellStyle name="Assumption Year. 2 2 4 2 2 12" xfId="27030" xr:uid="{00000000-0005-0000-0000-00003E350000}"/>
    <cellStyle name="Assumption Year. 2 2 4 2 2 2" xfId="7042" xr:uid="{00000000-0005-0000-0000-00003F350000}"/>
    <cellStyle name="Assumption Year. 2 2 4 2 2 2 2" xfId="27033" xr:uid="{00000000-0005-0000-0000-000040350000}"/>
    <cellStyle name="Assumption Year. 2 2 4 2 2 3" xfId="7043" xr:uid="{00000000-0005-0000-0000-000041350000}"/>
    <cellStyle name="Assumption Year. 2 2 4 2 2 3 2" xfId="27034" xr:uid="{00000000-0005-0000-0000-000042350000}"/>
    <cellStyle name="Assumption Year. 2 2 4 2 2 4" xfId="7044" xr:uid="{00000000-0005-0000-0000-000043350000}"/>
    <cellStyle name="Assumption Year. 2 2 4 2 2 4 2" xfId="27035" xr:uid="{00000000-0005-0000-0000-000044350000}"/>
    <cellStyle name="Assumption Year. 2 2 4 2 2 5" xfId="7045" xr:uid="{00000000-0005-0000-0000-000045350000}"/>
    <cellStyle name="Assumption Year. 2 2 4 2 2 5 2" xfId="27036" xr:uid="{00000000-0005-0000-0000-000046350000}"/>
    <cellStyle name="Assumption Year. 2 2 4 2 2 6" xfId="7046" xr:uid="{00000000-0005-0000-0000-000047350000}"/>
    <cellStyle name="Assumption Year. 2 2 4 2 2 6 2" xfId="27037" xr:uid="{00000000-0005-0000-0000-000048350000}"/>
    <cellStyle name="Assumption Year. 2 2 4 2 2 7" xfId="7047" xr:uid="{00000000-0005-0000-0000-000049350000}"/>
    <cellStyle name="Assumption Year. 2 2 4 2 2 7 2" xfId="27038" xr:uid="{00000000-0005-0000-0000-00004A350000}"/>
    <cellStyle name="Assumption Year. 2 2 4 2 2 8" xfId="7048" xr:uid="{00000000-0005-0000-0000-00004B350000}"/>
    <cellStyle name="Assumption Year. 2 2 4 2 2 8 2" xfId="27039" xr:uid="{00000000-0005-0000-0000-00004C350000}"/>
    <cellStyle name="Assumption Year. 2 2 4 2 2 9" xfId="7049" xr:uid="{00000000-0005-0000-0000-00004D350000}"/>
    <cellStyle name="Assumption Year. 2 2 4 2 2 9 2" xfId="27040" xr:uid="{00000000-0005-0000-0000-00004E350000}"/>
    <cellStyle name="Assumption Year. 2 2 4 2 3" xfId="7050" xr:uid="{00000000-0005-0000-0000-00004F350000}"/>
    <cellStyle name="Assumption Year. 2 2 4 2 3 2" xfId="27041" xr:uid="{00000000-0005-0000-0000-000050350000}"/>
    <cellStyle name="Assumption Year. 2 2 4 2 4" xfId="7051" xr:uid="{00000000-0005-0000-0000-000051350000}"/>
    <cellStyle name="Assumption Year. 2 2 4 2 4 2" xfId="27042" xr:uid="{00000000-0005-0000-0000-000052350000}"/>
    <cellStyle name="Assumption Year. 2 2 4 2 5" xfId="7052" xr:uid="{00000000-0005-0000-0000-000053350000}"/>
    <cellStyle name="Assumption Year. 2 2 4 2 5 2" xfId="27043" xr:uid="{00000000-0005-0000-0000-000054350000}"/>
    <cellStyle name="Assumption Year. 2 2 4 2 6" xfId="7053" xr:uid="{00000000-0005-0000-0000-000055350000}"/>
    <cellStyle name="Assumption Year. 2 2 4 2 6 2" xfId="27044" xr:uid="{00000000-0005-0000-0000-000056350000}"/>
    <cellStyle name="Assumption Year. 2 2 4 2 7" xfId="7054" xr:uid="{00000000-0005-0000-0000-000057350000}"/>
    <cellStyle name="Assumption Year. 2 2 4 2 7 2" xfId="27045" xr:uid="{00000000-0005-0000-0000-000058350000}"/>
    <cellStyle name="Assumption Year. 2 2 4 2 8" xfId="7055" xr:uid="{00000000-0005-0000-0000-000059350000}"/>
    <cellStyle name="Assumption Year. 2 2 4 2 8 2" xfId="27046" xr:uid="{00000000-0005-0000-0000-00005A350000}"/>
    <cellStyle name="Assumption Year. 2 2 4 2 9" xfId="7056" xr:uid="{00000000-0005-0000-0000-00005B350000}"/>
    <cellStyle name="Assumption Year. 2 2 4 2 9 2" xfId="27047" xr:uid="{00000000-0005-0000-0000-00005C350000}"/>
    <cellStyle name="Assumption Year. 2 2 4 3" xfId="7057" xr:uid="{00000000-0005-0000-0000-00005D350000}"/>
    <cellStyle name="Assumption Year. 2 2 4 3 10" xfId="7058" xr:uid="{00000000-0005-0000-0000-00005E350000}"/>
    <cellStyle name="Assumption Year. 2 2 4 3 10 2" xfId="27049" xr:uid="{00000000-0005-0000-0000-00005F350000}"/>
    <cellStyle name="Assumption Year. 2 2 4 3 11" xfId="7059" xr:uid="{00000000-0005-0000-0000-000060350000}"/>
    <cellStyle name="Assumption Year. 2 2 4 3 11 2" xfId="27050" xr:uid="{00000000-0005-0000-0000-000061350000}"/>
    <cellStyle name="Assumption Year. 2 2 4 3 12" xfId="27048" xr:uid="{00000000-0005-0000-0000-000062350000}"/>
    <cellStyle name="Assumption Year. 2 2 4 3 2" xfId="7060" xr:uid="{00000000-0005-0000-0000-000063350000}"/>
    <cellStyle name="Assumption Year. 2 2 4 3 2 2" xfId="27051" xr:uid="{00000000-0005-0000-0000-000064350000}"/>
    <cellStyle name="Assumption Year. 2 2 4 3 3" xfId="7061" xr:uid="{00000000-0005-0000-0000-000065350000}"/>
    <cellStyle name="Assumption Year. 2 2 4 3 3 2" xfId="27052" xr:uid="{00000000-0005-0000-0000-000066350000}"/>
    <cellStyle name="Assumption Year. 2 2 4 3 4" xfId="7062" xr:uid="{00000000-0005-0000-0000-000067350000}"/>
    <cellStyle name="Assumption Year. 2 2 4 3 4 2" xfId="27053" xr:uid="{00000000-0005-0000-0000-000068350000}"/>
    <cellStyle name="Assumption Year. 2 2 4 3 5" xfId="7063" xr:uid="{00000000-0005-0000-0000-000069350000}"/>
    <cellStyle name="Assumption Year. 2 2 4 3 5 2" xfId="27054" xr:uid="{00000000-0005-0000-0000-00006A350000}"/>
    <cellStyle name="Assumption Year. 2 2 4 3 6" xfId="7064" xr:uid="{00000000-0005-0000-0000-00006B350000}"/>
    <cellStyle name="Assumption Year. 2 2 4 3 6 2" xfId="27055" xr:uid="{00000000-0005-0000-0000-00006C350000}"/>
    <cellStyle name="Assumption Year. 2 2 4 3 7" xfId="7065" xr:uid="{00000000-0005-0000-0000-00006D350000}"/>
    <cellStyle name="Assumption Year. 2 2 4 3 7 2" xfId="27056" xr:uid="{00000000-0005-0000-0000-00006E350000}"/>
    <cellStyle name="Assumption Year. 2 2 4 3 8" xfId="7066" xr:uid="{00000000-0005-0000-0000-00006F350000}"/>
    <cellStyle name="Assumption Year. 2 2 4 3 8 2" xfId="27057" xr:uid="{00000000-0005-0000-0000-000070350000}"/>
    <cellStyle name="Assumption Year. 2 2 4 3 9" xfId="7067" xr:uid="{00000000-0005-0000-0000-000071350000}"/>
    <cellStyle name="Assumption Year. 2 2 4 3 9 2" xfId="27058" xr:uid="{00000000-0005-0000-0000-000072350000}"/>
    <cellStyle name="Assumption Year. 2 2 4 4" xfId="7068" xr:uid="{00000000-0005-0000-0000-000073350000}"/>
    <cellStyle name="Assumption Year. 2 2 4 4 2" xfId="27059" xr:uid="{00000000-0005-0000-0000-000074350000}"/>
    <cellStyle name="Assumption Year. 2 2 4 5" xfId="7069" xr:uid="{00000000-0005-0000-0000-000075350000}"/>
    <cellStyle name="Assumption Year. 2 2 4 5 2" xfId="27060" xr:uid="{00000000-0005-0000-0000-000076350000}"/>
    <cellStyle name="Assumption Year. 2 2 4 6" xfId="7070" xr:uid="{00000000-0005-0000-0000-000077350000}"/>
    <cellStyle name="Assumption Year. 2 2 4 6 2" xfId="27061" xr:uid="{00000000-0005-0000-0000-000078350000}"/>
    <cellStyle name="Assumption Year. 2 2 4 7" xfId="7071" xr:uid="{00000000-0005-0000-0000-000079350000}"/>
    <cellStyle name="Assumption Year. 2 2 4 7 2" xfId="27062" xr:uid="{00000000-0005-0000-0000-00007A350000}"/>
    <cellStyle name="Assumption Year. 2 2 4 8" xfId="7072" xr:uid="{00000000-0005-0000-0000-00007B350000}"/>
    <cellStyle name="Assumption Year. 2 2 4 8 2" xfId="27063" xr:uid="{00000000-0005-0000-0000-00007C350000}"/>
    <cellStyle name="Assumption Year. 2 2 4 9" xfId="7073" xr:uid="{00000000-0005-0000-0000-00007D350000}"/>
    <cellStyle name="Assumption Year. 2 2 4 9 2" xfId="27064" xr:uid="{00000000-0005-0000-0000-00007E350000}"/>
    <cellStyle name="Assumption Year. 2 2 5" xfId="7074" xr:uid="{00000000-0005-0000-0000-00007F350000}"/>
    <cellStyle name="Assumption Year. 2 2 5 10" xfId="7075" xr:uid="{00000000-0005-0000-0000-000080350000}"/>
    <cellStyle name="Assumption Year. 2 2 5 10 2" xfId="27066" xr:uid="{00000000-0005-0000-0000-000081350000}"/>
    <cellStyle name="Assumption Year. 2 2 5 11" xfId="7076" xr:uid="{00000000-0005-0000-0000-000082350000}"/>
    <cellStyle name="Assumption Year. 2 2 5 11 2" xfId="27067" xr:uid="{00000000-0005-0000-0000-000083350000}"/>
    <cellStyle name="Assumption Year. 2 2 5 12" xfId="27065" xr:uid="{00000000-0005-0000-0000-000084350000}"/>
    <cellStyle name="Assumption Year. 2 2 5 2" xfId="7077" xr:uid="{00000000-0005-0000-0000-000085350000}"/>
    <cellStyle name="Assumption Year. 2 2 5 2 10" xfId="7078" xr:uid="{00000000-0005-0000-0000-000086350000}"/>
    <cellStyle name="Assumption Year. 2 2 5 2 10 2" xfId="27069" xr:uid="{00000000-0005-0000-0000-000087350000}"/>
    <cellStyle name="Assumption Year. 2 2 5 2 11" xfId="7079" xr:uid="{00000000-0005-0000-0000-000088350000}"/>
    <cellStyle name="Assumption Year. 2 2 5 2 11 2" xfId="27070" xr:uid="{00000000-0005-0000-0000-000089350000}"/>
    <cellStyle name="Assumption Year. 2 2 5 2 12" xfId="27068" xr:uid="{00000000-0005-0000-0000-00008A350000}"/>
    <cellStyle name="Assumption Year. 2 2 5 2 2" xfId="7080" xr:uid="{00000000-0005-0000-0000-00008B350000}"/>
    <cellStyle name="Assumption Year. 2 2 5 2 2 2" xfId="27071" xr:uid="{00000000-0005-0000-0000-00008C350000}"/>
    <cellStyle name="Assumption Year. 2 2 5 2 3" xfId="7081" xr:uid="{00000000-0005-0000-0000-00008D350000}"/>
    <cellStyle name="Assumption Year. 2 2 5 2 3 2" xfId="27072" xr:uid="{00000000-0005-0000-0000-00008E350000}"/>
    <cellStyle name="Assumption Year. 2 2 5 2 4" xfId="7082" xr:uid="{00000000-0005-0000-0000-00008F350000}"/>
    <cellStyle name="Assumption Year. 2 2 5 2 4 2" xfId="27073" xr:uid="{00000000-0005-0000-0000-000090350000}"/>
    <cellStyle name="Assumption Year. 2 2 5 2 5" xfId="7083" xr:uid="{00000000-0005-0000-0000-000091350000}"/>
    <cellStyle name="Assumption Year. 2 2 5 2 5 2" xfId="27074" xr:uid="{00000000-0005-0000-0000-000092350000}"/>
    <cellStyle name="Assumption Year. 2 2 5 2 6" xfId="7084" xr:uid="{00000000-0005-0000-0000-000093350000}"/>
    <cellStyle name="Assumption Year. 2 2 5 2 6 2" xfId="27075" xr:uid="{00000000-0005-0000-0000-000094350000}"/>
    <cellStyle name="Assumption Year. 2 2 5 2 7" xfId="7085" xr:uid="{00000000-0005-0000-0000-000095350000}"/>
    <cellStyle name="Assumption Year. 2 2 5 2 7 2" xfId="27076" xr:uid="{00000000-0005-0000-0000-000096350000}"/>
    <cellStyle name="Assumption Year. 2 2 5 2 8" xfId="7086" xr:uid="{00000000-0005-0000-0000-000097350000}"/>
    <cellStyle name="Assumption Year. 2 2 5 2 8 2" xfId="27077" xr:uid="{00000000-0005-0000-0000-000098350000}"/>
    <cellStyle name="Assumption Year. 2 2 5 2 9" xfId="7087" xr:uid="{00000000-0005-0000-0000-000099350000}"/>
    <cellStyle name="Assumption Year. 2 2 5 2 9 2" xfId="27078" xr:uid="{00000000-0005-0000-0000-00009A350000}"/>
    <cellStyle name="Assumption Year. 2 2 5 3" xfId="7088" xr:uid="{00000000-0005-0000-0000-00009B350000}"/>
    <cellStyle name="Assumption Year. 2 2 5 3 2" xfId="27079" xr:uid="{00000000-0005-0000-0000-00009C350000}"/>
    <cellStyle name="Assumption Year. 2 2 5 4" xfId="7089" xr:uid="{00000000-0005-0000-0000-00009D350000}"/>
    <cellStyle name="Assumption Year. 2 2 5 4 2" xfId="27080" xr:uid="{00000000-0005-0000-0000-00009E350000}"/>
    <cellStyle name="Assumption Year. 2 2 5 5" xfId="7090" xr:uid="{00000000-0005-0000-0000-00009F350000}"/>
    <cellStyle name="Assumption Year. 2 2 5 5 2" xfId="27081" xr:uid="{00000000-0005-0000-0000-0000A0350000}"/>
    <cellStyle name="Assumption Year. 2 2 5 6" xfId="7091" xr:uid="{00000000-0005-0000-0000-0000A1350000}"/>
    <cellStyle name="Assumption Year. 2 2 5 6 2" xfId="27082" xr:uid="{00000000-0005-0000-0000-0000A2350000}"/>
    <cellStyle name="Assumption Year. 2 2 5 7" xfId="7092" xr:uid="{00000000-0005-0000-0000-0000A3350000}"/>
    <cellStyle name="Assumption Year. 2 2 5 7 2" xfId="27083" xr:uid="{00000000-0005-0000-0000-0000A4350000}"/>
    <cellStyle name="Assumption Year. 2 2 5 8" xfId="7093" xr:uid="{00000000-0005-0000-0000-0000A5350000}"/>
    <cellStyle name="Assumption Year. 2 2 5 8 2" xfId="27084" xr:uid="{00000000-0005-0000-0000-0000A6350000}"/>
    <cellStyle name="Assumption Year. 2 2 5 9" xfId="7094" xr:uid="{00000000-0005-0000-0000-0000A7350000}"/>
    <cellStyle name="Assumption Year. 2 2 5 9 2" xfId="27085" xr:uid="{00000000-0005-0000-0000-0000A8350000}"/>
    <cellStyle name="Assumption Year. 2 2 6" xfId="7095" xr:uid="{00000000-0005-0000-0000-0000A9350000}"/>
    <cellStyle name="Assumption Year. 2 2 6 10" xfId="7096" xr:uid="{00000000-0005-0000-0000-0000AA350000}"/>
    <cellStyle name="Assumption Year. 2 2 6 10 2" xfId="27087" xr:uid="{00000000-0005-0000-0000-0000AB350000}"/>
    <cellStyle name="Assumption Year. 2 2 6 11" xfId="7097" xr:uid="{00000000-0005-0000-0000-0000AC350000}"/>
    <cellStyle name="Assumption Year. 2 2 6 11 2" xfId="27088" xr:uid="{00000000-0005-0000-0000-0000AD350000}"/>
    <cellStyle name="Assumption Year. 2 2 6 12" xfId="27086" xr:uid="{00000000-0005-0000-0000-0000AE350000}"/>
    <cellStyle name="Assumption Year. 2 2 6 2" xfId="7098" xr:uid="{00000000-0005-0000-0000-0000AF350000}"/>
    <cellStyle name="Assumption Year. 2 2 6 2 10" xfId="7099" xr:uid="{00000000-0005-0000-0000-0000B0350000}"/>
    <cellStyle name="Assumption Year. 2 2 6 2 10 2" xfId="27090" xr:uid="{00000000-0005-0000-0000-0000B1350000}"/>
    <cellStyle name="Assumption Year. 2 2 6 2 11" xfId="7100" xr:uid="{00000000-0005-0000-0000-0000B2350000}"/>
    <cellStyle name="Assumption Year. 2 2 6 2 11 2" xfId="27091" xr:uid="{00000000-0005-0000-0000-0000B3350000}"/>
    <cellStyle name="Assumption Year. 2 2 6 2 12" xfId="27089" xr:uid="{00000000-0005-0000-0000-0000B4350000}"/>
    <cellStyle name="Assumption Year. 2 2 6 2 2" xfId="7101" xr:uid="{00000000-0005-0000-0000-0000B5350000}"/>
    <cellStyle name="Assumption Year. 2 2 6 2 2 2" xfId="27092" xr:uid="{00000000-0005-0000-0000-0000B6350000}"/>
    <cellStyle name="Assumption Year. 2 2 6 2 3" xfId="7102" xr:uid="{00000000-0005-0000-0000-0000B7350000}"/>
    <cellStyle name="Assumption Year. 2 2 6 2 3 2" xfId="27093" xr:uid="{00000000-0005-0000-0000-0000B8350000}"/>
    <cellStyle name="Assumption Year. 2 2 6 2 4" xfId="7103" xr:uid="{00000000-0005-0000-0000-0000B9350000}"/>
    <cellStyle name="Assumption Year. 2 2 6 2 4 2" xfId="27094" xr:uid="{00000000-0005-0000-0000-0000BA350000}"/>
    <cellStyle name="Assumption Year. 2 2 6 2 5" xfId="7104" xr:uid="{00000000-0005-0000-0000-0000BB350000}"/>
    <cellStyle name="Assumption Year. 2 2 6 2 5 2" xfId="27095" xr:uid="{00000000-0005-0000-0000-0000BC350000}"/>
    <cellStyle name="Assumption Year. 2 2 6 2 6" xfId="7105" xr:uid="{00000000-0005-0000-0000-0000BD350000}"/>
    <cellStyle name="Assumption Year. 2 2 6 2 6 2" xfId="27096" xr:uid="{00000000-0005-0000-0000-0000BE350000}"/>
    <cellStyle name="Assumption Year. 2 2 6 2 7" xfId="7106" xr:uid="{00000000-0005-0000-0000-0000BF350000}"/>
    <cellStyle name="Assumption Year. 2 2 6 2 7 2" xfId="27097" xr:uid="{00000000-0005-0000-0000-0000C0350000}"/>
    <cellStyle name="Assumption Year. 2 2 6 2 8" xfId="7107" xr:uid="{00000000-0005-0000-0000-0000C1350000}"/>
    <cellStyle name="Assumption Year. 2 2 6 2 8 2" xfId="27098" xr:uid="{00000000-0005-0000-0000-0000C2350000}"/>
    <cellStyle name="Assumption Year. 2 2 6 2 9" xfId="7108" xr:uid="{00000000-0005-0000-0000-0000C3350000}"/>
    <cellStyle name="Assumption Year. 2 2 6 2 9 2" xfId="27099" xr:uid="{00000000-0005-0000-0000-0000C4350000}"/>
    <cellStyle name="Assumption Year. 2 2 6 3" xfId="7109" xr:uid="{00000000-0005-0000-0000-0000C5350000}"/>
    <cellStyle name="Assumption Year. 2 2 6 3 2" xfId="27100" xr:uid="{00000000-0005-0000-0000-0000C6350000}"/>
    <cellStyle name="Assumption Year. 2 2 6 4" xfId="7110" xr:uid="{00000000-0005-0000-0000-0000C7350000}"/>
    <cellStyle name="Assumption Year. 2 2 6 4 2" xfId="27101" xr:uid="{00000000-0005-0000-0000-0000C8350000}"/>
    <cellStyle name="Assumption Year. 2 2 6 5" xfId="7111" xr:uid="{00000000-0005-0000-0000-0000C9350000}"/>
    <cellStyle name="Assumption Year. 2 2 6 5 2" xfId="27102" xr:uid="{00000000-0005-0000-0000-0000CA350000}"/>
    <cellStyle name="Assumption Year. 2 2 6 6" xfId="7112" xr:uid="{00000000-0005-0000-0000-0000CB350000}"/>
    <cellStyle name="Assumption Year. 2 2 6 6 2" xfId="27103" xr:uid="{00000000-0005-0000-0000-0000CC350000}"/>
    <cellStyle name="Assumption Year. 2 2 6 7" xfId="7113" xr:uid="{00000000-0005-0000-0000-0000CD350000}"/>
    <cellStyle name="Assumption Year. 2 2 6 7 2" xfId="27104" xr:uid="{00000000-0005-0000-0000-0000CE350000}"/>
    <cellStyle name="Assumption Year. 2 2 6 8" xfId="7114" xr:uid="{00000000-0005-0000-0000-0000CF350000}"/>
    <cellStyle name="Assumption Year. 2 2 6 8 2" xfId="27105" xr:uid="{00000000-0005-0000-0000-0000D0350000}"/>
    <cellStyle name="Assumption Year. 2 2 6 9" xfId="7115" xr:uid="{00000000-0005-0000-0000-0000D1350000}"/>
    <cellStyle name="Assumption Year. 2 2 6 9 2" xfId="27106" xr:uid="{00000000-0005-0000-0000-0000D2350000}"/>
    <cellStyle name="Assumption Year. 2 2 7" xfId="7116" xr:uid="{00000000-0005-0000-0000-0000D3350000}"/>
    <cellStyle name="Assumption Year. 2 2 7 10" xfId="7117" xr:uid="{00000000-0005-0000-0000-0000D4350000}"/>
    <cellStyle name="Assumption Year. 2 2 7 10 2" xfId="27108" xr:uid="{00000000-0005-0000-0000-0000D5350000}"/>
    <cellStyle name="Assumption Year. 2 2 7 11" xfId="7118" xr:uid="{00000000-0005-0000-0000-0000D6350000}"/>
    <cellStyle name="Assumption Year. 2 2 7 11 2" xfId="27109" xr:uid="{00000000-0005-0000-0000-0000D7350000}"/>
    <cellStyle name="Assumption Year. 2 2 7 12" xfId="27107" xr:uid="{00000000-0005-0000-0000-0000D8350000}"/>
    <cellStyle name="Assumption Year. 2 2 7 2" xfId="7119" xr:uid="{00000000-0005-0000-0000-0000D9350000}"/>
    <cellStyle name="Assumption Year. 2 2 7 2 10" xfId="7120" xr:uid="{00000000-0005-0000-0000-0000DA350000}"/>
    <cellStyle name="Assumption Year. 2 2 7 2 10 2" xfId="27111" xr:uid="{00000000-0005-0000-0000-0000DB350000}"/>
    <cellStyle name="Assumption Year. 2 2 7 2 11" xfId="7121" xr:uid="{00000000-0005-0000-0000-0000DC350000}"/>
    <cellStyle name="Assumption Year. 2 2 7 2 11 2" xfId="27112" xr:uid="{00000000-0005-0000-0000-0000DD350000}"/>
    <cellStyle name="Assumption Year. 2 2 7 2 12" xfId="27110" xr:uid="{00000000-0005-0000-0000-0000DE350000}"/>
    <cellStyle name="Assumption Year. 2 2 7 2 2" xfId="7122" xr:uid="{00000000-0005-0000-0000-0000DF350000}"/>
    <cellStyle name="Assumption Year. 2 2 7 2 2 2" xfId="27113" xr:uid="{00000000-0005-0000-0000-0000E0350000}"/>
    <cellStyle name="Assumption Year. 2 2 7 2 3" xfId="7123" xr:uid="{00000000-0005-0000-0000-0000E1350000}"/>
    <cellStyle name="Assumption Year. 2 2 7 2 3 2" xfId="27114" xr:uid="{00000000-0005-0000-0000-0000E2350000}"/>
    <cellStyle name="Assumption Year. 2 2 7 2 4" xfId="7124" xr:uid="{00000000-0005-0000-0000-0000E3350000}"/>
    <cellStyle name="Assumption Year. 2 2 7 2 4 2" xfId="27115" xr:uid="{00000000-0005-0000-0000-0000E4350000}"/>
    <cellStyle name="Assumption Year. 2 2 7 2 5" xfId="7125" xr:uid="{00000000-0005-0000-0000-0000E5350000}"/>
    <cellStyle name="Assumption Year. 2 2 7 2 5 2" xfId="27116" xr:uid="{00000000-0005-0000-0000-0000E6350000}"/>
    <cellStyle name="Assumption Year. 2 2 7 2 6" xfId="7126" xr:uid="{00000000-0005-0000-0000-0000E7350000}"/>
    <cellStyle name="Assumption Year. 2 2 7 2 6 2" xfId="27117" xr:uid="{00000000-0005-0000-0000-0000E8350000}"/>
    <cellStyle name="Assumption Year. 2 2 7 2 7" xfId="7127" xr:uid="{00000000-0005-0000-0000-0000E9350000}"/>
    <cellStyle name="Assumption Year. 2 2 7 2 7 2" xfId="27118" xr:uid="{00000000-0005-0000-0000-0000EA350000}"/>
    <cellStyle name="Assumption Year. 2 2 7 2 8" xfId="7128" xr:uid="{00000000-0005-0000-0000-0000EB350000}"/>
    <cellStyle name="Assumption Year. 2 2 7 2 8 2" xfId="27119" xr:uid="{00000000-0005-0000-0000-0000EC350000}"/>
    <cellStyle name="Assumption Year. 2 2 7 2 9" xfId="7129" xr:uid="{00000000-0005-0000-0000-0000ED350000}"/>
    <cellStyle name="Assumption Year. 2 2 7 2 9 2" xfId="27120" xr:uid="{00000000-0005-0000-0000-0000EE350000}"/>
    <cellStyle name="Assumption Year. 2 2 7 3" xfId="7130" xr:uid="{00000000-0005-0000-0000-0000EF350000}"/>
    <cellStyle name="Assumption Year. 2 2 7 3 2" xfId="27121" xr:uid="{00000000-0005-0000-0000-0000F0350000}"/>
    <cellStyle name="Assumption Year. 2 2 7 4" xfId="7131" xr:uid="{00000000-0005-0000-0000-0000F1350000}"/>
    <cellStyle name="Assumption Year. 2 2 7 4 2" xfId="27122" xr:uid="{00000000-0005-0000-0000-0000F2350000}"/>
    <cellStyle name="Assumption Year. 2 2 7 5" xfId="7132" xr:uid="{00000000-0005-0000-0000-0000F3350000}"/>
    <cellStyle name="Assumption Year. 2 2 7 5 2" xfId="27123" xr:uid="{00000000-0005-0000-0000-0000F4350000}"/>
    <cellStyle name="Assumption Year. 2 2 7 6" xfId="7133" xr:uid="{00000000-0005-0000-0000-0000F5350000}"/>
    <cellStyle name="Assumption Year. 2 2 7 6 2" xfId="27124" xr:uid="{00000000-0005-0000-0000-0000F6350000}"/>
    <cellStyle name="Assumption Year. 2 2 7 7" xfId="7134" xr:uid="{00000000-0005-0000-0000-0000F7350000}"/>
    <cellStyle name="Assumption Year. 2 2 7 7 2" xfId="27125" xr:uid="{00000000-0005-0000-0000-0000F8350000}"/>
    <cellStyle name="Assumption Year. 2 2 7 8" xfId="7135" xr:uid="{00000000-0005-0000-0000-0000F9350000}"/>
    <cellStyle name="Assumption Year. 2 2 7 8 2" xfId="27126" xr:uid="{00000000-0005-0000-0000-0000FA350000}"/>
    <cellStyle name="Assumption Year. 2 2 7 9" xfId="7136" xr:uid="{00000000-0005-0000-0000-0000FB350000}"/>
    <cellStyle name="Assumption Year. 2 2 7 9 2" xfId="27127" xr:uid="{00000000-0005-0000-0000-0000FC350000}"/>
    <cellStyle name="Assumption Year. 2 2 8" xfId="7137" xr:uid="{00000000-0005-0000-0000-0000FD350000}"/>
    <cellStyle name="Assumption Year. 2 2 8 10" xfId="7138" xr:uid="{00000000-0005-0000-0000-0000FE350000}"/>
    <cellStyle name="Assumption Year. 2 2 8 10 2" xfId="27129" xr:uid="{00000000-0005-0000-0000-0000FF350000}"/>
    <cellStyle name="Assumption Year. 2 2 8 11" xfId="7139" xr:uid="{00000000-0005-0000-0000-000000360000}"/>
    <cellStyle name="Assumption Year. 2 2 8 11 2" xfId="27130" xr:uid="{00000000-0005-0000-0000-000001360000}"/>
    <cellStyle name="Assumption Year. 2 2 8 12" xfId="27128" xr:uid="{00000000-0005-0000-0000-000002360000}"/>
    <cellStyle name="Assumption Year. 2 2 8 2" xfId="7140" xr:uid="{00000000-0005-0000-0000-000003360000}"/>
    <cellStyle name="Assumption Year. 2 2 8 2 2" xfId="27131" xr:uid="{00000000-0005-0000-0000-000004360000}"/>
    <cellStyle name="Assumption Year. 2 2 8 3" xfId="7141" xr:uid="{00000000-0005-0000-0000-000005360000}"/>
    <cellStyle name="Assumption Year. 2 2 8 3 2" xfId="27132" xr:uid="{00000000-0005-0000-0000-000006360000}"/>
    <cellStyle name="Assumption Year. 2 2 8 4" xfId="7142" xr:uid="{00000000-0005-0000-0000-000007360000}"/>
    <cellStyle name="Assumption Year. 2 2 8 4 2" xfId="27133" xr:uid="{00000000-0005-0000-0000-000008360000}"/>
    <cellStyle name="Assumption Year. 2 2 8 5" xfId="7143" xr:uid="{00000000-0005-0000-0000-000009360000}"/>
    <cellStyle name="Assumption Year. 2 2 8 5 2" xfId="27134" xr:uid="{00000000-0005-0000-0000-00000A360000}"/>
    <cellStyle name="Assumption Year. 2 2 8 6" xfId="7144" xr:uid="{00000000-0005-0000-0000-00000B360000}"/>
    <cellStyle name="Assumption Year. 2 2 8 6 2" xfId="27135" xr:uid="{00000000-0005-0000-0000-00000C360000}"/>
    <cellStyle name="Assumption Year. 2 2 8 7" xfId="7145" xr:uid="{00000000-0005-0000-0000-00000D360000}"/>
    <cellStyle name="Assumption Year. 2 2 8 7 2" xfId="27136" xr:uid="{00000000-0005-0000-0000-00000E360000}"/>
    <cellStyle name="Assumption Year. 2 2 8 8" xfId="7146" xr:uid="{00000000-0005-0000-0000-00000F360000}"/>
    <cellStyle name="Assumption Year. 2 2 8 8 2" xfId="27137" xr:uid="{00000000-0005-0000-0000-000010360000}"/>
    <cellStyle name="Assumption Year. 2 2 8 9" xfId="7147" xr:uid="{00000000-0005-0000-0000-000011360000}"/>
    <cellStyle name="Assumption Year. 2 2 8 9 2" xfId="27138" xr:uid="{00000000-0005-0000-0000-000012360000}"/>
    <cellStyle name="Assumption Year. 2 2 9" xfId="7148" xr:uid="{00000000-0005-0000-0000-000013360000}"/>
    <cellStyle name="Assumption Year. 2 2 9 2" xfId="27139" xr:uid="{00000000-0005-0000-0000-000014360000}"/>
    <cellStyle name="Assumption Year. 2 20" xfId="7149" xr:uid="{00000000-0005-0000-0000-000015360000}"/>
    <cellStyle name="Assumption Year. 2 20 2" xfId="27140" xr:uid="{00000000-0005-0000-0000-000016360000}"/>
    <cellStyle name="Assumption Year. 2 21" xfId="7150" xr:uid="{00000000-0005-0000-0000-000017360000}"/>
    <cellStyle name="Assumption Year. 2 21 2" xfId="27141" xr:uid="{00000000-0005-0000-0000-000018360000}"/>
    <cellStyle name="Assumption Year. 2 22" xfId="7151" xr:uid="{00000000-0005-0000-0000-000019360000}"/>
    <cellStyle name="Assumption Year. 2 22 2" xfId="27142" xr:uid="{00000000-0005-0000-0000-00001A360000}"/>
    <cellStyle name="Assumption Year. 2 23" xfId="26873" xr:uid="{00000000-0005-0000-0000-00001B360000}"/>
    <cellStyle name="Assumption Year. 2 3" xfId="7152" xr:uid="{00000000-0005-0000-0000-00001C360000}"/>
    <cellStyle name="Assumption Year. 2 3 10" xfId="7153" xr:uid="{00000000-0005-0000-0000-00001D360000}"/>
    <cellStyle name="Assumption Year. 2 3 10 2" xfId="27144" xr:uid="{00000000-0005-0000-0000-00001E360000}"/>
    <cellStyle name="Assumption Year. 2 3 11" xfId="7154" xr:uid="{00000000-0005-0000-0000-00001F360000}"/>
    <cellStyle name="Assumption Year. 2 3 11 2" xfId="27145" xr:uid="{00000000-0005-0000-0000-000020360000}"/>
    <cellStyle name="Assumption Year. 2 3 12" xfId="7155" xr:uid="{00000000-0005-0000-0000-000021360000}"/>
    <cellStyle name="Assumption Year. 2 3 12 2" xfId="27146" xr:uid="{00000000-0005-0000-0000-000022360000}"/>
    <cellStyle name="Assumption Year. 2 3 13" xfId="7156" xr:uid="{00000000-0005-0000-0000-000023360000}"/>
    <cellStyle name="Assumption Year. 2 3 13 2" xfId="27147" xr:uid="{00000000-0005-0000-0000-000024360000}"/>
    <cellStyle name="Assumption Year. 2 3 14" xfId="27143" xr:uid="{00000000-0005-0000-0000-000025360000}"/>
    <cellStyle name="Assumption Year. 2 3 2" xfId="7157" xr:uid="{00000000-0005-0000-0000-000026360000}"/>
    <cellStyle name="Assumption Year. 2 3 2 10" xfId="7158" xr:uid="{00000000-0005-0000-0000-000027360000}"/>
    <cellStyle name="Assumption Year. 2 3 2 10 2" xfId="27149" xr:uid="{00000000-0005-0000-0000-000028360000}"/>
    <cellStyle name="Assumption Year. 2 3 2 11" xfId="7159" xr:uid="{00000000-0005-0000-0000-000029360000}"/>
    <cellStyle name="Assumption Year. 2 3 2 11 2" xfId="27150" xr:uid="{00000000-0005-0000-0000-00002A360000}"/>
    <cellStyle name="Assumption Year. 2 3 2 12" xfId="7160" xr:uid="{00000000-0005-0000-0000-00002B360000}"/>
    <cellStyle name="Assumption Year. 2 3 2 12 2" xfId="27151" xr:uid="{00000000-0005-0000-0000-00002C360000}"/>
    <cellStyle name="Assumption Year. 2 3 2 13" xfId="27148" xr:uid="{00000000-0005-0000-0000-00002D360000}"/>
    <cellStyle name="Assumption Year. 2 3 2 2" xfId="7161" xr:uid="{00000000-0005-0000-0000-00002E360000}"/>
    <cellStyle name="Assumption Year. 2 3 2 2 10" xfId="7162" xr:uid="{00000000-0005-0000-0000-00002F360000}"/>
    <cellStyle name="Assumption Year. 2 3 2 2 10 2" xfId="27153" xr:uid="{00000000-0005-0000-0000-000030360000}"/>
    <cellStyle name="Assumption Year. 2 3 2 2 11" xfId="7163" xr:uid="{00000000-0005-0000-0000-000031360000}"/>
    <cellStyle name="Assumption Year. 2 3 2 2 11 2" xfId="27154" xr:uid="{00000000-0005-0000-0000-000032360000}"/>
    <cellStyle name="Assumption Year. 2 3 2 2 12" xfId="27152" xr:uid="{00000000-0005-0000-0000-000033360000}"/>
    <cellStyle name="Assumption Year. 2 3 2 2 2" xfId="7164" xr:uid="{00000000-0005-0000-0000-000034360000}"/>
    <cellStyle name="Assumption Year. 2 3 2 2 2 10" xfId="7165" xr:uid="{00000000-0005-0000-0000-000035360000}"/>
    <cellStyle name="Assumption Year. 2 3 2 2 2 10 2" xfId="27156" xr:uid="{00000000-0005-0000-0000-000036360000}"/>
    <cellStyle name="Assumption Year. 2 3 2 2 2 11" xfId="7166" xr:uid="{00000000-0005-0000-0000-000037360000}"/>
    <cellStyle name="Assumption Year. 2 3 2 2 2 11 2" xfId="27157" xr:uid="{00000000-0005-0000-0000-000038360000}"/>
    <cellStyle name="Assumption Year. 2 3 2 2 2 12" xfId="27155" xr:uid="{00000000-0005-0000-0000-000039360000}"/>
    <cellStyle name="Assumption Year. 2 3 2 2 2 2" xfId="7167" xr:uid="{00000000-0005-0000-0000-00003A360000}"/>
    <cellStyle name="Assumption Year. 2 3 2 2 2 2 2" xfId="27158" xr:uid="{00000000-0005-0000-0000-00003B360000}"/>
    <cellStyle name="Assumption Year. 2 3 2 2 2 3" xfId="7168" xr:uid="{00000000-0005-0000-0000-00003C360000}"/>
    <cellStyle name="Assumption Year. 2 3 2 2 2 3 2" xfId="27159" xr:uid="{00000000-0005-0000-0000-00003D360000}"/>
    <cellStyle name="Assumption Year. 2 3 2 2 2 4" xfId="7169" xr:uid="{00000000-0005-0000-0000-00003E360000}"/>
    <cellStyle name="Assumption Year. 2 3 2 2 2 4 2" xfId="27160" xr:uid="{00000000-0005-0000-0000-00003F360000}"/>
    <cellStyle name="Assumption Year. 2 3 2 2 2 5" xfId="7170" xr:uid="{00000000-0005-0000-0000-000040360000}"/>
    <cellStyle name="Assumption Year. 2 3 2 2 2 5 2" xfId="27161" xr:uid="{00000000-0005-0000-0000-000041360000}"/>
    <cellStyle name="Assumption Year. 2 3 2 2 2 6" xfId="7171" xr:uid="{00000000-0005-0000-0000-000042360000}"/>
    <cellStyle name="Assumption Year. 2 3 2 2 2 6 2" xfId="27162" xr:uid="{00000000-0005-0000-0000-000043360000}"/>
    <cellStyle name="Assumption Year. 2 3 2 2 2 7" xfId="7172" xr:uid="{00000000-0005-0000-0000-000044360000}"/>
    <cellStyle name="Assumption Year. 2 3 2 2 2 7 2" xfId="27163" xr:uid="{00000000-0005-0000-0000-000045360000}"/>
    <cellStyle name="Assumption Year. 2 3 2 2 2 8" xfId="7173" xr:uid="{00000000-0005-0000-0000-000046360000}"/>
    <cellStyle name="Assumption Year. 2 3 2 2 2 8 2" xfId="27164" xr:uid="{00000000-0005-0000-0000-000047360000}"/>
    <cellStyle name="Assumption Year. 2 3 2 2 2 9" xfId="7174" xr:uid="{00000000-0005-0000-0000-000048360000}"/>
    <cellStyle name="Assumption Year. 2 3 2 2 2 9 2" xfId="27165" xr:uid="{00000000-0005-0000-0000-000049360000}"/>
    <cellStyle name="Assumption Year. 2 3 2 2 3" xfId="7175" xr:uid="{00000000-0005-0000-0000-00004A360000}"/>
    <cellStyle name="Assumption Year. 2 3 2 2 3 2" xfId="27166" xr:uid="{00000000-0005-0000-0000-00004B360000}"/>
    <cellStyle name="Assumption Year. 2 3 2 2 4" xfId="7176" xr:uid="{00000000-0005-0000-0000-00004C360000}"/>
    <cellStyle name="Assumption Year. 2 3 2 2 4 2" xfId="27167" xr:uid="{00000000-0005-0000-0000-00004D360000}"/>
    <cellStyle name="Assumption Year. 2 3 2 2 5" xfId="7177" xr:uid="{00000000-0005-0000-0000-00004E360000}"/>
    <cellStyle name="Assumption Year. 2 3 2 2 5 2" xfId="27168" xr:uid="{00000000-0005-0000-0000-00004F360000}"/>
    <cellStyle name="Assumption Year. 2 3 2 2 6" xfId="7178" xr:uid="{00000000-0005-0000-0000-000050360000}"/>
    <cellStyle name="Assumption Year. 2 3 2 2 6 2" xfId="27169" xr:uid="{00000000-0005-0000-0000-000051360000}"/>
    <cellStyle name="Assumption Year. 2 3 2 2 7" xfId="7179" xr:uid="{00000000-0005-0000-0000-000052360000}"/>
    <cellStyle name="Assumption Year. 2 3 2 2 7 2" xfId="27170" xr:uid="{00000000-0005-0000-0000-000053360000}"/>
    <cellStyle name="Assumption Year. 2 3 2 2 8" xfId="7180" xr:uid="{00000000-0005-0000-0000-000054360000}"/>
    <cellStyle name="Assumption Year. 2 3 2 2 8 2" xfId="27171" xr:uid="{00000000-0005-0000-0000-000055360000}"/>
    <cellStyle name="Assumption Year. 2 3 2 2 9" xfId="7181" xr:uid="{00000000-0005-0000-0000-000056360000}"/>
    <cellStyle name="Assumption Year. 2 3 2 2 9 2" xfId="27172" xr:uid="{00000000-0005-0000-0000-000057360000}"/>
    <cellStyle name="Assumption Year. 2 3 2 3" xfId="7182" xr:uid="{00000000-0005-0000-0000-000058360000}"/>
    <cellStyle name="Assumption Year. 2 3 2 3 10" xfId="7183" xr:uid="{00000000-0005-0000-0000-000059360000}"/>
    <cellStyle name="Assumption Year. 2 3 2 3 10 2" xfId="27174" xr:uid="{00000000-0005-0000-0000-00005A360000}"/>
    <cellStyle name="Assumption Year. 2 3 2 3 11" xfId="7184" xr:uid="{00000000-0005-0000-0000-00005B360000}"/>
    <cellStyle name="Assumption Year. 2 3 2 3 11 2" xfId="27175" xr:uid="{00000000-0005-0000-0000-00005C360000}"/>
    <cellStyle name="Assumption Year. 2 3 2 3 12" xfId="27173" xr:uid="{00000000-0005-0000-0000-00005D360000}"/>
    <cellStyle name="Assumption Year. 2 3 2 3 2" xfId="7185" xr:uid="{00000000-0005-0000-0000-00005E360000}"/>
    <cellStyle name="Assumption Year. 2 3 2 3 2 2" xfId="27176" xr:uid="{00000000-0005-0000-0000-00005F360000}"/>
    <cellStyle name="Assumption Year. 2 3 2 3 3" xfId="7186" xr:uid="{00000000-0005-0000-0000-000060360000}"/>
    <cellStyle name="Assumption Year. 2 3 2 3 3 2" xfId="27177" xr:uid="{00000000-0005-0000-0000-000061360000}"/>
    <cellStyle name="Assumption Year. 2 3 2 3 4" xfId="7187" xr:uid="{00000000-0005-0000-0000-000062360000}"/>
    <cellStyle name="Assumption Year. 2 3 2 3 4 2" xfId="27178" xr:uid="{00000000-0005-0000-0000-000063360000}"/>
    <cellStyle name="Assumption Year. 2 3 2 3 5" xfId="7188" xr:uid="{00000000-0005-0000-0000-000064360000}"/>
    <cellStyle name="Assumption Year. 2 3 2 3 5 2" xfId="27179" xr:uid="{00000000-0005-0000-0000-000065360000}"/>
    <cellStyle name="Assumption Year. 2 3 2 3 6" xfId="7189" xr:uid="{00000000-0005-0000-0000-000066360000}"/>
    <cellStyle name="Assumption Year. 2 3 2 3 6 2" xfId="27180" xr:uid="{00000000-0005-0000-0000-000067360000}"/>
    <cellStyle name="Assumption Year. 2 3 2 3 7" xfId="7190" xr:uid="{00000000-0005-0000-0000-000068360000}"/>
    <cellStyle name="Assumption Year. 2 3 2 3 7 2" xfId="27181" xr:uid="{00000000-0005-0000-0000-000069360000}"/>
    <cellStyle name="Assumption Year. 2 3 2 3 8" xfId="7191" xr:uid="{00000000-0005-0000-0000-00006A360000}"/>
    <cellStyle name="Assumption Year. 2 3 2 3 8 2" xfId="27182" xr:uid="{00000000-0005-0000-0000-00006B360000}"/>
    <cellStyle name="Assumption Year. 2 3 2 3 9" xfId="7192" xr:uid="{00000000-0005-0000-0000-00006C360000}"/>
    <cellStyle name="Assumption Year. 2 3 2 3 9 2" xfId="27183" xr:uid="{00000000-0005-0000-0000-00006D360000}"/>
    <cellStyle name="Assumption Year. 2 3 2 4" xfId="7193" xr:uid="{00000000-0005-0000-0000-00006E360000}"/>
    <cellStyle name="Assumption Year. 2 3 2 4 2" xfId="27184" xr:uid="{00000000-0005-0000-0000-00006F360000}"/>
    <cellStyle name="Assumption Year. 2 3 2 5" xfId="7194" xr:uid="{00000000-0005-0000-0000-000070360000}"/>
    <cellStyle name="Assumption Year. 2 3 2 5 2" xfId="27185" xr:uid="{00000000-0005-0000-0000-000071360000}"/>
    <cellStyle name="Assumption Year. 2 3 2 6" xfId="7195" xr:uid="{00000000-0005-0000-0000-000072360000}"/>
    <cellStyle name="Assumption Year. 2 3 2 6 2" xfId="27186" xr:uid="{00000000-0005-0000-0000-000073360000}"/>
    <cellStyle name="Assumption Year. 2 3 2 7" xfId="7196" xr:uid="{00000000-0005-0000-0000-000074360000}"/>
    <cellStyle name="Assumption Year. 2 3 2 7 2" xfId="27187" xr:uid="{00000000-0005-0000-0000-000075360000}"/>
    <cellStyle name="Assumption Year. 2 3 2 8" xfId="7197" xr:uid="{00000000-0005-0000-0000-000076360000}"/>
    <cellStyle name="Assumption Year. 2 3 2 8 2" xfId="27188" xr:uid="{00000000-0005-0000-0000-000077360000}"/>
    <cellStyle name="Assumption Year. 2 3 2 9" xfId="7198" xr:uid="{00000000-0005-0000-0000-000078360000}"/>
    <cellStyle name="Assumption Year. 2 3 2 9 2" xfId="27189" xr:uid="{00000000-0005-0000-0000-000079360000}"/>
    <cellStyle name="Assumption Year. 2 3 3" xfId="7199" xr:uid="{00000000-0005-0000-0000-00007A360000}"/>
    <cellStyle name="Assumption Year. 2 3 3 10" xfId="7200" xr:uid="{00000000-0005-0000-0000-00007B360000}"/>
    <cellStyle name="Assumption Year. 2 3 3 10 2" xfId="27191" xr:uid="{00000000-0005-0000-0000-00007C360000}"/>
    <cellStyle name="Assumption Year. 2 3 3 11" xfId="7201" xr:uid="{00000000-0005-0000-0000-00007D360000}"/>
    <cellStyle name="Assumption Year. 2 3 3 11 2" xfId="27192" xr:uid="{00000000-0005-0000-0000-00007E360000}"/>
    <cellStyle name="Assumption Year. 2 3 3 12" xfId="27190" xr:uid="{00000000-0005-0000-0000-00007F360000}"/>
    <cellStyle name="Assumption Year. 2 3 3 2" xfId="7202" xr:uid="{00000000-0005-0000-0000-000080360000}"/>
    <cellStyle name="Assumption Year. 2 3 3 2 10" xfId="7203" xr:uid="{00000000-0005-0000-0000-000081360000}"/>
    <cellStyle name="Assumption Year. 2 3 3 2 10 2" xfId="27194" xr:uid="{00000000-0005-0000-0000-000082360000}"/>
    <cellStyle name="Assumption Year. 2 3 3 2 11" xfId="7204" xr:uid="{00000000-0005-0000-0000-000083360000}"/>
    <cellStyle name="Assumption Year. 2 3 3 2 11 2" xfId="27195" xr:uid="{00000000-0005-0000-0000-000084360000}"/>
    <cellStyle name="Assumption Year. 2 3 3 2 12" xfId="27193" xr:uid="{00000000-0005-0000-0000-000085360000}"/>
    <cellStyle name="Assumption Year. 2 3 3 2 2" xfId="7205" xr:uid="{00000000-0005-0000-0000-000086360000}"/>
    <cellStyle name="Assumption Year. 2 3 3 2 2 2" xfId="27196" xr:uid="{00000000-0005-0000-0000-000087360000}"/>
    <cellStyle name="Assumption Year. 2 3 3 2 3" xfId="7206" xr:uid="{00000000-0005-0000-0000-000088360000}"/>
    <cellStyle name="Assumption Year. 2 3 3 2 3 2" xfId="27197" xr:uid="{00000000-0005-0000-0000-000089360000}"/>
    <cellStyle name="Assumption Year. 2 3 3 2 4" xfId="7207" xr:uid="{00000000-0005-0000-0000-00008A360000}"/>
    <cellStyle name="Assumption Year. 2 3 3 2 4 2" xfId="27198" xr:uid="{00000000-0005-0000-0000-00008B360000}"/>
    <cellStyle name="Assumption Year. 2 3 3 2 5" xfId="7208" xr:uid="{00000000-0005-0000-0000-00008C360000}"/>
    <cellStyle name="Assumption Year. 2 3 3 2 5 2" xfId="27199" xr:uid="{00000000-0005-0000-0000-00008D360000}"/>
    <cellStyle name="Assumption Year. 2 3 3 2 6" xfId="7209" xr:uid="{00000000-0005-0000-0000-00008E360000}"/>
    <cellStyle name="Assumption Year. 2 3 3 2 6 2" xfId="27200" xr:uid="{00000000-0005-0000-0000-00008F360000}"/>
    <cellStyle name="Assumption Year. 2 3 3 2 7" xfId="7210" xr:uid="{00000000-0005-0000-0000-000090360000}"/>
    <cellStyle name="Assumption Year. 2 3 3 2 7 2" xfId="27201" xr:uid="{00000000-0005-0000-0000-000091360000}"/>
    <cellStyle name="Assumption Year. 2 3 3 2 8" xfId="7211" xr:uid="{00000000-0005-0000-0000-000092360000}"/>
    <cellStyle name="Assumption Year. 2 3 3 2 8 2" xfId="27202" xr:uid="{00000000-0005-0000-0000-000093360000}"/>
    <cellStyle name="Assumption Year. 2 3 3 2 9" xfId="7212" xr:uid="{00000000-0005-0000-0000-000094360000}"/>
    <cellStyle name="Assumption Year. 2 3 3 2 9 2" xfId="27203" xr:uid="{00000000-0005-0000-0000-000095360000}"/>
    <cellStyle name="Assumption Year. 2 3 3 3" xfId="7213" xr:uid="{00000000-0005-0000-0000-000096360000}"/>
    <cellStyle name="Assumption Year. 2 3 3 3 2" xfId="27204" xr:uid="{00000000-0005-0000-0000-000097360000}"/>
    <cellStyle name="Assumption Year. 2 3 3 4" xfId="7214" xr:uid="{00000000-0005-0000-0000-000098360000}"/>
    <cellStyle name="Assumption Year. 2 3 3 4 2" xfId="27205" xr:uid="{00000000-0005-0000-0000-000099360000}"/>
    <cellStyle name="Assumption Year. 2 3 3 5" xfId="7215" xr:uid="{00000000-0005-0000-0000-00009A360000}"/>
    <cellStyle name="Assumption Year. 2 3 3 5 2" xfId="27206" xr:uid="{00000000-0005-0000-0000-00009B360000}"/>
    <cellStyle name="Assumption Year. 2 3 3 6" xfId="7216" xr:uid="{00000000-0005-0000-0000-00009C360000}"/>
    <cellStyle name="Assumption Year. 2 3 3 6 2" xfId="27207" xr:uid="{00000000-0005-0000-0000-00009D360000}"/>
    <cellStyle name="Assumption Year. 2 3 3 7" xfId="7217" xr:uid="{00000000-0005-0000-0000-00009E360000}"/>
    <cellStyle name="Assumption Year. 2 3 3 7 2" xfId="27208" xr:uid="{00000000-0005-0000-0000-00009F360000}"/>
    <cellStyle name="Assumption Year. 2 3 3 8" xfId="7218" xr:uid="{00000000-0005-0000-0000-0000A0360000}"/>
    <cellStyle name="Assumption Year. 2 3 3 8 2" xfId="27209" xr:uid="{00000000-0005-0000-0000-0000A1360000}"/>
    <cellStyle name="Assumption Year. 2 3 3 9" xfId="7219" xr:uid="{00000000-0005-0000-0000-0000A2360000}"/>
    <cellStyle name="Assumption Year. 2 3 3 9 2" xfId="27210" xr:uid="{00000000-0005-0000-0000-0000A3360000}"/>
    <cellStyle name="Assumption Year. 2 3 4" xfId="7220" xr:uid="{00000000-0005-0000-0000-0000A4360000}"/>
    <cellStyle name="Assumption Year. 2 3 4 10" xfId="7221" xr:uid="{00000000-0005-0000-0000-0000A5360000}"/>
    <cellStyle name="Assumption Year. 2 3 4 10 2" xfId="27212" xr:uid="{00000000-0005-0000-0000-0000A6360000}"/>
    <cellStyle name="Assumption Year. 2 3 4 11" xfId="7222" xr:uid="{00000000-0005-0000-0000-0000A7360000}"/>
    <cellStyle name="Assumption Year. 2 3 4 11 2" xfId="27213" xr:uid="{00000000-0005-0000-0000-0000A8360000}"/>
    <cellStyle name="Assumption Year. 2 3 4 12" xfId="27211" xr:uid="{00000000-0005-0000-0000-0000A9360000}"/>
    <cellStyle name="Assumption Year. 2 3 4 2" xfId="7223" xr:uid="{00000000-0005-0000-0000-0000AA360000}"/>
    <cellStyle name="Assumption Year. 2 3 4 2 2" xfId="27214" xr:uid="{00000000-0005-0000-0000-0000AB360000}"/>
    <cellStyle name="Assumption Year. 2 3 4 3" xfId="7224" xr:uid="{00000000-0005-0000-0000-0000AC360000}"/>
    <cellStyle name="Assumption Year. 2 3 4 3 2" xfId="27215" xr:uid="{00000000-0005-0000-0000-0000AD360000}"/>
    <cellStyle name="Assumption Year. 2 3 4 4" xfId="7225" xr:uid="{00000000-0005-0000-0000-0000AE360000}"/>
    <cellStyle name="Assumption Year. 2 3 4 4 2" xfId="27216" xr:uid="{00000000-0005-0000-0000-0000AF360000}"/>
    <cellStyle name="Assumption Year. 2 3 4 5" xfId="7226" xr:uid="{00000000-0005-0000-0000-0000B0360000}"/>
    <cellStyle name="Assumption Year. 2 3 4 5 2" xfId="27217" xr:uid="{00000000-0005-0000-0000-0000B1360000}"/>
    <cellStyle name="Assumption Year. 2 3 4 6" xfId="7227" xr:uid="{00000000-0005-0000-0000-0000B2360000}"/>
    <cellStyle name="Assumption Year. 2 3 4 6 2" xfId="27218" xr:uid="{00000000-0005-0000-0000-0000B3360000}"/>
    <cellStyle name="Assumption Year. 2 3 4 7" xfId="7228" xr:uid="{00000000-0005-0000-0000-0000B4360000}"/>
    <cellStyle name="Assumption Year. 2 3 4 7 2" xfId="27219" xr:uid="{00000000-0005-0000-0000-0000B5360000}"/>
    <cellStyle name="Assumption Year. 2 3 4 8" xfId="7229" xr:uid="{00000000-0005-0000-0000-0000B6360000}"/>
    <cellStyle name="Assumption Year. 2 3 4 8 2" xfId="27220" xr:uid="{00000000-0005-0000-0000-0000B7360000}"/>
    <cellStyle name="Assumption Year. 2 3 4 9" xfId="7230" xr:uid="{00000000-0005-0000-0000-0000B8360000}"/>
    <cellStyle name="Assumption Year. 2 3 4 9 2" xfId="27221" xr:uid="{00000000-0005-0000-0000-0000B9360000}"/>
    <cellStyle name="Assumption Year. 2 3 5" xfId="7231" xr:uid="{00000000-0005-0000-0000-0000BA360000}"/>
    <cellStyle name="Assumption Year. 2 3 5 2" xfId="27222" xr:uid="{00000000-0005-0000-0000-0000BB360000}"/>
    <cellStyle name="Assumption Year. 2 3 6" xfId="7232" xr:uid="{00000000-0005-0000-0000-0000BC360000}"/>
    <cellStyle name="Assumption Year. 2 3 6 2" xfId="27223" xr:uid="{00000000-0005-0000-0000-0000BD360000}"/>
    <cellStyle name="Assumption Year. 2 3 7" xfId="7233" xr:uid="{00000000-0005-0000-0000-0000BE360000}"/>
    <cellStyle name="Assumption Year. 2 3 7 2" xfId="27224" xr:uid="{00000000-0005-0000-0000-0000BF360000}"/>
    <cellStyle name="Assumption Year. 2 3 8" xfId="7234" xr:uid="{00000000-0005-0000-0000-0000C0360000}"/>
    <cellStyle name="Assumption Year. 2 3 8 2" xfId="27225" xr:uid="{00000000-0005-0000-0000-0000C1360000}"/>
    <cellStyle name="Assumption Year. 2 3 9" xfId="7235" xr:uid="{00000000-0005-0000-0000-0000C2360000}"/>
    <cellStyle name="Assumption Year. 2 3 9 2" xfId="27226" xr:uid="{00000000-0005-0000-0000-0000C3360000}"/>
    <cellStyle name="Assumption Year. 2 4" xfId="7236" xr:uid="{00000000-0005-0000-0000-0000C4360000}"/>
    <cellStyle name="Assumption Year. 2 4 10" xfId="7237" xr:uid="{00000000-0005-0000-0000-0000C5360000}"/>
    <cellStyle name="Assumption Year. 2 4 10 2" xfId="27228" xr:uid="{00000000-0005-0000-0000-0000C6360000}"/>
    <cellStyle name="Assumption Year. 2 4 11" xfId="7238" xr:uid="{00000000-0005-0000-0000-0000C7360000}"/>
    <cellStyle name="Assumption Year. 2 4 11 2" xfId="27229" xr:uid="{00000000-0005-0000-0000-0000C8360000}"/>
    <cellStyle name="Assumption Year. 2 4 12" xfId="7239" xr:uid="{00000000-0005-0000-0000-0000C9360000}"/>
    <cellStyle name="Assumption Year. 2 4 12 2" xfId="27230" xr:uid="{00000000-0005-0000-0000-0000CA360000}"/>
    <cellStyle name="Assumption Year. 2 4 13" xfId="27227" xr:uid="{00000000-0005-0000-0000-0000CB360000}"/>
    <cellStyle name="Assumption Year. 2 4 2" xfId="7240" xr:uid="{00000000-0005-0000-0000-0000CC360000}"/>
    <cellStyle name="Assumption Year. 2 4 2 10" xfId="7241" xr:uid="{00000000-0005-0000-0000-0000CD360000}"/>
    <cellStyle name="Assumption Year. 2 4 2 10 2" xfId="27232" xr:uid="{00000000-0005-0000-0000-0000CE360000}"/>
    <cellStyle name="Assumption Year. 2 4 2 11" xfId="7242" xr:uid="{00000000-0005-0000-0000-0000CF360000}"/>
    <cellStyle name="Assumption Year. 2 4 2 11 2" xfId="27233" xr:uid="{00000000-0005-0000-0000-0000D0360000}"/>
    <cellStyle name="Assumption Year. 2 4 2 12" xfId="27231" xr:uid="{00000000-0005-0000-0000-0000D1360000}"/>
    <cellStyle name="Assumption Year. 2 4 2 2" xfId="7243" xr:uid="{00000000-0005-0000-0000-0000D2360000}"/>
    <cellStyle name="Assumption Year. 2 4 2 2 10" xfId="7244" xr:uid="{00000000-0005-0000-0000-0000D3360000}"/>
    <cellStyle name="Assumption Year. 2 4 2 2 10 2" xfId="27235" xr:uid="{00000000-0005-0000-0000-0000D4360000}"/>
    <cellStyle name="Assumption Year. 2 4 2 2 11" xfId="7245" xr:uid="{00000000-0005-0000-0000-0000D5360000}"/>
    <cellStyle name="Assumption Year. 2 4 2 2 11 2" xfId="27236" xr:uid="{00000000-0005-0000-0000-0000D6360000}"/>
    <cellStyle name="Assumption Year. 2 4 2 2 12" xfId="27234" xr:uid="{00000000-0005-0000-0000-0000D7360000}"/>
    <cellStyle name="Assumption Year. 2 4 2 2 2" xfId="7246" xr:uid="{00000000-0005-0000-0000-0000D8360000}"/>
    <cellStyle name="Assumption Year. 2 4 2 2 2 2" xfId="27237" xr:uid="{00000000-0005-0000-0000-0000D9360000}"/>
    <cellStyle name="Assumption Year. 2 4 2 2 3" xfId="7247" xr:uid="{00000000-0005-0000-0000-0000DA360000}"/>
    <cellStyle name="Assumption Year. 2 4 2 2 3 2" xfId="27238" xr:uid="{00000000-0005-0000-0000-0000DB360000}"/>
    <cellStyle name="Assumption Year. 2 4 2 2 4" xfId="7248" xr:uid="{00000000-0005-0000-0000-0000DC360000}"/>
    <cellStyle name="Assumption Year. 2 4 2 2 4 2" xfId="27239" xr:uid="{00000000-0005-0000-0000-0000DD360000}"/>
    <cellStyle name="Assumption Year. 2 4 2 2 5" xfId="7249" xr:uid="{00000000-0005-0000-0000-0000DE360000}"/>
    <cellStyle name="Assumption Year. 2 4 2 2 5 2" xfId="27240" xr:uid="{00000000-0005-0000-0000-0000DF360000}"/>
    <cellStyle name="Assumption Year. 2 4 2 2 6" xfId="7250" xr:uid="{00000000-0005-0000-0000-0000E0360000}"/>
    <cellStyle name="Assumption Year. 2 4 2 2 6 2" xfId="27241" xr:uid="{00000000-0005-0000-0000-0000E1360000}"/>
    <cellStyle name="Assumption Year. 2 4 2 2 7" xfId="7251" xr:uid="{00000000-0005-0000-0000-0000E2360000}"/>
    <cellStyle name="Assumption Year. 2 4 2 2 7 2" xfId="27242" xr:uid="{00000000-0005-0000-0000-0000E3360000}"/>
    <cellStyle name="Assumption Year. 2 4 2 2 8" xfId="7252" xr:uid="{00000000-0005-0000-0000-0000E4360000}"/>
    <cellStyle name="Assumption Year. 2 4 2 2 8 2" xfId="27243" xr:uid="{00000000-0005-0000-0000-0000E5360000}"/>
    <cellStyle name="Assumption Year. 2 4 2 2 9" xfId="7253" xr:uid="{00000000-0005-0000-0000-0000E6360000}"/>
    <cellStyle name="Assumption Year. 2 4 2 2 9 2" xfId="27244" xr:uid="{00000000-0005-0000-0000-0000E7360000}"/>
    <cellStyle name="Assumption Year. 2 4 2 3" xfId="7254" xr:uid="{00000000-0005-0000-0000-0000E8360000}"/>
    <cellStyle name="Assumption Year. 2 4 2 3 2" xfId="27245" xr:uid="{00000000-0005-0000-0000-0000E9360000}"/>
    <cellStyle name="Assumption Year. 2 4 2 4" xfId="7255" xr:uid="{00000000-0005-0000-0000-0000EA360000}"/>
    <cellStyle name="Assumption Year. 2 4 2 4 2" xfId="27246" xr:uid="{00000000-0005-0000-0000-0000EB360000}"/>
    <cellStyle name="Assumption Year. 2 4 2 5" xfId="7256" xr:uid="{00000000-0005-0000-0000-0000EC360000}"/>
    <cellStyle name="Assumption Year. 2 4 2 5 2" xfId="27247" xr:uid="{00000000-0005-0000-0000-0000ED360000}"/>
    <cellStyle name="Assumption Year. 2 4 2 6" xfId="7257" xr:uid="{00000000-0005-0000-0000-0000EE360000}"/>
    <cellStyle name="Assumption Year. 2 4 2 6 2" xfId="27248" xr:uid="{00000000-0005-0000-0000-0000EF360000}"/>
    <cellStyle name="Assumption Year. 2 4 2 7" xfId="7258" xr:uid="{00000000-0005-0000-0000-0000F0360000}"/>
    <cellStyle name="Assumption Year. 2 4 2 7 2" xfId="27249" xr:uid="{00000000-0005-0000-0000-0000F1360000}"/>
    <cellStyle name="Assumption Year. 2 4 2 8" xfId="7259" xr:uid="{00000000-0005-0000-0000-0000F2360000}"/>
    <cellStyle name="Assumption Year. 2 4 2 8 2" xfId="27250" xr:uid="{00000000-0005-0000-0000-0000F3360000}"/>
    <cellStyle name="Assumption Year. 2 4 2 9" xfId="7260" xr:uid="{00000000-0005-0000-0000-0000F4360000}"/>
    <cellStyle name="Assumption Year. 2 4 2 9 2" xfId="27251" xr:uid="{00000000-0005-0000-0000-0000F5360000}"/>
    <cellStyle name="Assumption Year. 2 4 3" xfId="7261" xr:uid="{00000000-0005-0000-0000-0000F6360000}"/>
    <cellStyle name="Assumption Year. 2 4 3 10" xfId="7262" xr:uid="{00000000-0005-0000-0000-0000F7360000}"/>
    <cellStyle name="Assumption Year. 2 4 3 10 2" xfId="27253" xr:uid="{00000000-0005-0000-0000-0000F8360000}"/>
    <cellStyle name="Assumption Year. 2 4 3 11" xfId="7263" xr:uid="{00000000-0005-0000-0000-0000F9360000}"/>
    <cellStyle name="Assumption Year. 2 4 3 11 2" xfId="27254" xr:uid="{00000000-0005-0000-0000-0000FA360000}"/>
    <cellStyle name="Assumption Year. 2 4 3 12" xfId="27252" xr:uid="{00000000-0005-0000-0000-0000FB360000}"/>
    <cellStyle name="Assumption Year. 2 4 3 2" xfId="7264" xr:uid="{00000000-0005-0000-0000-0000FC360000}"/>
    <cellStyle name="Assumption Year. 2 4 3 2 2" xfId="27255" xr:uid="{00000000-0005-0000-0000-0000FD360000}"/>
    <cellStyle name="Assumption Year. 2 4 3 3" xfId="7265" xr:uid="{00000000-0005-0000-0000-0000FE360000}"/>
    <cellStyle name="Assumption Year. 2 4 3 3 2" xfId="27256" xr:uid="{00000000-0005-0000-0000-0000FF360000}"/>
    <cellStyle name="Assumption Year. 2 4 3 4" xfId="7266" xr:uid="{00000000-0005-0000-0000-000000370000}"/>
    <cellStyle name="Assumption Year. 2 4 3 4 2" xfId="27257" xr:uid="{00000000-0005-0000-0000-000001370000}"/>
    <cellStyle name="Assumption Year. 2 4 3 5" xfId="7267" xr:uid="{00000000-0005-0000-0000-000002370000}"/>
    <cellStyle name="Assumption Year. 2 4 3 5 2" xfId="27258" xr:uid="{00000000-0005-0000-0000-000003370000}"/>
    <cellStyle name="Assumption Year. 2 4 3 6" xfId="7268" xr:uid="{00000000-0005-0000-0000-000004370000}"/>
    <cellStyle name="Assumption Year. 2 4 3 6 2" xfId="27259" xr:uid="{00000000-0005-0000-0000-000005370000}"/>
    <cellStyle name="Assumption Year. 2 4 3 7" xfId="7269" xr:uid="{00000000-0005-0000-0000-000006370000}"/>
    <cellStyle name="Assumption Year. 2 4 3 7 2" xfId="27260" xr:uid="{00000000-0005-0000-0000-000007370000}"/>
    <cellStyle name="Assumption Year. 2 4 3 8" xfId="7270" xr:uid="{00000000-0005-0000-0000-000008370000}"/>
    <cellStyle name="Assumption Year. 2 4 3 8 2" xfId="27261" xr:uid="{00000000-0005-0000-0000-000009370000}"/>
    <cellStyle name="Assumption Year. 2 4 3 9" xfId="7271" xr:uid="{00000000-0005-0000-0000-00000A370000}"/>
    <cellStyle name="Assumption Year. 2 4 3 9 2" xfId="27262" xr:uid="{00000000-0005-0000-0000-00000B370000}"/>
    <cellStyle name="Assumption Year. 2 4 4" xfId="7272" xr:uid="{00000000-0005-0000-0000-00000C370000}"/>
    <cellStyle name="Assumption Year. 2 4 4 2" xfId="27263" xr:uid="{00000000-0005-0000-0000-00000D370000}"/>
    <cellStyle name="Assumption Year. 2 4 5" xfId="7273" xr:uid="{00000000-0005-0000-0000-00000E370000}"/>
    <cellStyle name="Assumption Year. 2 4 5 2" xfId="27264" xr:uid="{00000000-0005-0000-0000-00000F370000}"/>
    <cellStyle name="Assumption Year. 2 4 6" xfId="7274" xr:uid="{00000000-0005-0000-0000-000010370000}"/>
    <cellStyle name="Assumption Year. 2 4 6 2" xfId="27265" xr:uid="{00000000-0005-0000-0000-000011370000}"/>
    <cellStyle name="Assumption Year. 2 4 7" xfId="7275" xr:uid="{00000000-0005-0000-0000-000012370000}"/>
    <cellStyle name="Assumption Year. 2 4 7 2" xfId="27266" xr:uid="{00000000-0005-0000-0000-000013370000}"/>
    <cellStyle name="Assumption Year. 2 4 8" xfId="7276" xr:uid="{00000000-0005-0000-0000-000014370000}"/>
    <cellStyle name="Assumption Year. 2 4 8 2" xfId="27267" xr:uid="{00000000-0005-0000-0000-000015370000}"/>
    <cellStyle name="Assumption Year. 2 4 9" xfId="7277" xr:uid="{00000000-0005-0000-0000-000016370000}"/>
    <cellStyle name="Assumption Year. 2 4 9 2" xfId="27268" xr:uid="{00000000-0005-0000-0000-000017370000}"/>
    <cellStyle name="Assumption Year. 2 5" xfId="7278" xr:uid="{00000000-0005-0000-0000-000018370000}"/>
    <cellStyle name="Assumption Year. 2 5 10" xfId="7279" xr:uid="{00000000-0005-0000-0000-000019370000}"/>
    <cellStyle name="Assumption Year. 2 5 10 2" xfId="27270" xr:uid="{00000000-0005-0000-0000-00001A370000}"/>
    <cellStyle name="Assumption Year. 2 5 11" xfId="7280" xr:uid="{00000000-0005-0000-0000-00001B370000}"/>
    <cellStyle name="Assumption Year. 2 5 11 2" xfId="27271" xr:uid="{00000000-0005-0000-0000-00001C370000}"/>
    <cellStyle name="Assumption Year. 2 5 12" xfId="7281" xr:uid="{00000000-0005-0000-0000-00001D370000}"/>
    <cellStyle name="Assumption Year. 2 5 12 2" xfId="27272" xr:uid="{00000000-0005-0000-0000-00001E370000}"/>
    <cellStyle name="Assumption Year. 2 5 13" xfId="27269" xr:uid="{00000000-0005-0000-0000-00001F370000}"/>
    <cellStyle name="Assumption Year. 2 5 2" xfId="7282" xr:uid="{00000000-0005-0000-0000-000020370000}"/>
    <cellStyle name="Assumption Year. 2 5 2 10" xfId="7283" xr:uid="{00000000-0005-0000-0000-000021370000}"/>
    <cellStyle name="Assumption Year. 2 5 2 10 2" xfId="27274" xr:uid="{00000000-0005-0000-0000-000022370000}"/>
    <cellStyle name="Assumption Year. 2 5 2 11" xfId="7284" xr:uid="{00000000-0005-0000-0000-000023370000}"/>
    <cellStyle name="Assumption Year. 2 5 2 11 2" xfId="27275" xr:uid="{00000000-0005-0000-0000-000024370000}"/>
    <cellStyle name="Assumption Year. 2 5 2 12" xfId="27273" xr:uid="{00000000-0005-0000-0000-000025370000}"/>
    <cellStyle name="Assumption Year. 2 5 2 2" xfId="7285" xr:uid="{00000000-0005-0000-0000-000026370000}"/>
    <cellStyle name="Assumption Year. 2 5 2 2 10" xfId="7286" xr:uid="{00000000-0005-0000-0000-000027370000}"/>
    <cellStyle name="Assumption Year. 2 5 2 2 10 2" xfId="27277" xr:uid="{00000000-0005-0000-0000-000028370000}"/>
    <cellStyle name="Assumption Year. 2 5 2 2 11" xfId="7287" xr:uid="{00000000-0005-0000-0000-000029370000}"/>
    <cellStyle name="Assumption Year. 2 5 2 2 11 2" xfId="27278" xr:uid="{00000000-0005-0000-0000-00002A370000}"/>
    <cellStyle name="Assumption Year. 2 5 2 2 12" xfId="27276" xr:uid="{00000000-0005-0000-0000-00002B370000}"/>
    <cellStyle name="Assumption Year. 2 5 2 2 2" xfId="7288" xr:uid="{00000000-0005-0000-0000-00002C370000}"/>
    <cellStyle name="Assumption Year. 2 5 2 2 2 2" xfId="27279" xr:uid="{00000000-0005-0000-0000-00002D370000}"/>
    <cellStyle name="Assumption Year. 2 5 2 2 3" xfId="7289" xr:uid="{00000000-0005-0000-0000-00002E370000}"/>
    <cellStyle name="Assumption Year. 2 5 2 2 3 2" xfId="27280" xr:uid="{00000000-0005-0000-0000-00002F370000}"/>
    <cellStyle name="Assumption Year. 2 5 2 2 4" xfId="7290" xr:uid="{00000000-0005-0000-0000-000030370000}"/>
    <cellStyle name="Assumption Year. 2 5 2 2 4 2" xfId="27281" xr:uid="{00000000-0005-0000-0000-000031370000}"/>
    <cellStyle name="Assumption Year. 2 5 2 2 5" xfId="7291" xr:uid="{00000000-0005-0000-0000-000032370000}"/>
    <cellStyle name="Assumption Year. 2 5 2 2 5 2" xfId="27282" xr:uid="{00000000-0005-0000-0000-000033370000}"/>
    <cellStyle name="Assumption Year. 2 5 2 2 6" xfId="7292" xr:uid="{00000000-0005-0000-0000-000034370000}"/>
    <cellStyle name="Assumption Year. 2 5 2 2 6 2" xfId="27283" xr:uid="{00000000-0005-0000-0000-000035370000}"/>
    <cellStyle name="Assumption Year. 2 5 2 2 7" xfId="7293" xr:uid="{00000000-0005-0000-0000-000036370000}"/>
    <cellStyle name="Assumption Year. 2 5 2 2 7 2" xfId="27284" xr:uid="{00000000-0005-0000-0000-000037370000}"/>
    <cellStyle name="Assumption Year. 2 5 2 2 8" xfId="7294" xr:uid="{00000000-0005-0000-0000-000038370000}"/>
    <cellStyle name="Assumption Year. 2 5 2 2 8 2" xfId="27285" xr:uid="{00000000-0005-0000-0000-000039370000}"/>
    <cellStyle name="Assumption Year. 2 5 2 2 9" xfId="7295" xr:uid="{00000000-0005-0000-0000-00003A370000}"/>
    <cellStyle name="Assumption Year. 2 5 2 2 9 2" xfId="27286" xr:uid="{00000000-0005-0000-0000-00003B370000}"/>
    <cellStyle name="Assumption Year. 2 5 2 3" xfId="7296" xr:uid="{00000000-0005-0000-0000-00003C370000}"/>
    <cellStyle name="Assumption Year. 2 5 2 3 2" xfId="27287" xr:uid="{00000000-0005-0000-0000-00003D370000}"/>
    <cellStyle name="Assumption Year. 2 5 2 4" xfId="7297" xr:uid="{00000000-0005-0000-0000-00003E370000}"/>
    <cellStyle name="Assumption Year. 2 5 2 4 2" xfId="27288" xr:uid="{00000000-0005-0000-0000-00003F370000}"/>
    <cellStyle name="Assumption Year. 2 5 2 5" xfId="7298" xr:uid="{00000000-0005-0000-0000-000040370000}"/>
    <cellStyle name="Assumption Year. 2 5 2 5 2" xfId="27289" xr:uid="{00000000-0005-0000-0000-000041370000}"/>
    <cellStyle name="Assumption Year. 2 5 2 6" xfId="7299" xr:uid="{00000000-0005-0000-0000-000042370000}"/>
    <cellStyle name="Assumption Year. 2 5 2 6 2" xfId="27290" xr:uid="{00000000-0005-0000-0000-000043370000}"/>
    <cellStyle name="Assumption Year. 2 5 2 7" xfId="7300" xr:uid="{00000000-0005-0000-0000-000044370000}"/>
    <cellStyle name="Assumption Year. 2 5 2 7 2" xfId="27291" xr:uid="{00000000-0005-0000-0000-000045370000}"/>
    <cellStyle name="Assumption Year. 2 5 2 8" xfId="7301" xr:uid="{00000000-0005-0000-0000-000046370000}"/>
    <cellStyle name="Assumption Year. 2 5 2 8 2" xfId="27292" xr:uid="{00000000-0005-0000-0000-000047370000}"/>
    <cellStyle name="Assumption Year. 2 5 2 9" xfId="7302" xr:uid="{00000000-0005-0000-0000-000048370000}"/>
    <cellStyle name="Assumption Year. 2 5 2 9 2" xfId="27293" xr:uid="{00000000-0005-0000-0000-000049370000}"/>
    <cellStyle name="Assumption Year. 2 5 3" xfId="7303" xr:uid="{00000000-0005-0000-0000-00004A370000}"/>
    <cellStyle name="Assumption Year. 2 5 3 10" xfId="7304" xr:uid="{00000000-0005-0000-0000-00004B370000}"/>
    <cellStyle name="Assumption Year. 2 5 3 10 2" xfId="27295" xr:uid="{00000000-0005-0000-0000-00004C370000}"/>
    <cellStyle name="Assumption Year. 2 5 3 11" xfId="7305" xr:uid="{00000000-0005-0000-0000-00004D370000}"/>
    <cellStyle name="Assumption Year. 2 5 3 11 2" xfId="27296" xr:uid="{00000000-0005-0000-0000-00004E370000}"/>
    <cellStyle name="Assumption Year. 2 5 3 12" xfId="27294" xr:uid="{00000000-0005-0000-0000-00004F370000}"/>
    <cellStyle name="Assumption Year. 2 5 3 2" xfId="7306" xr:uid="{00000000-0005-0000-0000-000050370000}"/>
    <cellStyle name="Assumption Year. 2 5 3 2 2" xfId="27297" xr:uid="{00000000-0005-0000-0000-000051370000}"/>
    <cellStyle name="Assumption Year. 2 5 3 3" xfId="7307" xr:uid="{00000000-0005-0000-0000-000052370000}"/>
    <cellStyle name="Assumption Year. 2 5 3 3 2" xfId="27298" xr:uid="{00000000-0005-0000-0000-000053370000}"/>
    <cellStyle name="Assumption Year. 2 5 3 4" xfId="7308" xr:uid="{00000000-0005-0000-0000-000054370000}"/>
    <cellStyle name="Assumption Year. 2 5 3 4 2" xfId="27299" xr:uid="{00000000-0005-0000-0000-000055370000}"/>
    <cellStyle name="Assumption Year. 2 5 3 5" xfId="7309" xr:uid="{00000000-0005-0000-0000-000056370000}"/>
    <cellStyle name="Assumption Year. 2 5 3 5 2" xfId="27300" xr:uid="{00000000-0005-0000-0000-000057370000}"/>
    <cellStyle name="Assumption Year. 2 5 3 6" xfId="7310" xr:uid="{00000000-0005-0000-0000-000058370000}"/>
    <cellStyle name="Assumption Year. 2 5 3 6 2" xfId="27301" xr:uid="{00000000-0005-0000-0000-000059370000}"/>
    <cellStyle name="Assumption Year. 2 5 3 7" xfId="7311" xr:uid="{00000000-0005-0000-0000-00005A370000}"/>
    <cellStyle name="Assumption Year. 2 5 3 7 2" xfId="27302" xr:uid="{00000000-0005-0000-0000-00005B370000}"/>
    <cellStyle name="Assumption Year. 2 5 3 8" xfId="7312" xr:uid="{00000000-0005-0000-0000-00005C370000}"/>
    <cellStyle name="Assumption Year. 2 5 3 8 2" xfId="27303" xr:uid="{00000000-0005-0000-0000-00005D370000}"/>
    <cellStyle name="Assumption Year. 2 5 3 9" xfId="7313" xr:uid="{00000000-0005-0000-0000-00005E370000}"/>
    <cellStyle name="Assumption Year. 2 5 3 9 2" xfId="27304" xr:uid="{00000000-0005-0000-0000-00005F370000}"/>
    <cellStyle name="Assumption Year. 2 5 4" xfId="7314" xr:uid="{00000000-0005-0000-0000-000060370000}"/>
    <cellStyle name="Assumption Year. 2 5 4 2" xfId="27305" xr:uid="{00000000-0005-0000-0000-000061370000}"/>
    <cellStyle name="Assumption Year. 2 5 5" xfId="7315" xr:uid="{00000000-0005-0000-0000-000062370000}"/>
    <cellStyle name="Assumption Year. 2 5 5 2" xfId="27306" xr:uid="{00000000-0005-0000-0000-000063370000}"/>
    <cellStyle name="Assumption Year. 2 5 6" xfId="7316" xr:uid="{00000000-0005-0000-0000-000064370000}"/>
    <cellStyle name="Assumption Year. 2 5 6 2" xfId="27307" xr:uid="{00000000-0005-0000-0000-000065370000}"/>
    <cellStyle name="Assumption Year. 2 5 7" xfId="7317" xr:uid="{00000000-0005-0000-0000-000066370000}"/>
    <cellStyle name="Assumption Year. 2 5 7 2" xfId="27308" xr:uid="{00000000-0005-0000-0000-000067370000}"/>
    <cellStyle name="Assumption Year. 2 5 8" xfId="7318" xr:uid="{00000000-0005-0000-0000-000068370000}"/>
    <cellStyle name="Assumption Year. 2 5 8 2" xfId="27309" xr:uid="{00000000-0005-0000-0000-000069370000}"/>
    <cellStyle name="Assumption Year. 2 5 9" xfId="7319" xr:uid="{00000000-0005-0000-0000-00006A370000}"/>
    <cellStyle name="Assumption Year. 2 5 9 2" xfId="27310" xr:uid="{00000000-0005-0000-0000-00006B370000}"/>
    <cellStyle name="Assumption Year. 2 6" xfId="7320" xr:uid="{00000000-0005-0000-0000-00006C370000}"/>
    <cellStyle name="Assumption Year. 2 6 10" xfId="7321" xr:uid="{00000000-0005-0000-0000-00006D370000}"/>
    <cellStyle name="Assumption Year. 2 6 10 2" xfId="27312" xr:uid="{00000000-0005-0000-0000-00006E370000}"/>
    <cellStyle name="Assumption Year. 2 6 11" xfId="7322" xr:uid="{00000000-0005-0000-0000-00006F370000}"/>
    <cellStyle name="Assumption Year. 2 6 11 2" xfId="27313" xr:uid="{00000000-0005-0000-0000-000070370000}"/>
    <cellStyle name="Assumption Year. 2 6 12" xfId="27311" xr:uid="{00000000-0005-0000-0000-000071370000}"/>
    <cellStyle name="Assumption Year. 2 6 2" xfId="7323" xr:uid="{00000000-0005-0000-0000-000072370000}"/>
    <cellStyle name="Assumption Year. 2 6 2 10" xfId="7324" xr:uid="{00000000-0005-0000-0000-000073370000}"/>
    <cellStyle name="Assumption Year. 2 6 2 10 2" xfId="27315" xr:uid="{00000000-0005-0000-0000-000074370000}"/>
    <cellStyle name="Assumption Year. 2 6 2 11" xfId="7325" xr:uid="{00000000-0005-0000-0000-000075370000}"/>
    <cellStyle name="Assumption Year. 2 6 2 11 2" xfId="27316" xr:uid="{00000000-0005-0000-0000-000076370000}"/>
    <cellStyle name="Assumption Year. 2 6 2 12" xfId="27314" xr:uid="{00000000-0005-0000-0000-000077370000}"/>
    <cellStyle name="Assumption Year. 2 6 2 2" xfId="7326" xr:uid="{00000000-0005-0000-0000-000078370000}"/>
    <cellStyle name="Assumption Year. 2 6 2 2 2" xfId="27317" xr:uid="{00000000-0005-0000-0000-000079370000}"/>
    <cellStyle name="Assumption Year. 2 6 2 3" xfId="7327" xr:uid="{00000000-0005-0000-0000-00007A370000}"/>
    <cellStyle name="Assumption Year. 2 6 2 3 2" xfId="27318" xr:uid="{00000000-0005-0000-0000-00007B370000}"/>
    <cellStyle name="Assumption Year. 2 6 2 4" xfId="7328" xr:uid="{00000000-0005-0000-0000-00007C370000}"/>
    <cellStyle name="Assumption Year. 2 6 2 4 2" xfId="27319" xr:uid="{00000000-0005-0000-0000-00007D370000}"/>
    <cellStyle name="Assumption Year. 2 6 2 5" xfId="7329" xr:uid="{00000000-0005-0000-0000-00007E370000}"/>
    <cellStyle name="Assumption Year. 2 6 2 5 2" xfId="27320" xr:uid="{00000000-0005-0000-0000-00007F370000}"/>
    <cellStyle name="Assumption Year. 2 6 2 6" xfId="7330" xr:uid="{00000000-0005-0000-0000-000080370000}"/>
    <cellStyle name="Assumption Year. 2 6 2 6 2" xfId="27321" xr:uid="{00000000-0005-0000-0000-000081370000}"/>
    <cellStyle name="Assumption Year. 2 6 2 7" xfId="7331" xr:uid="{00000000-0005-0000-0000-000082370000}"/>
    <cellStyle name="Assumption Year. 2 6 2 7 2" xfId="27322" xr:uid="{00000000-0005-0000-0000-000083370000}"/>
    <cellStyle name="Assumption Year. 2 6 2 8" xfId="7332" xr:uid="{00000000-0005-0000-0000-000084370000}"/>
    <cellStyle name="Assumption Year. 2 6 2 8 2" xfId="27323" xr:uid="{00000000-0005-0000-0000-000085370000}"/>
    <cellStyle name="Assumption Year. 2 6 2 9" xfId="7333" xr:uid="{00000000-0005-0000-0000-000086370000}"/>
    <cellStyle name="Assumption Year. 2 6 2 9 2" xfId="27324" xr:uid="{00000000-0005-0000-0000-000087370000}"/>
    <cellStyle name="Assumption Year. 2 6 3" xfId="7334" xr:uid="{00000000-0005-0000-0000-000088370000}"/>
    <cellStyle name="Assumption Year. 2 6 3 2" xfId="27325" xr:uid="{00000000-0005-0000-0000-000089370000}"/>
    <cellStyle name="Assumption Year. 2 6 4" xfId="7335" xr:uid="{00000000-0005-0000-0000-00008A370000}"/>
    <cellStyle name="Assumption Year. 2 6 4 2" xfId="27326" xr:uid="{00000000-0005-0000-0000-00008B370000}"/>
    <cellStyle name="Assumption Year. 2 6 5" xfId="7336" xr:uid="{00000000-0005-0000-0000-00008C370000}"/>
    <cellStyle name="Assumption Year. 2 6 5 2" xfId="27327" xr:uid="{00000000-0005-0000-0000-00008D370000}"/>
    <cellStyle name="Assumption Year. 2 6 6" xfId="7337" xr:uid="{00000000-0005-0000-0000-00008E370000}"/>
    <cellStyle name="Assumption Year. 2 6 6 2" xfId="27328" xr:uid="{00000000-0005-0000-0000-00008F370000}"/>
    <cellStyle name="Assumption Year. 2 6 7" xfId="7338" xr:uid="{00000000-0005-0000-0000-000090370000}"/>
    <cellStyle name="Assumption Year. 2 6 7 2" xfId="27329" xr:uid="{00000000-0005-0000-0000-000091370000}"/>
    <cellStyle name="Assumption Year. 2 6 8" xfId="7339" xr:uid="{00000000-0005-0000-0000-000092370000}"/>
    <cellStyle name="Assumption Year. 2 6 8 2" xfId="27330" xr:uid="{00000000-0005-0000-0000-000093370000}"/>
    <cellStyle name="Assumption Year. 2 6 9" xfId="7340" xr:uid="{00000000-0005-0000-0000-000094370000}"/>
    <cellStyle name="Assumption Year. 2 6 9 2" xfId="27331" xr:uid="{00000000-0005-0000-0000-000095370000}"/>
    <cellStyle name="Assumption Year. 2 7" xfId="7341" xr:uid="{00000000-0005-0000-0000-000096370000}"/>
    <cellStyle name="Assumption Year. 2 7 10" xfId="7342" xr:uid="{00000000-0005-0000-0000-000097370000}"/>
    <cellStyle name="Assumption Year. 2 7 10 2" xfId="27333" xr:uid="{00000000-0005-0000-0000-000098370000}"/>
    <cellStyle name="Assumption Year. 2 7 11" xfId="7343" xr:uid="{00000000-0005-0000-0000-000099370000}"/>
    <cellStyle name="Assumption Year. 2 7 11 2" xfId="27334" xr:uid="{00000000-0005-0000-0000-00009A370000}"/>
    <cellStyle name="Assumption Year. 2 7 12" xfId="27332" xr:uid="{00000000-0005-0000-0000-00009B370000}"/>
    <cellStyle name="Assumption Year. 2 7 2" xfId="7344" xr:uid="{00000000-0005-0000-0000-00009C370000}"/>
    <cellStyle name="Assumption Year. 2 7 2 10" xfId="7345" xr:uid="{00000000-0005-0000-0000-00009D370000}"/>
    <cellStyle name="Assumption Year. 2 7 2 10 2" xfId="27336" xr:uid="{00000000-0005-0000-0000-00009E370000}"/>
    <cellStyle name="Assumption Year. 2 7 2 11" xfId="7346" xr:uid="{00000000-0005-0000-0000-00009F370000}"/>
    <cellStyle name="Assumption Year. 2 7 2 11 2" xfId="27337" xr:uid="{00000000-0005-0000-0000-0000A0370000}"/>
    <cellStyle name="Assumption Year. 2 7 2 12" xfId="27335" xr:uid="{00000000-0005-0000-0000-0000A1370000}"/>
    <cellStyle name="Assumption Year. 2 7 2 2" xfId="7347" xr:uid="{00000000-0005-0000-0000-0000A2370000}"/>
    <cellStyle name="Assumption Year. 2 7 2 2 2" xfId="27338" xr:uid="{00000000-0005-0000-0000-0000A3370000}"/>
    <cellStyle name="Assumption Year. 2 7 2 3" xfId="7348" xr:uid="{00000000-0005-0000-0000-0000A4370000}"/>
    <cellStyle name="Assumption Year. 2 7 2 3 2" xfId="27339" xr:uid="{00000000-0005-0000-0000-0000A5370000}"/>
    <cellStyle name="Assumption Year. 2 7 2 4" xfId="7349" xr:uid="{00000000-0005-0000-0000-0000A6370000}"/>
    <cellStyle name="Assumption Year. 2 7 2 4 2" xfId="27340" xr:uid="{00000000-0005-0000-0000-0000A7370000}"/>
    <cellStyle name="Assumption Year. 2 7 2 5" xfId="7350" xr:uid="{00000000-0005-0000-0000-0000A8370000}"/>
    <cellStyle name="Assumption Year. 2 7 2 5 2" xfId="27341" xr:uid="{00000000-0005-0000-0000-0000A9370000}"/>
    <cellStyle name="Assumption Year. 2 7 2 6" xfId="7351" xr:uid="{00000000-0005-0000-0000-0000AA370000}"/>
    <cellStyle name="Assumption Year. 2 7 2 6 2" xfId="27342" xr:uid="{00000000-0005-0000-0000-0000AB370000}"/>
    <cellStyle name="Assumption Year. 2 7 2 7" xfId="7352" xr:uid="{00000000-0005-0000-0000-0000AC370000}"/>
    <cellStyle name="Assumption Year. 2 7 2 7 2" xfId="27343" xr:uid="{00000000-0005-0000-0000-0000AD370000}"/>
    <cellStyle name="Assumption Year. 2 7 2 8" xfId="7353" xr:uid="{00000000-0005-0000-0000-0000AE370000}"/>
    <cellStyle name="Assumption Year. 2 7 2 8 2" xfId="27344" xr:uid="{00000000-0005-0000-0000-0000AF370000}"/>
    <cellStyle name="Assumption Year. 2 7 2 9" xfId="7354" xr:uid="{00000000-0005-0000-0000-0000B0370000}"/>
    <cellStyle name="Assumption Year. 2 7 2 9 2" xfId="27345" xr:uid="{00000000-0005-0000-0000-0000B1370000}"/>
    <cellStyle name="Assumption Year. 2 7 3" xfId="7355" xr:uid="{00000000-0005-0000-0000-0000B2370000}"/>
    <cellStyle name="Assumption Year. 2 7 3 2" xfId="27346" xr:uid="{00000000-0005-0000-0000-0000B3370000}"/>
    <cellStyle name="Assumption Year. 2 7 4" xfId="7356" xr:uid="{00000000-0005-0000-0000-0000B4370000}"/>
    <cellStyle name="Assumption Year. 2 7 4 2" xfId="27347" xr:uid="{00000000-0005-0000-0000-0000B5370000}"/>
    <cellStyle name="Assumption Year. 2 7 5" xfId="7357" xr:uid="{00000000-0005-0000-0000-0000B6370000}"/>
    <cellStyle name="Assumption Year. 2 7 5 2" xfId="27348" xr:uid="{00000000-0005-0000-0000-0000B7370000}"/>
    <cellStyle name="Assumption Year. 2 7 6" xfId="7358" xr:uid="{00000000-0005-0000-0000-0000B8370000}"/>
    <cellStyle name="Assumption Year. 2 7 6 2" xfId="27349" xr:uid="{00000000-0005-0000-0000-0000B9370000}"/>
    <cellStyle name="Assumption Year. 2 7 7" xfId="7359" xr:uid="{00000000-0005-0000-0000-0000BA370000}"/>
    <cellStyle name="Assumption Year. 2 7 7 2" xfId="27350" xr:uid="{00000000-0005-0000-0000-0000BB370000}"/>
    <cellStyle name="Assumption Year. 2 7 8" xfId="7360" xr:uid="{00000000-0005-0000-0000-0000BC370000}"/>
    <cellStyle name="Assumption Year. 2 7 8 2" xfId="27351" xr:uid="{00000000-0005-0000-0000-0000BD370000}"/>
    <cellStyle name="Assumption Year. 2 7 9" xfId="7361" xr:uid="{00000000-0005-0000-0000-0000BE370000}"/>
    <cellStyle name="Assumption Year. 2 7 9 2" xfId="27352" xr:uid="{00000000-0005-0000-0000-0000BF370000}"/>
    <cellStyle name="Assumption Year. 2 8" xfId="7362" xr:uid="{00000000-0005-0000-0000-0000C0370000}"/>
    <cellStyle name="Assumption Year. 2 8 10" xfId="7363" xr:uid="{00000000-0005-0000-0000-0000C1370000}"/>
    <cellStyle name="Assumption Year. 2 8 10 2" xfId="27354" xr:uid="{00000000-0005-0000-0000-0000C2370000}"/>
    <cellStyle name="Assumption Year. 2 8 11" xfId="7364" xr:uid="{00000000-0005-0000-0000-0000C3370000}"/>
    <cellStyle name="Assumption Year. 2 8 11 2" xfId="27355" xr:uid="{00000000-0005-0000-0000-0000C4370000}"/>
    <cellStyle name="Assumption Year. 2 8 12" xfId="27353" xr:uid="{00000000-0005-0000-0000-0000C5370000}"/>
    <cellStyle name="Assumption Year. 2 8 2" xfId="7365" xr:uid="{00000000-0005-0000-0000-0000C6370000}"/>
    <cellStyle name="Assumption Year. 2 8 2 10" xfId="7366" xr:uid="{00000000-0005-0000-0000-0000C7370000}"/>
    <cellStyle name="Assumption Year. 2 8 2 10 2" xfId="27357" xr:uid="{00000000-0005-0000-0000-0000C8370000}"/>
    <cellStyle name="Assumption Year. 2 8 2 11" xfId="7367" xr:uid="{00000000-0005-0000-0000-0000C9370000}"/>
    <cellStyle name="Assumption Year. 2 8 2 11 2" xfId="27358" xr:uid="{00000000-0005-0000-0000-0000CA370000}"/>
    <cellStyle name="Assumption Year. 2 8 2 12" xfId="27356" xr:uid="{00000000-0005-0000-0000-0000CB370000}"/>
    <cellStyle name="Assumption Year. 2 8 2 2" xfId="7368" xr:uid="{00000000-0005-0000-0000-0000CC370000}"/>
    <cellStyle name="Assumption Year. 2 8 2 2 2" xfId="27359" xr:uid="{00000000-0005-0000-0000-0000CD370000}"/>
    <cellStyle name="Assumption Year. 2 8 2 3" xfId="7369" xr:uid="{00000000-0005-0000-0000-0000CE370000}"/>
    <cellStyle name="Assumption Year. 2 8 2 3 2" xfId="27360" xr:uid="{00000000-0005-0000-0000-0000CF370000}"/>
    <cellStyle name="Assumption Year. 2 8 2 4" xfId="7370" xr:uid="{00000000-0005-0000-0000-0000D0370000}"/>
    <cellStyle name="Assumption Year. 2 8 2 4 2" xfId="27361" xr:uid="{00000000-0005-0000-0000-0000D1370000}"/>
    <cellStyle name="Assumption Year. 2 8 2 5" xfId="7371" xr:uid="{00000000-0005-0000-0000-0000D2370000}"/>
    <cellStyle name="Assumption Year. 2 8 2 5 2" xfId="27362" xr:uid="{00000000-0005-0000-0000-0000D3370000}"/>
    <cellStyle name="Assumption Year. 2 8 2 6" xfId="7372" xr:uid="{00000000-0005-0000-0000-0000D4370000}"/>
    <cellStyle name="Assumption Year. 2 8 2 6 2" xfId="27363" xr:uid="{00000000-0005-0000-0000-0000D5370000}"/>
    <cellStyle name="Assumption Year. 2 8 2 7" xfId="7373" xr:uid="{00000000-0005-0000-0000-0000D6370000}"/>
    <cellStyle name="Assumption Year. 2 8 2 7 2" xfId="27364" xr:uid="{00000000-0005-0000-0000-0000D7370000}"/>
    <cellStyle name="Assumption Year. 2 8 2 8" xfId="7374" xr:uid="{00000000-0005-0000-0000-0000D8370000}"/>
    <cellStyle name="Assumption Year. 2 8 2 8 2" xfId="27365" xr:uid="{00000000-0005-0000-0000-0000D9370000}"/>
    <cellStyle name="Assumption Year. 2 8 2 9" xfId="7375" xr:uid="{00000000-0005-0000-0000-0000DA370000}"/>
    <cellStyle name="Assumption Year. 2 8 2 9 2" xfId="27366" xr:uid="{00000000-0005-0000-0000-0000DB370000}"/>
    <cellStyle name="Assumption Year. 2 8 3" xfId="7376" xr:uid="{00000000-0005-0000-0000-0000DC370000}"/>
    <cellStyle name="Assumption Year. 2 8 3 2" xfId="27367" xr:uid="{00000000-0005-0000-0000-0000DD370000}"/>
    <cellStyle name="Assumption Year. 2 8 4" xfId="7377" xr:uid="{00000000-0005-0000-0000-0000DE370000}"/>
    <cellStyle name="Assumption Year. 2 8 4 2" xfId="27368" xr:uid="{00000000-0005-0000-0000-0000DF370000}"/>
    <cellStyle name="Assumption Year. 2 8 5" xfId="7378" xr:uid="{00000000-0005-0000-0000-0000E0370000}"/>
    <cellStyle name="Assumption Year. 2 8 5 2" xfId="27369" xr:uid="{00000000-0005-0000-0000-0000E1370000}"/>
    <cellStyle name="Assumption Year. 2 8 6" xfId="7379" xr:uid="{00000000-0005-0000-0000-0000E2370000}"/>
    <cellStyle name="Assumption Year. 2 8 6 2" xfId="27370" xr:uid="{00000000-0005-0000-0000-0000E3370000}"/>
    <cellStyle name="Assumption Year. 2 8 7" xfId="7380" xr:uid="{00000000-0005-0000-0000-0000E4370000}"/>
    <cellStyle name="Assumption Year. 2 8 7 2" xfId="27371" xr:uid="{00000000-0005-0000-0000-0000E5370000}"/>
    <cellStyle name="Assumption Year. 2 8 8" xfId="7381" xr:uid="{00000000-0005-0000-0000-0000E6370000}"/>
    <cellStyle name="Assumption Year. 2 8 8 2" xfId="27372" xr:uid="{00000000-0005-0000-0000-0000E7370000}"/>
    <cellStyle name="Assumption Year. 2 8 9" xfId="7382" xr:uid="{00000000-0005-0000-0000-0000E8370000}"/>
    <cellStyle name="Assumption Year. 2 8 9 2" xfId="27373" xr:uid="{00000000-0005-0000-0000-0000E9370000}"/>
    <cellStyle name="Assumption Year. 2 9" xfId="7383" xr:uid="{00000000-0005-0000-0000-0000EA370000}"/>
    <cellStyle name="Assumption Year. 2 9 10" xfId="7384" xr:uid="{00000000-0005-0000-0000-0000EB370000}"/>
    <cellStyle name="Assumption Year. 2 9 10 2" xfId="27375" xr:uid="{00000000-0005-0000-0000-0000EC370000}"/>
    <cellStyle name="Assumption Year. 2 9 11" xfId="7385" xr:uid="{00000000-0005-0000-0000-0000ED370000}"/>
    <cellStyle name="Assumption Year. 2 9 11 2" xfId="27376" xr:uid="{00000000-0005-0000-0000-0000EE370000}"/>
    <cellStyle name="Assumption Year. 2 9 12" xfId="27374" xr:uid="{00000000-0005-0000-0000-0000EF370000}"/>
    <cellStyle name="Assumption Year. 2 9 2" xfId="7386" xr:uid="{00000000-0005-0000-0000-0000F0370000}"/>
    <cellStyle name="Assumption Year. 2 9 2 2" xfId="27377" xr:uid="{00000000-0005-0000-0000-0000F1370000}"/>
    <cellStyle name="Assumption Year. 2 9 3" xfId="7387" xr:uid="{00000000-0005-0000-0000-0000F2370000}"/>
    <cellStyle name="Assumption Year. 2 9 3 2" xfId="27378" xr:uid="{00000000-0005-0000-0000-0000F3370000}"/>
    <cellStyle name="Assumption Year. 2 9 4" xfId="7388" xr:uid="{00000000-0005-0000-0000-0000F4370000}"/>
    <cellStyle name="Assumption Year. 2 9 4 2" xfId="27379" xr:uid="{00000000-0005-0000-0000-0000F5370000}"/>
    <cellStyle name="Assumption Year. 2 9 5" xfId="7389" xr:uid="{00000000-0005-0000-0000-0000F6370000}"/>
    <cellStyle name="Assumption Year. 2 9 5 2" xfId="27380" xr:uid="{00000000-0005-0000-0000-0000F7370000}"/>
    <cellStyle name="Assumption Year. 2 9 6" xfId="7390" xr:uid="{00000000-0005-0000-0000-0000F8370000}"/>
    <cellStyle name="Assumption Year. 2 9 6 2" xfId="27381" xr:uid="{00000000-0005-0000-0000-0000F9370000}"/>
    <cellStyle name="Assumption Year. 2 9 7" xfId="7391" xr:uid="{00000000-0005-0000-0000-0000FA370000}"/>
    <cellStyle name="Assumption Year. 2 9 7 2" xfId="27382" xr:uid="{00000000-0005-0000-0000-0000FB370000}"/>
    <cellStyle name="Assumption Year. 2 9 8" xfId="7392" xr:uid="{00000000-0005-0000-0000-0000FC370000}"/>
    <cellStyle name="Assumption Year. 2 9 8 2" xfId="27383" xr:uid="{00000000-0005-0000-0000-0000FD370000}"/>
    <cellStyle name="Assumption Year. 2 9 9" xfId="7393" xr:uid="{00000000-0005-0000-0000-0000FE370000}"/>
    <cellStyle name="Assumption Year. 2 9 9 2" xfId="27384" xr:uid="{00000000-0005-0000-0000-0000FF370000}"/>
    <cellStyle name="Assumption Year. 3" xfId="7394" xr:uid="{00000000-0005-0000-0000-000000380000}"/>
    <cellStyle name="Assumption Year. 3 10" xfId="7395" xr:uid="{00000000-0005-0000-0000-000001380000}"/>
    <cellStyle name="Assumption Year. 3 10 2" xfId="27386" xr:uid="{00000000-0005-0000-0000-000002380000}"/>
    <cellStyle name="Assumption Year. 3 11" xfId="7396" xr:uid="{00000000-0005-0000-0000-000003380000}"/>
    <cellStyle name="Assumption Year. 3 11 2" xfId="27387" xr:uid="{00000000-0005-0000-0000-000004380000}"/>
    <cellStyle name="Assumption Year. 3 12" xfId="7397" xr:uid="{00000000-0005-0000-0000-000005380000}"/>
    <cellStyle name="Assumption Year. 3 12 2" xfId="27388" xr:uid="{00000000-0005-0000-0000-000006380000}"/>
    <cellStyle name="Assumption Year. 3 13" xfId="7398" xr:uid="{00000000-0005-0000-0000-000007380000}"/>
    <cellStyle name="Assumption Year. 3 13 2" xfId="27389" xr:uid="{00000000-0005-0000-0000-000008380000}"/>
    <cellStyle name="Assumption Year. 3 14" xfId="7399" xr:uid="{00000000-0005-0000-0000-000009380000}"/>
    <cellStyle name="Assumption Year. 3 14 2" xfId="27390" xr:uid="{00000000-0005-0000-0000-00000A380000}"/>
    <cellStyle name="Assumption Year. 3 15" xfId="7400" xr:uid="{00000000-0005-0000-0000-00000B380000}"/>
    <cellStyle name="Assumption Year. 3 15 2" xfId="27391" xr:uid="{00000000-0005-0000-0000-00000C380000}"/>
    <cellStyle name="Assumption Year. 3 16" xfId="7401" xr:uid="{00000000-0005-0000-0000-00000D380000}"/>
    <cellStyle name="Assumption Year. 3 16 2" xfId="27392" xr:uid="{00000000-0005-0000-0000-00000E380000}"/>
    <cellStyle name="Assumption Year. 3 17" xfId="7402" xr:uid="{00000000-0005-0000-0000-00000F380000}"/>
    <cellStyle name="Assumption Year. 3 17 2" xfId="27393" xr:uid="{00000000-0005-0000-0000-000010380000}"/>
    <cellStyle name="Assumption Year. 3 18" xfId="7403" xr:uid="{00000000-0005-0000-0000-000011380000}"/>
    <cellStyle name="Assumption Year. 3 18 2" xfId="27394" xr:uid="{00000000-0005-0000-0000-000012380000}"/>
    <cellStyle name="Assumption Year. 3 19" xfId="7404" xr:uid="{00000000-0005-0000-0000-000013380000}"/>
    <cellStyle name="Assumption Year. 3 19 2" xfId="27395" xr:uid="{00000000-0005-0000-0000-000014380000}"/>
    <cellStyle name="Assumption Year. 3 2" xfId="7405" xr:uid="{00000000-0005-0000-0000-000015380000}"/>
    <cellStyle name="Assumption Year. 3 2 10" xfId="7406" xr:uid="{00000000-0005-0000-0000-000016380000}"/>
    <cellStyle name="Assumption Year. 3 2 10 2" xfId="27397" xr:uid="{00000000-0005-0000-0000-000017380000}"/>
    <cellStyle name="Assumption Year. 3 2 11" xfId="7407" xr:uid="{00000000-0005-0000-0000-000018380000}"/>
    <cellStyle name="Assumption Year. 3 2 11 2" xfId="27398" xr:uid="{00000000-0005-0000-0000-000019380000}"/>
    <cellStyle name="Assumption Year. 3 2 12" xfId="7408" xr:uid="{00000000-0005-0000-0000-00001A380000}"/>
    <cellStyle name="Assumption Year. 3 2 12 2" xfId="27399" xr:uid="{00000000-0005-0000-0000-00001B380000}"/>
    <cellStyle name="Assumption Year. 3 2 13" xfId="7409" xr:uid="{00000000-0005-0000-0000-00001C380000}"/>
    <cellStyle name="Assumption Year. 3 2 13 2" xfId="27400" xr:uid="{00000000-0005-0000-0000-00001D380000}"/>
    <cellStyle name="Assumption Year. 3 2 14" xfId="27396" xr:uid="{00000000-0005-0000-0000-00001E380000}"/>
    <cellStyle name="Assumption Year. 3 2 2" xfId="7410" xr:uid="{00000000-0005-0000-0000-00001F380000}"/>
    <cellStyle name="Assumption Year. 3 2 2 10" xfId="7411" xr:uid="{00000000-0005-0000-0000-000020380000}"/>
    <cellStyle name="Assumption Year. 3 2 2 10 2" xfId="27402" xr:uid="{00000000-0005-0000-0000-000021380000}"/>
    <cellStyle name="Assumption Year. 3 2 2 11" xfId="7412" xr:uid="{00000000-0005-0000-0000-000022380000}"/>
    <cellStyle name="Assumption Year. 3 2 2 11 2" xfId="27403" xr:uid="{00000000-0005-0000-0000-000023380000}"/>
    <cellStyle name="Assumption Year. 3 2 2 12" xfId="7413" xr:uid="{00000000-0005-0000-0000-000024380000}"/>
    <cellStyle name="Assumption Year. 3 2 2 12 2" xfId="27404" xr:uid="{00000000-0005-0000-0000-000025380000}"/>
    <cellStyle name="Assumption Year. 3 2 2 13" xfId="27401" xr:uid="{00000000-0005-0000-0000-000026380000}"/>
    <cellStyle name="Assumption Year. 3 2 2 2" xfId="7414" xr:uid="{00000000-0005-0000-0000-000027380000}"/>
    <cellStyle name="Assumption Year. 3 2 2 2 10" xfId="7415" xr:uid="{00000000-0005-0000-0000-000028380000}"/>
    <cellStyle name="Assumption Year. 3 2 2 2 10 2" xfId="27406" xr:uid="{00000000-0005-0000-0000-000029380000}"/>
    <cellStyle name="Assumption Year. 3 2 2 2 11" xfId="7416" xr:uid="{00000000-0005-0000-0000-00002A380000}"/>
    <cellStyle name="Assumption Year. 3 2 2 2 11 2" xfId="27407" xr:uid="{00000000-0005-0000-0000-00002B380000}"/>
    <cellStyle name="Assumption Year. 3 2 2 2 12" xfId="27405" xr:uid="{00000000-0005-0000-0000-00002C380000}"/>
    <cellStyle name="Assumption Year. 3 2 2 2 2" xfId="7417" xr:uid="{00000000-0005-0000-0000-00002D380000}"/>
    <cellStyle name="Assumption Year. 3 2 2 2 2 10" xfId="7418" xr:uid="{00000000-0005-0000-0000-00002E380000}"/>
    <cellStyle name="Assumption Year. 3 2 2 2 2 10 2" xfId="27409" xr:uid="{00000000-0005-0000-0000-00002F380000}"/>
    <cellStyle name="Assumption Year. 3 2 2 2 2 11" xfId="7419" xr:uid="{00000000-0005-0000-0000-000030380000}"/>
    <cellStyle name="Assumption Year. 3 2 2 2 2 11 2" xfId="27410" xr:uid="{00000000-0005-0000-0000-000031380000}"/>
    <cellStyle name="Assumption Year. 3 2 2 2 2 12" xfId="27408" xr:uid="{00000000-0005-0000-0000-000032380000}"/>
    <cellStyle name="Assumption Year. 3 2 2 2 2 2" xfId="7420" xr:uid="{00000000-0005-0000-0000-000033380000}"/>
    <cellStyle name="Assumption Year. 3 2 2 2 2 2 2" xfId="27411" xr:uid="{00000000-0005-0000-0000-000034380000}"/>
    <cellStyle name="Assumption Year. 3 2 2 2 2 3" xfId="7421" xr:uid="{00000000-0005-0000-0000-000035380000}"/>
    <cellStyle name="Assumption Year. 3 2 2 2 2 3 2" xfId="27412" xr:uid="{00000000-0005-0000-0000-000036380000}"/>
    <cellStyle name="Assumption Year. 3 2 2 2 2 4" xfId="7422" xr:uid="{00000000-0005-0000-0000-000037380000}"/>
    <cellStyle name="Assumption Year. 3 2 2 2 2 4 2" xfId="27413" xr:uid="{00000000-0005-0000-0000-000038380000}"/>
    <cellStyle name="Assumption Year. 3 2 2 2 2 5" xfId="7423" xr:uid="{00000000-0005-0000-0000-000039380000}"/>
    <cellStyle name="Assumption Year. 3 2 2 2 2 5 2" xfId="27414" xr:uid="{00000000-0005-0000-0000-00003A380000}"/>
    <cellStyle name="Assumption Year. 3 2 2 2 2 6" xfId="7424" xr:uid="{00000000-0005-0000-0000-00003B380000}"/>
    <cellStyle name="Assumption Year. 3 2 2 2 2 6 2" xfId="27415" xr:uid="{00000000-0005-0000-0000-00003C380000}"/>
    <cellStyle name="Assumption Year. 3 2 2 2 2 7" xfId="7425" xr:uid="{00000000-0005-0000-0000-00003D380000}"/>
    <cellStyle name="Assumption Year. 3 2 2 2 2 7 2" xfId="27416" xr:uid="{00000000-0005-0000-0000-00003E380000}"/>
    <cellStyle name="Assumption Year. 3 2 2 2 2 8" xfId="7426" xr:uid="{00000000-0005-0000-0000-00003F380000}"/>
    <cellStyle name="Assumption Year. 3 2 2 2 2 8 2" xfId="27417" xr:uid="{00000000-0005-0000-0000-000040380000}"/>
    <cellStyle name="Assumption Year. 3 2 2 2 2 9" xfId="7427" xr:uid="{00000000-0005-0000-0000-000041380000}"/>
    <cellStyle name="Assumption Year. 3 2 2 2 2 9 2" xfId="27418" xr:uid="{00000000-0005-0000-0000-000042380000}"/>
    <cellStyle name="Assumption Year. 3 2 2 2 3" xfId="7428" xr:uid="{00000000-0005-0000-0000-000043380000}"/>
    <cellStyle name="Assumption Year. 3 2 2 2 3 2" xfId="27419" xr:uid="{00000000-0005-0000-0000-000044380000}"/>
    <cellStyle name="Assumption Year. 3 2 2 2 4" xfId="7429" xr:uid="{00000000-0005-0000-0000-000045380000}"/>
    <cellStyle name="Assumption Year. 3 2 2 2 4 2" xfId="27420" xr:uid="{00000000-0005-0000-0000-000046380000}"/>
    <cellStyle name="Assumption Year. 3 2 2 2 5" xfId="7430" xr:uid="{00000000-0005-0000-0000-000047380000}"/>
    <cellStyle name="Assumption Year. 3 2 2 2 5 2" xfId="27421" xr:uid="{00000000-0005-0000-0000-000048380000}"/>
    <cellStyle name="Assumption Year. 3 2 2 2 6" xfId="7431" xr:uid="{00000000-0005-0000-0000-000049380000}"/>
    <cellStyle name="Assumption Year. 3 2 2 2 6 2" xfId="27422" xr:uid="{00000000-0005-0000-0000-00004A380000}"/>
    <cellStyle name="Assumption Year. 3 2 2 2 7" xfId="7432" xr:uid="{00000000-0005-0000-0000-00004B380000}"/>
    <cellStyle name="Assumption Year. 3 2 2 2 7 2" xfId="27423" xr:uid="{00000000-0005-0000-0000-00004C380000}"/>
    <cellStyle name="Assumption Year. 3 2 2 2 8" xfId="7433" xr:uid="{00000000-0005-0000-0000-00004D380000}"/>
    <cellStyle name="Assumption Year. 3 2 2 2 8 2" xfId="27424" xr:uid="{00000000-0005-0000-0000-00004E380000}"/>
    <cellStyle name="Assumption Year. 3 2 2 2 9" xfId="7434" xr:uid="{00000000-0005-0000-0000-00004F380000}"/>
    <cellStyle name="Assumption Year. 3 2 2 2 9 2" xfId="27425" xr:uid="{00000000-0005-0000-0000-000050380000}"/>
    <cellStyle name="Assumption Year. 3 2 2 3" xfId="7435" xr:uid="{00000000-0005-0000-0000-000051380000}"/>
    <cellStyle name="Assumption Year. 3 2 2 3 10" xfId="7436" xr:uid="{00000000-0005-0000-0000-000052380000}"/>
    <cellStyle name="Assumption Year. 3 2 2 3 10 2" xfId="27427" xr:uid="{00000000-0005-0000-0000-000053380000}"/>
    <cellStyle name="Assumption Year. 3 2 2 3 11" xfId="7437" xr:uid="{00000000-0005-0000-0000-000054380000}"/>
    <cellStyle name="Assumption Year. 3 2 2 3 11 2" xfId="27428" xr:uid="{00000000-0005-0000-0000-000055380000}"/>
    <cellStyle name="Assumption Year. 3 2 2 3 12" xfId="27426" xr:uid="{00000000-0005-0000-0000-000056380000}"/>
    <cellStyle name="Assumption Year. 3 2 2 3 2" xfId="7438" xr:uid="{00000000-0005-0000-0000-000057380000}"/>
    <cellStyle name="Assumption Year. 3 2 2 3 2 2" xfId="27429" xr:uid="{00000000-0005-0000-0000-000058380000}"/>
    <cellStyle name="Assumption Year. 3 2 2 3 3" xfId="7439" xr:uid="{00000000-0005-0000-0000-000059380000}"/>
    <cellStyle name="Assumption Year. 3 2 2 3 3 2" xfId="27430" xr:uid="{00000000-0005-0000-0000-00005A380000}"/>
    <cellStyle name="Assumption Year. 3 2 2 3 4" xfId="7440" xr:uid="{00000000-0005-0000-0000-00005B380000}"/>
    <cellStyle name="Assumption Year. 3 2 2 3 4 2" xfId="27431" xr:uid="{00000000-0005-0000-0000-00005C380000}"/>
    <cellStyle name="Assumption Year. 3 2 2 3 5" xfId="7441" xr:uid="{00000000-0005-0000-0000-00005D380000}"/>
    <cellStyle name="Assumption Year. 3 2 2 3 5 2" xfId="27432" xr:uid="{00000000-0005-0000-0000-00005E380000}"/>
    <cellStyle name="Assumption Year. 3 2 2 3 6" xfId="7442" xr:uid="{00000000-0005-0000-0000-00005F380000}"/>
    <cellStyle name="Assumption Year. 3 2 2 3 6 2" xfId="27433" xr:uid="{00000000-0005-0000-0000-000060380000}"/>
    <cellStyle name="Assumption Year. 3 2 2 3 7" xfId="7443" xr:uid="{00000000-0005-0000-0000-000061380000}"/>
    <cellStyle name="Assumption Year. 3 2 2 3 7 2" xfId="27434" xr:uid="{00000000-0005-0000-0000-000062380000}"/>
    <cellStyle name="Assumption Year. 3 2 2 3 8" xfId="7444" xr:uid="{00000000-0005-0000-0000-000063380000}"/>
    <cellStyle name="Assumption Year. 3 2 2 3 8 2" xfId="27435" xr:uid="{00000000-0005-0000-0000-000064380000}"/>
    <cellStyle name="Assumption Year. 3 2 2 3 9" xfId="7445" xr:uid="{00000000-0005-0000-0000-000065380000}"/>
    <cellStyle name="Assumption Year. 3 2 2 3 9 2" xfId="27436" xr:uid="{00000000-0005-0000-0000-000066380000}"/>
    <cellStyle name="Assumption Year. 3 2 2 4" xfId="7446" xr:uid="{00000000-0005-0000-0000-000067380000}"/>
    <cellStyle name="Assumption Year. 3 2 2 4 2" xfId="27437" xr:uid="{00000000-0005-0000-0000-000068380000}"/>
    <cellStyle name="Assumption Year. 3 2 2 5" xfId="7447" xr:uid="{00000000-0005-0000-0000-000069380000}"/>
    <cellStyle name="Assumption Year. 3 2 2 5 2" xfId="27438" xr:uid="{00000000-0005-0000-0000-00006A380000}"/>
    <cellStyle name="Assumption Year. 3 2 2 6" xfId="7448" xr:uid="{00000000-0005-0000-0000-00006B380000}"/>
    <cellStyle name="Assumption Year. 3 2 2 6 2" xfId="27439" xr:uid="{00000000-0005-0000-0000-00006C380000}"/>
    <cellStyle name="Assumption Year. 3 2 2 7" xfId="7449" xr:uid="{00000000-0005-0000-0000-00006D380000}"/>
    <cellStyle name="Assumption Year. 3 2 2 7 2" xfId="27440" xr:uid="{00000000-0005-0000-0000-00006E380000}"/>
    <cellStyle name="Assumption Year. 3 2 2 8" xfId="7450" xr:uid="{00000000-0005-0000-0000-00006F380000}"/>
    <cellStyle name="Assumption Year. 3 2 2 8 2" xfId="27441" xr:uid="{00000000-0005-0000-0000-000070380000}"/>
    <cellStyle name="Assumption Year. 3 2 2 9" xfId="7451" xr:uid="{00000000-0005-0000-0000-000071380000}"/>
    <cellStyle name="Assumption Year. 3 2 2 9 2" xfId="27442" xr:uid="{00000000-0005-0000-0000-000072380000}"/>
    <cellStyle name="Assumption Year. 3 2 3" xfId="7452" xr:uid="{00000000-0005-0000-0000-000073380000}"/>
    <cellStyle name="Assumption Year. 3 2 3 10" xfId="7453" xr:uid="{00000000-0005-0000-0000-000074380000}"/>
    <cellStyle name="Assumption Year. 3 2 3 10 2" xfId="27444" xr:uid="{00000000-0005-0000-0000-000075380000}"/>
    <cellStyle name="Assumption Year. 3 2 3 11" xfId="7454" xr:uid="{00000000-0005-0000-0000-000076380000}"/>
    <cellStyle name="Assumption Year. 3 2 3 11 2" xfId="27445" xr:uid="{00000000-0005-0000-0000-000077380000}"/>
    <cellStyle name="Assumption Year. 3 2 3 12" xfId="27443" xr:uid="{00000000-0005-0000-0000-000078380000}"/>
    <cellStyle name="Assumption Year. 3 2 3 2" xfId="7455" xr:uid="{00000000-0005-0000-0000-000079380000}"/>
    <cellStyle name="Assumption Year. 3 2 3 2 10" xfId="7456" xr:uid="{00000000-0005-0000-0000-00007A380000}"/>
    <cellStyle name="Assumption Year. 3 2 3 2 10 2" xfId="27447" xr:uid="{00000000-0005-0000-0000-00007B380000}"/>
    <cellStyle name="Assumption Year. 3 2 3 2 11" xfId="7457" xr:uid="{00000000-0005-0000-0000-00007C380000}"/>
    <cellStyle name="Assumption Year. 3 2 3 2 11 2" xfId="27448" xr:uid="{00000000-0005-0000-0000-00007D380000}"/>
    <cellStyle name="Assumption Year. 3 2 3 2 12" xfId="27446" xr:uid="{00000000-0005-0000-0000-00007E380000}"/>
    <cellStyle name="Assumption Year. 3 2 3 2 2" xfId="7458" xr:uid="{00000000-0005-0000-0000-00007F380000}"/>
    <cellStyle name="Assumption Year. 3 2 3 2 2 2" xfId="27449" xr:uid="{00000000-0005-0000-0000-000080380000}"/>
    <cellStyle name="Assumption Year. 3 2 3 2 3" xfId="7459" xr:uid="{00000000-0005-0000-0000-000081380000}"/>
    <cellStyle name="Assumption Year. 3 2 3 2 3 2" xfId="27450" xr:uid="{00000000-0005-0000-0000-000082380000}"/>
    <cellStyle name="Assumption Year. 3 2 3 2 4" xfId="7460" xr:uid="{00000000-0005-0000-0000-000083380000}"/>
    <cellStyle name="Assumption Year. 3 2 3 2 4 2" xfId="27451" xr:uid="{00000000-0005-0000-0000-000084380000}"/>
    <cellStyle name="Assumption Year. 3 2 3 2 5" xfId="7461" xr:uid="{00000000-0005-0000-0000-000085380000}"/>
    <cellStyle name="Assumption Year. 3 2 3 2 5 2" xfId="27452" xr:uid="{00000000-0005-0000-0000-000086380000}"/>
    <cellStyle name="Assumption Year. 3 2 3 2 6" xfId="7462" xr:uid="{00000000-0005-0000-0000-000087380000}"/>
    <cellStyle name="Assumption Year. 3 2 3 2 6 2" xfId="27453" xr:uid="{00000000-0005-0000-0000-000088380000}"/>
    <cellStyle name="Assumption Year. 3 2 3 2 7" xfId="7463" xr:uid="{00000000-0005-0000-0000-000089380000}"/>
    <cellStyle name="Assumption Year. 3 2 3 2 7 2" xfId="27454" xr:uid="{00000000-0005-0000-0000-00008A380000}"/>
    <cellStyle name="Assumption Year. 3 2 3 2 8" xfId="7464" xr:uid="{00000000-0005-0000-0000-00008B380000}"/>
    <cellStyle name="Assumption Year. 3 2 3 2 8 2" xfId="27455" xr:uid="{00000000-0005-0000-0000-00008C380000}"/>
    <cellStyle name="Assumption Year. 3 2 3 2 9" xfId="7465" xr:uid="{00000000-0005-0000-0000-00008D380000}"/>
    <cellStyle name="Assumption Year. 3 2 3 2 9 2" xfId="27456" xr:uid="{00000000-0005-0000-0000-00008E380000}"/>
    <cellStyle name="Assumption Year. 3 2 3 3" xfId="7466" xr:uid="{00000000-0005-0000-0000-00008F380000}"/>
    <cellStyle name="Assumption Year. 3 2 3 3 2" xfId="27457" xr:uid="{00000000-0005-0000-0000-000090380000}"/>
    <cellStyle name="Assumption Year. 3 2 3 4" xfId="7467" xr:uid="{00000000-0005-0000-0000-000091380000}"/>
    <cellStyle name="Assumption Year. 3 2 3 4 2" xfId="27458" xr:uid="{00000000-0005-0000-0000-000092380000}"/>
    <cellStyle name="Assumption Year. 3 2 3 5" xfId="7468" xr:uid="{00000000-0005-0000-0000-000093380000}"/>
    <cellStyle name="Assumption Year. 3 2 3 5 2" xfId="27459" xr:uid="{00000000-0005-0000-0000-000094380000}"/>
    <cellStyle name="Assumption Year. 3 2 3 6" xfId="7469" xr:uid="{00000000-0005-0000-0000-000095380000}"/>
    <cellStyle name="Assumption Year. 3 2 3 6 2" xfId="27460" xr:uid="{00000000-0005-0000-0000-000096380000}"/>
    <cellStyle name="Assumption Year. 3 2 3 7" xfId="7470" xr:uid="{00000000-0005-0000-0000-000097380000}"/>
    <cellStyle name="Assumption Year. 3 2 3 7 2" xfId="27461" xr:uid="{00000000-0005-0000-0000-000098380000}"/>
    <cellStyle name="Assumption Year. 3 2 3 8" xfId="7471" xr:uid="{00000000-0005-0000-0000-000099380000}"/>
    <cellStyle name="Assumption Year. 3 2 3 8 2" xfId="27462" xr:uid="{00000000-0005-0000-0000-00009A380000}"/>
    <cellStyle name="Assumption Year. 3 2 3 9" xfId="7472" xr:uid="{00000000-0005-0000-0000-00009B380000}"/>
    <cellStyle name="Assumption Year. 3 2 3 9 2" xfId="27463" xr:uid="{00000000-0005-0000-0000-00009C380000}"/>
    <cellStyle name="Assumption Year. 3 2 4" xfId="7473" xr:uid="{00000000-0005-0000-0000-00009D380000}"/>
    <cellStyle name="Assumption Year. 3 2 4 10" xfId="7474" xr:uid="{00000000-0005-0000-0000-00009E380000}"/>
    <cellStyle name="Assumption Year. 3 2 4 10 2" xfId="27465" xr:uid="{00000000-0005-0000-0000-00009F380000}"/>
    <cellStyle name="Assumption Year. 3 2 4 11" xfId="7475" xr:uid="{00000000-0005-0000-0000-0000A0380000}"/>
    <cellStyle name="Assumption Year. 3 2 4 11 2" xfId="27466" xr:uid="{00000000-0005-0000-0000-0000A1380000}"/>
    <cellStyle name="Assumption Year. 3 2 4 12" xfId="27464" xr:uid="{00000000-0005-0000-0000-0000A2380000}"/>
    <cellStyle name="Assumption Year. 3 2 4 2" xfId="7476" xr:uid="{00000000-0005-0000-0000-0000A3380000}"/>
    <cellStyle name="Assumption Year. 3 2 4 2 2" xfId="27467" xr:uid="{00000000-0005-0000-0000-0000A4380000}"/>
    <cellStyle name="Assumption Year. 3 2 4 3" xfId="7477" xr:uid="{00000000-0005-0000-0000-0000A5380000}"/>
    <cellStyle name="Assumption Year. 3 2 4 3 2" xfId="27468" xr:uid="{00000000-0005-0000-0000-0000A6380000}"/>
    <cellStyle name="Assumption Year. 3 2 4 4" xfId="7478" xr:uid="{00000000-0005-0000-0000-0000A7380000}"/>
    <cellStyle name="Assumption Year. 3 2 4 4 2" xfId="27469" xr:uid="{00000000-0005-0000-0000-0000A8380000}"/>
    <cellStyle name="Assumption Year. 3 2 4 5" xfId="7479" xr:uid="{00000000-0005-0000-0000-0000A9380000}"/>
    <cellStyle name="Assumption Year. 3 2 4 5 2" xfId="27470" xr:uid="{00000000-0005-0000-0000-0000AA380000}"/>
    <cellStyle name="Assumption Year. 3 2 4 6" xfId="7480" xr:uid="{00000000-0005-0000-0000-0000AB380000}"/>
    <cellStyle name="Assumption Year. 3 2 4 6 2" xfId="27471" xr:uid="{00000000-0005-0000-0000-0000AC380000}"/>
    <cellStyle name="Assumption Year. 3 2 4 7" xfId="7481" xr:uid="{00000000-0005-0000-0000-0000AD380000}"/>
    <cellStyle name="Assumption Year. 3 2 4 7 2" xfId="27472" xr:uid="{00000000-0005-0000-0000-0000AE380000}"/>
    <cellStyle name="Assumption Year. 3 2 4 8" xfId="7482" xr:uid="{00000000-0005-0000-0000-0000AF380000}"/>
    <cellStyle name="Assumption Year. 3 2 4 8 2" xfId="27473" xr:uid="{00000000-0005-0000-0000-0000B0380000}"/>
    <cellStyle name="Assumption Year. 3 2 4 9" xfId="7483" xr:uid="{00000000-0005-0000-0000-0000B1380000}"/>
    <cellStyle name="Assumption Year. 3 2 4 9 2" xfId="27474" xr:uid="{00000000-0005-0000-0000-0000B2380000}"/>
    <cellStyle name="Assumption Year. 3 2 5" xfId="7484" xr:uid="{00000000-0005-0000-0000-0000B3380000}"/>
    <cellStyle name="Assumption Year. 3 2 5 2" xfId="27475" xr:uid="{00000000-0005-0000-0000-0000B4380000}"/>
    <cellStyle name="Assumption Year. 3 2 6" xfId="7485" xr:uid="{00000000-0005-0000-0000-0000B5380000}"/>
    <cellStyle name="Assumption Year. 3 2 6 2" xfId="27476" xr:uid="{00000000-0005-0000-0000-0000B6380000}"/>
    <cellStyle name="Assumption Year. 3 2 7" xfId="7486" xr:uid="{00000000-0005-0000-0000-0000B7380000}"/>
    <cellStyle name="Assumption Year. 3 2 7 2" xfId="27477" xr:uid="{00000000-0005-0000-0000-0000B8380000}"/>
    <cellStyle name="Assumption Year. 3 2 8" xfId="7487" xr:uid="{00000000-0005-0000-0000-0000B9380000}"/>
    <cellStyle name="Assumption Year. 3 2 8 2" xfId="27478" xr:uid="{00000000-0005-0000-0000-0000BA380000}"/>
    <cellStyle name="Assumption Year. 3 2 9" xfId="7488" xr:uid="{00000000-0005-0000-0000-0000BB380000}"/>
    <cellStyle name="Assumption Year. 3 2 9 2" xfId="27479" xr:uid="{00000000-0005-0000-0000-0000BC380000}"/>
    <cellStyle name="Assumption Year. 3 20" xfId="27385" xr:uid="{00000000-0005-0000-0000-0000BD380000}"/>
    <cellStyle name="Assumption Year. 3 3" xfId="7489" xr:uid="{00000000-0005-0000-0000-0000BE380000}"/>
    <cellStyle name="Assumption Year. 3 3 10" xfId="7490" xr:uid="{00000000-0005-0000-0000-0000BF380000}"/>
    <cellStyle name="Assumption Year. 3 3 10 2" xfId="27481" xr:uid="{00000000-0005-0000-0000-0000C0380000}"/>
    <cellStyle name="Assumption Year. 3 3 11" xfId="7491" xr:uid="{00000000-0005-0000-0000-0000C1380000}"/>
    <cellStyle name="Assumption Year. 3 3 11 2" xfId="27482" xr:uid="{00000000-0005-0000-0000-0000C2380000}"/>
    <cellStyle name="Assumption Year. 3 3 12" xfId="7492" xr:uid="{00000000-0005-0000-0000-0000C3380000}"/>
    <cellStyle name="Assumption Year. 3 3 12 2" xfId="27483" xr:uid="{00000000-0005-0000-0000-0000C4380000}"/>
    <cellStyle name="Assumption Year. 3 3 13" xfId="27480" xr:uid="{00000000-0005-0000-0000-0000C5380000}"/>
    <cellStyle name="Assumption Year. 3 3 2" xfId="7493" xr:uid="{00000000-0005-0000-0000-0000C6380000}"/>
    <cellStyle name="Assumption Year. 3 3 2 10" xfId="7494" xr:uid="{00000000-0005-0000-0000-0000C7380000}"/>
    <cellStyle name="Assumption Year. 3 3 2 10 2" xfId="27485" xr:uid="{00000000-0005-0000-0000-0000C8380000}"/>
    <cellStyle name="Assumption Year. 3 3 2 11" xfId="7495" xr:uid="{00000000-0005-0000-0000-0000C9380000}"/>
    <cellStyle name="Assumption Year. 3 3 2 11 2" xfId="27486" xr:uid="{00000000-0005-0000-0000-0000CA380000}"/>
    <cellStyle name="Assumption Year. 3 3 2 12" xfId="27484" xr:uid="{00000000-0005-0000-0000-0000CB380000}"/>
    <cellStyle name="Assumption Year. 3 3 2 2" xfId="7496" xr:uid="{00000000-0005-0000-0000-0000CC380000}"/>
    <cellStyle name="Assumption Year. 3 3 2 2 10" xfId="7497" xr:uid="{00000000-0005-0000-0000-0000CD380000}"/>
    <cellStyle name="Assumption Year. 3 3 2 2 10 2" xfId="27488" xr:uid="{00000000-0005-0000-0000-0000CE380000}"/>
    <cellStyle name="Assumption Year. 3 3 2 2 11" xfId="7498" xr:uid="{00000000-0005-0000-0000-0000CF380000}"/>
    <cellStyle name="Assumption Year. 3 3 2 2 11 2" xfId="27489" xr:uid="{00000000-0005-0000-0000-0000D0380000}"/>
    <cellStyle name="Assumption Year. 3 3 2 2 12" xfId="27487" xr:uid="{00000000-0005-0000-0000-0000D1380000}"/>
    <cellStyle name="Assumption Year. 3 3 2 2 2" xfId="7499" xr:uid="{00000000-0005-0000-0000-0000D2380000}"/>
    <cellStyle name="Assumption Year. 3 3 2 2 2 2" xfId="27490" xr:uid="{00000000-0005-0000-0000-0000D3380000}"/>
    <cellStyle name="Assumption Year. 3 3 2 2 3" xfId="7500" xr:uid="{00000000-0005-0000-0000-0000D4380000}"/>
    <cellStyle name="Assumption Year. 3 3 2 2 3 2" xfId="27491" xr:uid="{00000000-0005-0000-0000-0000D5380000}"/>
    <cellStyle name="Assumption Year. 3 3 2 2 4" xfId="7501" xr:uid="{00000000-0005-0000-0000-0000D6380000}"/>
    <cellStyle name="Assumption Year. 3 3 2 2 4 2" xfId="27492" xr:uid="{00000000-0005-0000-0000-0000D7380000}"/>
    <cellStyle name="Assumption Year. 3 3 2 2 5" xfId="7502" xr:uid="{00000000-0005-0000-0000-0000D8380000}"/>
    <cellStyle name="Assumption Year. 3 3 2 2 5 2" xfId="27493" xr:uid="{00000000-0005-0000-0000-0000D9380000}"/>
    <cellStyle name="Assumption Year. 3 3 2 2 6" xfId="7503" xr:uid="{00000000-0005-0000-0000-0000DA380000}"/>
    <cellStyle name="Assumption Year. 3 3 2 2 6 2" xfId="27494" xr:uid="{00000000-0005-0000-0000-0000DB380000}"/>
    <cellStyle name="Assumption Year. 3 3 2 2 7" xfId="7504" xr:uid="{00000000-0005-0000-0000-0000DC380000}"/>
    <cellStyle name="Assumption Year. 3 3 2 2 7 2" xfId="27495" xr:uid="{00000000-0005-0000-0000-0000DD380000}"/>
    <cellStyle name="Assumption Year. 3 3 2 2 8" xfId="7505" xr:uid="{00000000-0005-0000-0000-0000DE380000}"/>
    <cellStyle name="Assumption Year. 3 3 2 2 8 2" xfId="27496" xr:uid="{00000000-0005-0000-0000-0000DF380000}"/>
    <cellStyle name="Assumption Year. 3 3 2 2 9" xfId="7506" xr:uid="{00000000-0005-0000-0000-0000E0380000}"/>
    <cellStyle name="Assumption Year. 3 3 2 2 9 2" xfId="27497" xr:uid="{00000000-0005-0000-0000-0000E1380000}"/>
    <cellStyle name="Assumption Year. 3 3 2 3" xfId="7507" xr:uid="{00000000-0005-0000-0000-0000E2380000}"/>
    <cellStyle name="Assumption Year. 3 3 2 3 2" xfId="27498" xr:uid="{00000000-0005-0000-0000-0000E3380000}"/>
    <cellStyle name="Assumption Year. 3 3 2 4" xfId="7508" xr:uid="{00000000-0005-0000-0000-0000E4380000}"/>
    <cellStyle name="Assumption Year. 3 3 2 4 2" xfId="27499" xr:uid="{00000000-0005-0000-0000-0000E5380000}"/>
    <cellStyle name="Assumption Year. 3 3 2 5" xfId="7509" xr:uid="{00000000-0005-0000-0000-0000E6380000}"/>
    <cellStyle name="Assumption Year. 3 3 2 5 2" xfId="27500" xr:uid="{00000000-0005-0000-0000-0000E7380000}"/>
    <cellStyle name="Assumption Year. 3 3 2 6" xfId="7510" xr:uid="{00000000-0005-0000-0000-0000E8380000}"/>
    <cellStyle name="Assumption Year. 3 3 2 6 2" xfId="27501" xr:uid="{00000000-0005-0000-0000-0000E9380000}"/>
    <cellStyle name="Assumption Year. 3 3 2 7" xfId="7511" xr:uid="{00000000-0005-0000-0000-0000EA380000}"/>
    <cellStyle name="Assumption Year. 3 3 2 7 2" xfId="27502" xr:uid="{00000000-0005-0000-0000-0000EB380000}"/>
    <cellStyle name="Assumption Year. 3 3 2 8" xfId="7512" xr:uid="{00000000-0005-0000-0000-0000EC380000}"/>
    <cellStyle name="Assumption Year. 3 3 2 8 2" xfId="27503" xr:uid="{00000000-0005-0000-0000-0000ED380000}"/>
    <cellStyle name="Assumption Year. 3 3 2 9" xfId="7513" xr:uid="{00000000-0005-0000-0000-0000EE380000}"/>
    <cellStyle name="Assumption Year. 3 3 2 9 2" xfId="27504" xr:uid="{00000000-0005-0000-0000-0000EF380000}"/>
    <cellStyle name="Assumption Year. 3 3 3" xfId="7514" xr:uid="{00000000-0005-0000-0000-0000F0380000}"/>
    <cellStyle name="Assumption Year. 3 3 3 10" xfId="7515" xr:uid="{00000000-0005-0000-0000-0000F1380000}"/>
    <cellStyle name="Assumption Year. 3 3 3 10 2" xfId="27506" xr:uid="{00000000-0005-0000-0000-0000F2380000}"/>
    <cellStyle name="Assumption Year. 3 3 3 11" xfId="7516" xr:uid="{00000000-0005-0000-0000-0000F3380000}"/>
    <cellStyle name="Assumption Year. 3 3 3 11 2" xfId="27507" xr:uid="{00000000-0005-0000-0000-0000F4380000}"/>
    <cellStyle name="Assumption Year. 3 3 3 12" xfId="27505" xr:uid="{00000000-0005-0000-0000-0000F5380000}"/>
    <cellStyle name="Assumption Year. 3 3 3 2" xfId="7517" xr:uid="{00000000-0005-0000-0000-0000F6380000}"/>
    <cellStyle name="Assumption Year. 3 3 3 2 2" xfId="27508" xr:uid="{00000000-0005-0000-0000-0000F7380000}"/>
    <cellStyle name="Assumption Year. 3 3 3 3" xfId="7518" xr:uid="{00000000-0005-0000-0000-0000F8380000}"/>
    <cellStyle name="Assumption Year. 3 3 3 3 2" xfId="27509" xr:uid="{00000000-0005-0000-0000-0000F9380000}"/>
    <cellStyle name="Assumption Year. 3 3 3 4" xfId="7519" xr:uid="{00000000-0005-0000-0000-0000FA380000}"/>
    <cellStyle name="Assumption Year. 3 3 3 4 2" xfId="27510" xr:uid="{00000000-0005-0000-0000-0000FB380000}"/>
    <cellStyle name="Assumption Year. 3 3 3 5" xfId="7520" xr:uid="{00000000-0005-0000-0000-0000FC380000}"/>
    <cellStyle name="Assumption Year. 3 3 3 5 2" xfId="27511" xr:uid="{00000000-0005-0000-0000-0000FD380000}"/>
    <cellStyle name="Assumption Year. 3 3 3 6" xfId="7521" xr:uid="{00000000-0005-0000-0000-0000FE380000}"/>
    <cellStyle name="Assumption Year. 3 3 3 6 2" xfId="27512" xr:uid="{00000000-0005-0000-0000-0000FF380000}"/>
    <cellStyle name="Assumption Year. 3 3 3 7" xfId="7522" xr:uid="{00000000-0005-0000-0000-000000390000}"/>
    <cellStyle name="Assumption Year. 3 3 3 7 2" xfId="27513" xr:uid="{00000000-0005-0000-0000-000001390000}"/>
    <cellStyle name="Assumption Year. 3 3 3 8" xfId="7523" xr:uid="{00000000-0005-0000-0000-000002390000}"/>
    <cellStyle name="Assumption Year. 3 3 3 8 2" xfId="27514" xr:uid="{00000000-0005-0000-0000-000003390000}"/>
    <cellStyle name="Assumption Year. 3 3 3 9" xfId="7524" xr:uid="{00000000-0005-0000-0000-000004390000}"/>
    <cellStyle name="Assumption Year. 3 3 3 9 2" xfId="27515" xr:uid="{00000000-0005-0000-0000-000005390000}"/>
    <cellStyle name="Assumption Year. 3 3 4" xfId="7525" xr:uid="{00000000-0005-0000-0000-000006390000}"/>
    <cellStyle name="Assumption Year. 3 3 4 2" xfId="27516" xr:uid="{00000000-0005-0000-0000-000007390000}"/>
    <cellStyle name="Assumption Year. 3 3 5" xfId="7526" xr:uid="{00000000-0005-0000-0000-000008390000}"/>
    <cellStyle name="Assumption Year. 3 3 5 2" xfId="27517" xr:uid="{00000000-0005-0000-0000-000009390000}"/>
    <cellStyle name="Assumption Year. 3 3 6" xfId="7527" xr:uid="{00000000-0005-0000-0000-00000A390000}"/>
    <cellStyle name="Assumption Year. 3 3 6 2" xfId="27518" xr:uid="{00000000-0005-0000-0000-00000B390000}"/>
    <cellStyle name="Assumption Year. 3 3 7" xfId="7528" xr:uid="{00000000-0005-0000-0000-00000C390000}"/>
    <cellStyle name="Assumption Year. 3 3 7 2" xfId="27519" xr:uid="{00000000-0005-0000-0000-00000D390000}"/>
    <cellStyle name="Assumption Year. 3 3 8" xfId="7529" xr:uid="{00000000-0005-0000-0000-00000E390000}"/>
    <cellStyle name="Assumption Year. 3 3 8 2" xfId="27520" xr:uid="{00000000-0005-0000-0000-00000F390000}"/>
    <cellStyle name="Assumption Year. 3 3 9" xfId="7530" xr:uid="{00000000-0005-0000-0000-000010390000}"/>
    <cellStyle name="Assumption Year. 3 3 9 2" xfId="27521" xr:uid="{00000000-0005-0000-0000-000011390000}"/>
    <cellStyle name="Assumption Year. 3 4" xfId="7531" xr:uid="{00000000-0005-0000-0000-000012390000}"/>
    <cellStyle name="Assumption Year. 3 4 10" xfId="7532" xr:uid="{00000000-0005-0000-0000-000013390000}"/>
    <cellStyle name="Assumption Year. 3 4 10 2" xfId="27523" xr:uid="{00000000-0005-0000-0000-000014390000}"/>
    <cellStyle name="Assumption Year. 3 4 11" xfId="7533" xr:uid="{00000000-0005-0000-0000-000015390000}"/>
    <cellStyle name="Assumption Year. 3 4 11 2" xfId="27524" xr:uid="{00000000-0005-0000-0000-000016390000}"/>
    <cellStyle name="Assumption Year. 3 4 12" xfId="27522" xr:uid="{00000000-0005-0000-0000-000017390000}"/>
    <cellStyle name="Assumption Year. 3 4 2" xfId="7534" xr:uid="{00000000-0005-0000-0000-000018390000}"/>
    <cellStyle name="Assumption Year. 3 4 2 10" xfId="7535" xr:uid="{00000000-0005-0000-0000-000019390000}"/>
    <cellStyle name="Assumption Year. 3 4 2 10 2" xfId="27526" xr:uid="{00000000-0005-0000-0000-00001A390000}"/>
    <cellStyle name="Assumption Year. 3 4 2 11" xfId="7536" xr:uid="{00000000-0005-0000-0000-00001B390000}"/>
    <cellStyle name="Assumption Year. 3 4 2 11 2" xfId="27527" xr:uid="{00000000-0005-0000-0000-00001C390000}"/>
    <cellStyle name="Assumption Year. 3 4 2 12" xfId="27525" xr:uid="{00000000-0005-0000-0000-00001D390000}"/>
    <cellStyle name="Assumption Year. 3 4 2 2" xfId="7537" xr:uid="{00000000-0005-0000-0000-00001E390000}"/>
    <cellStyle name="Assumption Year. 3 4 2 2 2" xfId="27528" xr:uid="{00000000-0005-0000-0000-00001F390000}"/>
    <cellStyle name="Assumption Year. 3 4 2 3" xfId="7538" xr:uid="{00000000-0005-0000-0000-000020390000}"/>
    <cellStyle name="Assumption Year. 3 4 2 3 2" xfId="27529" xr:uid="{00000000-0005-0000-0000-000021390000}"/>
    <cellStyle name="Assumption Year. 3 4 2 4" xfId="7539" xr:uid="{00000000-0005-0000-0000-000022390000}"/>
    <cellStyle name="Assumption Year. 3 4 2 4 2" xfId="27530" xr:uid="{00000000-0005-0000-0000-000023390000}"/>
    <cellStyle name="Assumption Year. 3 4 2 5" xfId="7540" xr:uid="{00000000-0005-0000-0000-000024390000}"/>
    <cellStyle name="Assumption Year. 3 4 2 5 2" xfId="27531" xr:uid="{00000000-0005-0000-0000-000025390000}"/>
    <cellStyle name="Assumption Year. 3 4 2 6" xfId="7541" xr:uid="{00000000-0005-0000-0000-000026390000}"/>
    <cellStyle name="Assumption Year. 3 4 2 6 2" xfId="27532" xr:uid="{00000000-0005-0000-0000-000027390000}"/>
    <cellStyle name="Assumption Year. 3 4 2 7" xfId="7542" xr:uid="{00000000-0005-0000-0000-000028390000}"/>
    <cellStyle name="Assumption Year. 3 4 2 7 2" xfId="27533" xr:uid="{00000000-0005-0000-0000-000029390000}"/>
    <cellStyle name="Assumption Year. 3 4 2 8" xfId="7543" xr:uid="{00000000-0005-0000-0000-00002A390000}"/>
    <cellStyle name="Assumption Year. 3 4 2 8 2" xfId="27534" xr:uid="{00000000-0005-0000-0000-00002B390000}"/>
    <cellStyle name="Assumption Year. 3 4 2 9" xfId="7544" xr:uid="{00000000-0005-0000-0000-00002C390000}"/>
    <cellStyle name="Assumption Year. 3 4 2 9 2" xfId="27535" xr:uid="{00000000-0005-0000-0000-00002D390000}"/>
    <cellStyle name="Assumption Year. 3 4 3" xfId="7545" xr:uid="{00000000-0005-0000-0000-00002E390000}"/>
    <cellStyle name="Assumption Year. 3 4 3 2" xfId="27536" xr:uid="{00000000-0005-0000-0000-00002F390000}"/>
    <cellStyle name="Assumption Year. 3 4 4" xfId="7546" xr:uid="{00000000-0005-0000-0000-000030390000}"/>
    <cellStyle name="Assumption Year. 3 4 4 2" xfId="27537" xr:uid="{00000000-0005-0000-0000-000031390000}"/>
    <cellStyle name="Assumption Year. 3 4 5" xfId="7547" xr:uid="{00000000-0005-0000-0000-000032390000}"/>
    <cellStyle name="Assumption Year. 3 4 5 2" xfId="27538" xr:uid="{00000000-0005-0000-0000-000033390000}"/>
    <cellStyle name="Assumption Year. 3 4 6" xfId="7548" xr:uid="{00000000-0005-0000-0000-000034390000}"/>
    <cellStyle name="Assumption Year. 3 4 6 2" xfId="27539" xr:uid="{00000000-0005-0000-0000-000035390000}"/>
    <cellStyle name="Assumption Year. 3 4 7" xfId="7549" xr:uid="{00000000-0005-0000-0000-000036390000}"/>
    <cellStyle name="Assumption Year. 3 4 7 2" xfId="27540" xr:uid="{00000000-0005-0000-0000-000037390000}"/>
    <cellStyle name="Assumption Year. 3 4 8" xfId="7550" xr:uid="{00000000-0005-0000-0000-000038390000}"/>
    <cellStyle name="Assumption Year. 3 4 8 2" xfId="27541" xr:uid="{00000000-0005-0000-0000-000039390000}"/>
    <cellStyle name="Assumption Year. 3 4 9" xfId="7551" xr:uid="{00000000-0005-0000-0000-00003A390000}"/>
    <cellStyle name="Assumption Year. 3 4 9 2" xfId="27542" xr:uid="{00000000-0005-0000-0000-00003B390000}"/>
    <cellStyle name="Assumption Year. 3 5" xfId="7552" xr:uid="{00000000-0005-0000-0000-00003C390000}"/>
    <cellStyle name="Assumption Year. 3 5 10" xfId="7553" xr:uid="{00000000-0005-0000-0000-00003D390000}"/>
    <cellStyle name="Assumption Year. 3 5 10 2" xfId="27544" xr:uid="{00000000-0005-0000-0000-00003E390000}"/>
    <cellStyle name="Assumption Year. 3 5 11" xfId="7554" xr:uid="{00000000-0005-0000-0000-00003F390000}"/>
    <cellStyle name="Assumption Year. 3 5 11 2" xfId="27545" xr:uid="{00000000-0005-0000-0000-000040390000}"/>
    <cellStyle name="Assumption Year. 3 5 12" xfId="27543" xr:uid="{00000000-0005-0000-0000-000041390000}"/>
    <cellStyle name="Assumption Year. 3 5 2" xfId="7555" xr:uid="{00000000-0005-0000-0000-000042390000}"/>
    <cellStyle name="Assumption Year. 3 5 2 10" xfId="7556" xr:uid="{00000000-0005-0000-0000-000043390000}"/>
    <cellStyle name="Assumption Year. 3 5 2 10 2" xfId="27547" xr:uid="{00000000-0005-0000-0000-000044390000}"/>
    <cellStyle name="Assumption Year. 3 5 2 11" xfId="7557" xr:uid="{00000000-0005-0000-0000-000045390000}"/>
    <cellStyle name="Assumption Year. 3 5 2 11 2" xfId="27548" xr:uid="{00000000-0005-0000-0000-000046390000}"/>
    <cellStyle name="Assumption Year. 3 5 2 12" xfId="27546" xr:uid="{00000000-0005-0000-0000-000047390000}"/>
    <cellStyle name="Assumption Year. 3 5 2 2" xfId="7558" xr:uid="{00000000-0005-0000-0000-000048390000}"/>
    <cellStyle name="Assumption Year. 3 5 2 2 2" xfId="27549" xr:uid="{00000000-0005-0000-0000-000049390000}"/>
    <cellStyle name="Assumption Year. 3 5 2 3" xfId="7559" xr:uid="{00000000-0005-0000-0000-00004A390000}"/>
    <cellStyle name="Assumption Year. 3 5 2 3 2" xfId="27550" xr:uid="{00000000-0005-0000-0000-00004B390000}"/>
    <cellStyle name="Assumption Year. 3 5 2 4" xfId="7560" xr:uid="{00000000-0005-0000-0000-00004C390000}"/>
    <cellStyle name="Assumption Year. 3 5 2 4 2" xfId="27551" xr:uid="{00000000-0005-0000-0000-00004D390000}"/>
    <cellStyle name="Assumption Year. 3 5 2 5" xfId="7561" xr:uid="{00000000-0005-0000-0000-00004E390000}"/>
    <cellStyle name="Assumption Year. 3 5 2 5 2" xfId="27552" xr:uid="{00000000-0005-0000-0000-00004F390000}"/>
    <cellStyle name="Assumption Year. 3 5 2 6" xfId="7562" xr:uid="{00000000-0005-0000-0000-000050390000}"/>
    <cellStyle name="Assumption Year. 3 5 2 6 2" xfId="27553" xr:uid="{00000000-0005-0000-0000-000051390000}"/>
    <cellStyle name="Assumption Year. 3 5 2 7" xfId="7563" xr:uid="{00000000-0005-0000-0000-000052390000}"/>
    <cellStyle name="Assumption Year. 3 5 2 7 2" xfId="27554" xr:uid="{00000000-0005-0000-0000-000053390000}"/>
    <cellStyle name="Assumption Year. 3 5 2 8" xfId="7564" xr:uid="{00000000-0005-0000-0000-000054390000}"/>
    <cellStyle name="Assumption Year. 3 5 2 8 2" xfId="27555" xr:uid="{00000000-0005-0000-0000-000055390000}"/>
    <cellStyle name="Assumption Year. 3 5 2 9" xfId="7565" xr:uid="{00000000-0005-0000-0000-000056390000}"/>
    <cellStyle name="Assumption Year. 3 5 2 9 2" xfId="27556" xr:uid="{00000000-0005-0000-0000-000057390000}"/>
    <cellStyle name="Assumption Year. 3 5 3" xfId="7566" xr:uid="{00000000-0005-0000-0000-000058390000}"/>
    <cellStyle name="Assumption Year. 3 5 3 2" xfId="27557" xr:uid="{00000000-0005-0000-0000-000059390000}"/>
    <cellStyle name="Assumption Year. 3 5 4" xfId="7567" xr:uid="{00000000-0005-0000-0000-00005A390000}"/>
    <cellStyle name="Assumption Year. 3 5 4 2" xfId="27558" xr:uid="{00000000-0005-0000-0000-00005B390000}"/>
    <cellStyle name="Assumption Year. 3 5 5" xfId="7568" xr:uid="{00000000-0005-0000-0000-00005C390000}"/>
    <cellStyle name="Assumption Year. 3 5 5 2" xfId="27559" xr:uid="{00000000-0005-0000-0000-00005D390000}"/>
    <cellStyle name="Assumption Year. 3 5 6" xfId="7569" xr:uid="{00000000-0005-0000-0000-00005E390000}"/>
    <cellStyle name="Assumption Year. 3 5 6 2" xfId="27560" xr:uid="{00000000-0005-0000-0000-00005F390000}"/>
    <cellStyle name="Assumption Year. 3 5 7" xfId="7570" xr:uid="{00000000-0005-0000-0000-000060390000}"/>
    <cellStyle name="Assumption Year. 3 5 7 2" xfId="27561" xr:uid="{00000000-0005-0000-0000-000061390000}"/>
    <cellStyle name="Assumption Year. 3 5 8" xfId="7571" xr:uid="{00000000-0005-0000-0000-000062390000}"/>
    <cellStyle name="Assumption Year. 3 5 8 2" xfId="27562" xr:uid="{00000000-0005-0000-0000-000063390000}"/>
    <cellStyle name="Assumption Year. 3 5 9" xfId="7572" xr:uid="{00000000-0005-0000-0000-000064390000}"/>
    <cellStyle name="Assumption Year. 3 5 9 2" xfId="27563" xr:uid="{00000000-0005-0000-0000-000065390000}"/>
    <cellStyle name="Assumption Year. 3 6" xfId="7573" xr:uid="{00000000-0005-0000-0000-000066390000}"/>
    <cellStyle name="Assumption Year. 3 6 10" xfId="7574" xr:uid="{00000000-0005-0000-0000-000067390000}"/>
    <cellStyle name="Assumption Year. 3 6 10 2" xfId="27565" xr:uid="{00000000-0005-0000-0000-000068390000}"/>
    <cellStyle name="Assumption Year. 3 6 11" xfId="7575" xr:uid="{00000000-0005-0000-0000-000069390000}"/>
    <cellStyle name="Assumption Year. 3 6 11 2" xfId="27566" xr:uid="{00000000-0005-0000-0000-00006A390000}"/>
    <cellStyle name="Assumption Year. 3 6 12" xfId="27564" xr:uid="{00000000-0005-0000-0000-00006B390000}"/>
    <cellStyle name="Assumption Year. 3 6 2" xfId="7576" xr:uid="{00000000-0005-0000-0000-00006C390000}"/>
    <cellStyle name="Assumption Year. 3 6 2 2" xfId="27567" xr:uid="{00000000-0005-0000-0000-00006D390000}"/>
    <cellStyle name="Assumption Year. 3 6 3" xfId="7577" xr:uid="{00000000-0005-0000-0000-00006E390000}"/>
    <cellStyle name="Assumption Year. 3 6 3 2" xfId="27568" xr:uid="{00000000-0005-0000-0000-00006F390000}"/>
    <cellStyle name="Assumption Year. 3 6 4" xfId="7578" xr:uid="{00000000-0005-0000-0000-000070390000}"/>
    <cellStyle name="Assumption Year. 3 6 4 2" xfId="27569" xr:uid="{00000000-0005-0000-0000-000071390000}"/>
    <cellStyle name="Assumption Year. 3 6 5" xfId="7579" xr:uid="{00000000-0005-0000-0000-000072390000}"/>
    <cellStyle name="Assumption Year. 3 6 5 2" xfId="27570" xr:uid="{00000000-0005-0000-0000-000073390000}"/>
    <cellStyle name="Assumption Year. 3 6 6" xfId="7580" xr:uid="{00000000-0005-0000-0000-000074390000}"/>
    <cellStyle name="Assumption Year. 3 6 6 2" xfId="27571" xr:uid="{00000000-0005-0000-0000-000075390000}"/>
    <cellStyle name="Assumption Year. 3 6 7" xfId="7581" xr:uid="{00000000-0005-0000-0000-000076390000}"/>
    <cellStyle name="Assumption Year. 3 6 7 2" xfId="27572" xr:uid="{00000000-0005-0000-0000-000077390000}"/>
    <cellStyle name="Assumption Year. 3 6 8" xfId="7582" xr:uid="{00000000-0005-0000-0000-000078390000}"/>
    <cellStyle name="Assumption Year. 3 6 8 2" xfId="27573" xr:uid="{00000000-0005-0000-0000-000079390000}"/>
    <cellStyle name="Assumption Year. 3 6 9" xfId="7583" xr:uid="{00000000-0005-0000-0000-00007A390000}"/>
    <cellStyle name="Assumption Year. 3 6 9 2" xfId="27574" xr:uid="{00000000-0005-0000-0000-00007B390000}"/>
    <cellStyle name="Assumption Year. 3 7" xfId="7584" xr:uid="{00000000-0005-0000-0000-00007C390000}"/>
    <cellStyle name="Assumption Year. 3 7 2" xfId="27575" xr:uid="{00000000-0005-0000-0000-00007D390000}"/>
    <cellStyle name="Assumption Year. 3 8" xfId="7585" xr:uid="{00000000-0005-0000-0000-00007E390000}"/>
    <cellStyle name="Assumption Year. 3 8 2" xfId="27576" xr:uid="{00000000-0005-0000-0000-00007F390000}"/>
    <cellStyle name="Assumption Year. 3 9" xfId="7586" xr:uid="{00000000-0005-0000-0000-000080390000}"/>
    <cellStyle name="Assumption Year. 3 9 2" xfId="27577" xr:uid="{00000000-0005-0000-0000-000081390000}"/>
    <cellStyle name="Assumption Year. 4" xfId="7587" xr:uid="{00000000-0005-0000-0000-000082390000}"/>
    <cellStyle name="Assumption Year. 4 10" xfId="7588" xr:uid="{00000000-0005-0000-0000-000083390000}"/>
    <cellStyle name="Assumption Year. 4 10 2" xfId="27579" xr:uid="{00000000-0005-0000-0000-000084390000}"/>
    <cellStyle name="Assumption Year. 4 11" xfId="7589" xr:uid="{00000000-0005-0000-0000-000085390000}"/>
    <cellStyle name="Assumption Year. 4 11 2" xfId="27580" xr:uid="{00000000-0005-0000-0000-000086390000}"/>
    <cellStyle name="Assumption Year. 4 12" xfId="7590" xr:uid="{00000000-0005-0000-0000-000087390000}"/>
    <cellStyle name="Assumption Year. 4 12 2" xfId="27581" xr:uid="{00000000-0005-0000-0000-000088390000}"/>
    <cellStyle name="Assumption Year. 4 13" xfId="7591" xr:uid="{00000000-0005-0000-0000-000089390000}"/>
    <cellStyle name="Assumption Year. 4 13 2" xfId="27582" xr:uid="{00000000-0005-0000-0000-00008A390000}"/>
    <cellStyle name="Assumption Year. 4 14" xfId="7592" xr:uid="{00000000-0005-0000-0000-00008B390000}"/>
    <cellStyle name="Assumption Year. 4 14 2" xfId="27583" xr:uid="{00000000-0005-0000-0000-00008C390000}"/>
    <cellStyle name="Assumption Year. 4 15" xfId="7593" xr:uid="{00000000-0005-0000-0000-00008D390000}"/>
    <cellStyle name="Assumption Year. 4 15 2" xfId="27584" xr:uid="{00000000-0005-0000-0000-00008E390000}"/>
    <cellStyle name="Assumption Year. 4 16" xfId="27578" xr:uid="{00000000-0005-0000-0000-00008F390000}"/>
    <cellStyle name="Assumption Year. 4 2" xfId="7594" xr:uid="{00000000-0005-0000-0000-000090390000}"/>
    <cellStyle name="Assumption Year. 4 2 10" xfId="7595" xr:uid="{00000000-0005-0000-0000-000091390000}"/>
    <cellStyle name="Assumption Year. 4 2 10 2" xfId="27586" xr:uid="{00000000-0005-0000-0000-000092390000}"/>
    <cellStyle name="Assumption Year. 4 2 11" xfId="7596" xr:uid="{00000000-0005-0000-0000-000093390000}"/>
    <cellStyle name="Assumption Year. 4 2 11 2" xfId="27587" xr:uid="{00000000-0005-0000-0000-000094390000}"/>
    <cellStyle name="Assumption Year. 4 2 12" xfId="27585" xr:uid="{00000000-0005-0000-0000-000095390000}"/>
    <cellStyle name="Assumption Year. 4 2 2" xfId="7597" xr:uid="{00000000-0005-0000-0000-000096390000}"/>
    <cellStyle name="Assumption Year. 4 2 2 10" xfId="7598" xr:uid="{00000000-0005-0000-0000-000097390000}"/>
    <cellStyle name="Assumption Year. 4 2 2 10 2" xfId="27589" xr:uid="{00000000-0005-0000-0000-000098390000}"/>
    <cellStyle name="Assumption Year. 4 2 2 11" xfId="7599" xr:uid="{00000000-0005-0000-0000-000099390000}"/>
    <cellStyle name="Assumption Year. 4 2 2 11 2" xfId="27590" xr:uid="{00000000-0005-0000-0000-00009A390000}"/>
    <cellStyle name="Assumption Year. 4 2 2 12" xfId="27588" xr:uid="{00000000-0005-0000-0000-00009B390000}"/>
    <cellStyle name="Assumption Year. 4 2 2 2" xfId="7600" xr:uid="{00000000-0005-0000-0000-00009C390000}"/>
    <cellStyle name="Assumption Year. 4 2 2 2 2" xfId="27591" xr:uid="{00000000-0005-0000-0000-00009D390000}"/>
    <cellStyle name="Assumption Year. 4 2 2 3" xfId="7601" xr:uid="{00000000-0005-0000-0000-00009E390000}"/>
    <cellStyle name="Assumption Year. 4 2 2 3 2" xfId="27592" xr:uid="{00000000-0005-0000-0000-00009F390000}"/>
    <cellStyle name="Assumption Year. 4 2 2 4" xfId="7602" xr:uid="{00000000-0005-0000-0000-0000A0390000}"/>
    <cellStyle name="Assumption Year. 4 2 2 4 2" xfId="27593" xr:uid="{00000000-0005-0000-0000-0000A1390000}"/>
    <cellStyle name="Assumption Year. 4 2 2 5" xfId="7603" xr:uid="{00000000-0005-0000-0000-0000A2390000}"/>
    <cellStyle name="Assumption Year. 4 2 2 5 2" xfId="27594" xr:uid="{00000000-0005-0000-0000-0000A3390000}"/>
    <cellStyle name="Assumption Year. 4 2 2 6" xfId="7604" xr:uid="{00000000-0005-0000-0000-0000A4390000}"/>
    <cellStyle name="Assumption Year. 4 2 2 6 2" xfId="27595" xr:uid="{00000000-0005-0000-0000-0000A5390000}"/>
    <cellStyle name="Assumption Year. 4 2 2 7" xfId="7605" xr:uid="{00000000-0005-0000-0000-0000A6390000}"/>
    <cellStyle name="Assumption Year. 4 2 2 7 2" xfId="27596" xr:uid="{00000000-0005-0000-0000-0000A7390000}"/>
    <cellStyle name="Assumption Year. 4 2 2 8" xfId="7606" xr:uid="{00000000-0005-0000-0000-0000A8390000}"/>
    <cellStyle name="Assumption Year. 4 2 2 8 2" xfId="27597" xr:uid="{00000000-0005-0000-0000-0000A9390000}"/>
    <cellStyle name="Assumption Year. 4 2 2 9" xfId="7607" xr:uid="{00000000-0005-0000-0000-0000AA390000}"/>
    <cellStyle name="Assumption Year. 4 2 2 9 2" xfId="27598" xr:uid="{00000000-0005-0000-0000-0000AB390000}"/>
    <cellStyle name="Assumption Year. 4 2 3" xfId="7608" xr:uid="{00000000-0005-0000-0000-0000AC390000}"/>
    <cellStyle name="Assumption Year. 4 2 3 2" xfId="27599" xr:uid="{00000000-0005-0000-0000-0000AD390000}"/>
    <cellStyle name="Assumption Year. 4 2 4" xfId="7609" xr:uid="{00000000-0005-0000-0000-0000AE390000}"/>
    <cellStyle name="Assumption Year. 4 2 4 2" xfId="27600" xr:uid="{00000000-0005-0000-0000-0000AF390000}"/>
    <cellStyle name="Assumption Year. 4 2 5" xfId="7610" xr:uid="{00000000-0005-0000-0000-0000B0390000}"/>
    <cellStyle name="Assumption Year. 4 2 5 2" xfId="27601" xr:uid="{00000000-0005-0000-0000-0000B1390000}"/>
    <cellStyle name="Assumption Year. 4 2 6" xfId="7611" xr:uid="{00000000-0005-0000-0000-0000B2390000}"/>
    <cellStyle name="Assumption Year. 4 2 6 2" xfId="27602" xr:uid="{00000000-0005-0000-0000-0000B3390000}"/>
    <cellStyle name="Assumption Year. 4 2 7" xfId="7612" xr:uid="{00000000-0005-0000-0000-0000B4390000}"/>
    <cellStyle name="Assumption Year. 4 2 7 2" xfId="27603" xr:uid="{00000000-0005-0000-0000-0000B5390000}"/>
    <cellStyle name="Assumption Year. 4 2 8" xfId="7613" xr:uid="{00000000-0005-0000-0000-0000B6390000}"/>
    <cellStyle name="Assumption Year. 4 2 8 2" xfId="27604" xr:uid="{00000000-0005-0000-0000-0000B7390000}"/>
    <cellStyle name="Assumption Year. 4 2 9" xfId="7614" xr:uid="{00000000-0005-0000-0000-0000B8390000}"/>
    <cellStyle name="Assumption Year. 4 2 9 2" xfId="27605" xr:uid="{00000000-0005-0000-0000-0000B9390000}"/>
    <cellStyle name="Assumption Year. 4 3" xfId="7615" xr:uid="{00000000-0005-0000-0000-0000BA390000}"/>
    <cellStyle name="Assumption Year. 4 3 10" xfId="7616" xr:uid="{00000000-0005-0000-0000-0000BB390000}"/>
    <cellStyle name="Assumption Year. 4 3 10 2" xfId="27607" xr:uid="{00000000-0005-0000-0000-0000BC390000}"/>
    <cellStyle name="Assumption Year. 4 3 11" xfId="7617" xr:uid="{00000000-0005-0000-0000-0000BD390000}"/>
    <cellStyle name="Assumption Year. 4 3 11 2" xfId="27608" xr:uid="{00000000-0005-0000-0000-0000BE390000}"/>
    <cellStyle name="Assumption Year. 4 3 12" xfId="27606" xr:uid="{00000000-0005-0000-0000-0000BF390000}"/>
    <cellStyle name="Assumption Year. 4 3 2" xfId="7618" xr:uid="{00000000-0005-0000-0000-0000C0390000}"/>
    <cellStyle name="Assumption Year. 4 3 2 2" xfId="27609" xr:uid="{00000000-0005-0000-0000-0000C1390000}"/>
    <cellStyle name="Assumption Year. 4 3 3" xfId="7619" xr:uid="{00000000-0005-0000-0000-0000C2390000}"/>
    <cellStyle name="Assumption Year. 4 3 3 2" xfId="27610" xr:uid="{00000000-0005-0000-0000-0000C3390000}"/>
    <cellStyle name="Assumption Year. 4 3 4" xfId="7620" xr:uid="{00000000-0005-0000-0000-0000C4390000}"/>
    <cellStyle name="Assumption Year. 4 3 4 2" xfId="27611" xr:uid="{00000000-0005-0000-0000-0000C5390000}"/>
    <cellStyle name="Assumption Year. 4 3 5" xfId="7621" xr:uid="{00000000-0005-0000-0000-0000C6390000}"/>
    <cellStyle name="Assumption Year. 4 3 5 2" xfId="27612" xr:uid="{00000000-0005-0000-0000-0000C7390000}"/>
    <cellStyle name="Assumption Year. 4 3 6" xfId="7622" xr:uid="{00000000-0005-0000-0000-0000C8390000}"/>
    <cellStyle name="Assumption Year. 4 3 6 2" xfId="27613" xr:uid="{00000000-0005-0000-0000-0000C9390000}"/>
    <cellStyle name="Assumption Year. 4 3 7" xfId="7623" xr:uid="{00000000-0005-0000-0000-0000CA390000}"/>
    <cellStyle name="Assumption Year. 4 3 7 2" xfId="27614" xr:uid="{00000000-0005-0000-0000-0000CB390000}"/>
    <cellStyle name="Assumption Year. 4 3 8" xfId="7624" xr:uid="{00000000-0005-0000-0000-0000CC390000}"/>
    <cellStyle name="Assumption Year. 4 3 8 2" xfId="27615" xr:uid="{00000000-0005-0000-0000-0000CD390000}"/>
    <cellStyle name="Assumption Year. 4 3 9" xfId="7625" xr:uid="{00000000-0005-0000-0000-0000CE390000}"/>
    <cellStyle name="Assumption Year. 4 3 9 2" xfId="27616" xr:uid="{00000000-0005-0000-0000-0000CF390000}"/>
    <cellStyle name="Assumption Year. 4 4" xfId="7626" xr:uid="{00000000-0005-0000-0000-0000D0390000}"/>
    <cellStyle name="Assumption Year. 4 4 2" xfId="27617" xr:uid="{00000000-0005-0000-0000-0000D1390000}"/>
    <cellStyle name="Assumption Year. 4 5" xfId="7627" xr:uid="{00000000-0005-0000-0000-0000D2390000}"/>
    <cellStyle name="Assumption Year. 4 5 2" xfId="27618" xr:uid="{00000000-0005-0000-0000-0000D3390000}"/>
    <cellStyle name="Assumption Year. 4 6" xfId="7628" xr:uid="{00000000-0005-0000-0000-0000D4390000}"/>
    <cellStyle name="Assumption Year. 4 6 2" xfId="27619" xr:uid="{00000000-0005-0000-0000-0000D5390000}"/>
    <cellStyle name="Assumption Year. 4 7" xfId="7629" xr:uid="{00000000-0005-0000-0000-0000D6390000}"/>
    <cellStyle name="Assumption Year. 4 7 2" xfId="27620" xr:uid="{00000000-0005-0000-0000-0000D7390000}"/>
    <cellStyle name="Assumption Year. 4 8" xfId="7630" xr:uid="{00000000-0005-0000-0000-0000D8390000}"/>
    <cellStyle name="Assumption Year. 4 8 2" xfId="27621" xr:uid="{00000000-0005-0000-0000-0000D9390000}"/>
    <cellStyle name="Assumption Year. 4 9" xfId="7631" xr:uid="{00000000-0005-0000-0000-0000DA390000}"/>
    <cellStyle name="Assumption Year. 4 9 2" xfId="27622" xr:uid="{00000000-0005-0000-0000-0000DB390000}"/>
    <cellStyle name="Assumption Year. 5" xfId="7632" xr:uid="{00000000-0005-0000-0000-0000DC390000}"/>
    <cellStyle name="Assumption Year. 5 10" xfId="7633" xr:uid="{00000000-0005-0000-0000-0000DD390000}"/>
    <cellStyle name="Assumption Year. 5 10 2" xfId="27624" xr:uid="{00000000-0005-0000-0000-0000DE390000}"/>
    <cellStyle name="Assumption Year. 5 11" xfId="7634" xr:uid="{00000000-0005-0000-0000-0000DF390000}"/>
    <cellStyle name="Assumption Year. 5 11 2" xfId="27625" xr:uid="{00000000-0005-0000-0000-0000E0390000}"/>
    <cellStyle name="Assumption Year. 5 12" xfId="7635" xr:uid="{00000000-0005-0000-0000-0000E1390000}"/>
    <cellStyle name="Assumption Year. 5 12 2" xfId="27626" xr:uid="{00000000-0005-0000-0000-0000E2390000}"/>
    <cellStyle name="Assumption Year. 5 13" xfId="27623" xr:uid="{00000000-0005-0000-0000-0000E3390000}"/>
    <cellStyle name="Assumption Year. 5 2" xfId="7636" xr:uid="{00000000-0005-0000-0000-0000E4390000}"/>
    <cellStyle name="Assumption Year. 5 2 10" xfId="7637" xr:uid="{00000000-0005-0000-0000-0000E5390000}"/>
    <cellStyle name="Assumption Year. 5 2 10 2" xfId="27628" xr:uid="{00000000-0005-0000-0000-0000E6390000}"/>
    <cellStyle name="Assumption Year. 5 2 11" xfId="7638" xr:uid="{00000000-0005-0000-0000-0000E7390000}"/>
    <cellStyle name="Assumption Year. 5 2 11 2" xfId="27629" xr:uid="{00000000-0005-0000-0000-0000E8390000}"/>
    <cellStyle name="Assumption Year. 5 2 12" xfId="27627" xr:uid="{00000000-0005-0000-0000-0000E9390000}"/>
    <cellStyle name="Assumption Year. 5 2 2" xfId="7639" xr:uid="{00000000-0005-0000-0000-0000EA390000}"/>
    <cellStyle name="Assumption Year. 5 2 2 10" xfId="7640" xr:uid="{00000000-0005-0000-0000-0000EB390000}"/>
    <cellStyle name="Assumption Year. 5 2 2 10 2" xfId="27631" xr:uid="{00000000-0005-0000-0000-0000EC390000}"/>
    <cellStyle name="Assumption Year. 5 2 2 11" xfId="7641" xr:uid="{00000000-0005-0000-0000-0000ED390000}"/>
    <cellStyle name="Assumption Year. 5 2 2 11 2" xfId="27632" xr:uid="{00000000-0005-0000-0000-0000EE390000}"/>
    <cellStyle name="Assumption Year. 5 2 2 12" xfId="27630" xr:uid="{00000000-0005-0000-0000-0000EF390000}"/>
    <cellStyle name="Assumption Year. 5 2 2 2" xfId="7642" xr:uid="{00000000-0005-0000-0000-0000F0390000}"/>
    <cellStyle name="Assumption Year. 5 2 2 2 2" xfId="27633" xr:uid="{00000000-0005-0000-0000-0000F1390000}"/>
    <cellStyle name="Assumption Year. 5 2 2 3" xfId="7643" xr:uid="{00000000-0005-0000-0000-0000F2390000}"/>
    <cellStyle name="Assumption Year. 5 2 2 3 2" xfId="27634" xr:uid="{00000000-0005-0000-0000-0000F3390000}"/>
    <cellStyle name="Assumption Year. 5 2 2 4" xfId="7644" xr:uid="{00000000-0005-0000-0000-0000F4390000}"/>
    <cellStyle name="Assumption Year. 5 2 2 4 2" xfId="27635" xr:uid="{00000000-0005-0000-0000-0000F5390000}"/>
    <cellStyle name="Assumption Year. 5 2 2 5" xfId="7645" xr:uid="{00000000-0005-0000-0000-0000F6390000}"/>
    <cellStyle name="Assumption Year. 5 2 2 5 2" xfId="27636" xr:uid="{00000000-0005-0000-0000-0000F7390000}"/>
    <cellStyle name="Assumption Year. 5 2 2 6" xfId="7646" xr:uid="{00000000-0005-0000-0000-0000F8390000}"/>
    <cellStyle name="Assumption Year. 5 2 2 6 2" xfId="27637" xr:uid="{00000000-0005-0000-0000-0000F9390000}"/>
    <cellStyle name="Assumption Year. 5 2 2 7" xfId="7647" xr:uid="{00000000-0005-0000-0000-0000FA390000}"/>
    <cellStyle name="Assumption Year. 5 2 2 7 2" xfId="27638" xr:uid="{00000000-0005-0000-0000-0000FB390000}"/>
    <cellStyle name="Assumption Year. 5 2 2 8" xfId="7648" xr:uid="{00000000-0005-0000-0000-0000FC390000}"/>
    <cellStyle name="Assumption Year. 5 2 2 8 2" xfId="27639" xr:uid="{00000000-0005-0000-0000-0000FD390000}"/>
    <cellStyle name="Assumption Year. 5 2 2 9" xfId="7649" xr:uid="{00000000-0005-0000-0000-0000FE390000}"/>
    <cellStyle name="Assumption Year. 5 2 2 9 2" xfId="27640" xr:uid="{00000000-0005-0000-0000-0000FF390000}"/>
    <cellStyle name="Assumption Year. 5 2 3" xfId="7650" xr:uid="{00000000-0005-0000-0000-0000003A0000}"/>
    <cellStyle name="Assumption Year. 5 2 3 2" xfId="27641" xr:uid="{00000000-0005-0000-0000-0000013A0000}"/>
    <cellStyle name="Assumption Year. 5 2 4" xfId="7651" xr:uid="{00000000-0005-0000-0000-0000023A0000}"/>
    <cellStyle name="Assumption Year. 5 2 4 2" xfId="27642" xr:uid="{00000000-0005-0000-0000-0000033A0000}"/>
    <cellStyle name="Assumption Year. 5 2 5" xfId="7652" xr:uid="{00000000-0005-0000-0000-0000043A0000}"/>
    <cellStyle name="Assumption Year. 5 2 5 2" xfId="27643" xr:uid="{00000000-0005-0000-0000-0000053A0000}"/>
    <cellStyle name="Assumption Year. 5 2 6" xfId="7653" xr:uid="{00000000-0005-0000-0000-0000063A0000}"/>
    <cellStyle name="Assumption Year. 5 2 6 2" xfId="27644" xr:uid="{00000000-0005-0000-0000-0000073A0000}"/>
    <cellStyle name="Assumption Year. 5 2 7" xfId="7654" xr:uid="{00000000-0005-0000-0000-0000083A0000}"/>
    <cellStyle name="Assumption Year. 5 2 7 2" xfId="27645" xr:uid="{00000000-0005-0000-0000-0000093A0000}"/>
    <cellStyle name="Assumption Year. 5 2 8" xfId="7655" xr:uid="{00000000-0005-0000-0000-00000A3A0000}"/>
    <cellStyle name="Assumption Year. 5 2 8 2" xfId="27646" xr:uid="{00000000-0005-0000-0000-00000B3A0000}"/>
    <cellStyle name="Assumption Year. 5 2 9" xfId="7656" xr:uid="{00000000-0005-0000-0000-00000C3A0000}"/>
    <cellStyle name="Assumption Year. 5 2 9 2" xfId="27647" xr:uid="{00000000-0005-0000-0000-00000D3A0000}"/>
    <cellStyle name="Assumption Year. 5 3" xfId="7657" xr:uid="{00000000-0005-0000-0000-00000E3A0000}"/>
    <cellStyle name="Assumption Year. 5 3 10" xfId="7658" xr:uid="{00000000-0005-0000-0000-00000F3A0000}"/>
    <cellStyle name="Assumption Year. 5 3 10 2" xfId="27649" xr:uid="{00000000-0005-0000-0000-0000103A0000}"/>
    <cellStyle name="Assumption Year. 5 3 11" xfId="7659" xr:uid="{00000000-0005-0000-0000-0000113A0000}"/>
    <cellStyle name="Assumption Year. 5 3 11 2" xfId="27650" xr:uid="{00000000-0005-0000-0000-0000123A0000}"/>
    <cellStyle name="Assumption Year. 5 3 12" xfId="27648" xr:uid="{00000000-0005-0000-0000-0000133A0000}"/>
    <cellStyle name="Assumption Year. 5 3 2" xfId="7660" xr:uid="{00000000-0005-0000-0000-0000143A0000}"/>
    <cellStyle name="Assumption Year. 5 3 2 2" xfId="27651" xr:uid="{00000000-0005-0000-0000-0000153A0000}"/>
    <cellStyle name="Assumption Year. 5 3 3" xfId="7661" xr:uid="{00000000-0005-0000-0000-0000163A0000}"/>
    <cellStyle name="Assumption Year. 5 3 3 2" xfId="27652" xr:uid="{00000000-0005-0000-0000-0000173A0000}"/>
    <cellStyle name="Assumption Year. 5 3 4" xfId="7662" xr:uid="{00000000-0005-0000-0000-0000183A0000}"/>
    <cellStyle name="Assumption Year. 5 3 4 2" xfId="27653" xr:uid="{00000000-0005-0000-0000-0000193A0000}"/>
    <cellStyle name="Assumption Year. 5 3 5" xfId="7663" xr:uid="{00000000-0005-0000-0000-00001A3A0000}"/>
    <cellStyle name="Assumption Year. 5 3 5 2" xfId="27654" xr:uid="{00000000-0005-0000-0000-00001B3A0000}"/>
    <cellStyle name="Assumption Year. 5 3 6" xfId="7664" xr:uid="{00000000-0005-0000-0000-00001C3A0000}"/>
    <cellStyle name="Assumption Year. 5 3 6 2" xfId="27655" xr:uid="{00000000-0005-0000-0000-00001D3A0000}"/>
    <cellStyle name="Assumption Year. 5 3 7" xfId="7665" xr:uid="{00000000-0005-0000-0000-00001E3A0000}"/>
    <cellStyle name="Assumption Year. 5 3 7 2" xfId="27656" xr:uid="{00000000-0005-0000-0000-00001F3A0000}"/>
    <cellStyle name="Assumption Year. 5 3 8" xfId="7666" xr:uid="{00000000-0005-0000-0000-0000203A0000}"/>
    <cellStyle name="Assumption Year. 5 3 8 2" xfId="27657" xr:uid="{00000000-0005-0000-0000-0000213A0000}"/>
    <cellStyle name="Assumption Year. 5 3 9" xfId="7667" xr:uid="{00000000-0005-0000-0000-0000223A0000}"/>
    <cellStyle name="Assumption Year. 5 3 9 2" xfId="27658" xr:uid="{00000000-0005-0000-0000-0000233A0000}"/>
    <cellStyle name="Assumption Year. 5 4" xfId="7668" xr:uid="{00000000-0005-0000-0000-0000243A0000}"/>
    <cellStyle name="Assumption Year. 5 4 2" xfId="27659" xr:uid="{00000000-0005-0000-0000-0000253A0000}"/>
    <cellStyle name="Assumption Year. 5 5" xfId="7669" xr:uid="{00000000-0005-0000-0000-0000263A0000}"/>
    <cellStyle name="Assumption Year. 5 5 2" xfId="27660" xr:uid="{00000000-0005-0000-0000-0000273A0000}"/>
    <cellStyle name="Assumption Year. 5 6" xfId="7670" xr:uid="{00000000-0005-0000-0000-0000283A0000}"/>
    <cellStyle name="Assumption Year. 5 6 2" xfId="27661" xr:uid="{00000000-0005-0000-0000-0000293A0000}"/>
    <cellStyle name="Assumption Year. 5 7" xfId="7671" xr:uid="{00000000-0005-0000-0000-00002A3A0000}"/>
    <cellStyle name="Assumption Year. 5 7 2" xfId="27662" xr:uid="{00000000-0005-0000-0000-00002B3A0000}"/>
    <cellStyle name="Assumption Year. 5 8" xfId="7672" xr:uid="{00000000-0005-0000-0000-00002C3A0000}"/>
    <cellStyle name="Assumption Year. 5 8 2" xfId="27663" xr:uid="{00000000-0005-0000-0000-00002D3A0000}"/>
    <cellStyle name="Assumption Year. 5 9" xfId="7673" xr:uid="{00000000-0005-0000-0000-00002E3A0000}"/>
    <cellStyle name="Assumption Year. 5 9 2" xfId="27664" xr:uid="{00000000-0005-0000-0000-00002F3A0000}"/>
    <cellStyle name="Assumption Year. 6" xfId="7674" xr:uid="{00000000-0005-0000-0000-0000303A0000}"/>
    <cellStyle name="Assumption Year. 6 10" xfId="7675" xr:uid="{00000000-0005-0000-0000-0000313A0000}"/>
    <cellStyle name="Assumption Year. 6 10 2" xfId="27666" xr:uid="{00000000-0005-0000-0000-0000323A0000}"/>
    <cellStyle name="Assumption Year. 6 11" xfId="7676" xr:uid="{00000000-0005-0000-0000-0000333A0000}"/>
    <cellStyle name="Assumption Year. 6 11 2" xfId="27667" xr:uid="{00000000-0005-0000-0000-0000343A0000}"/>
    <cellStyle name="Assumption Year. 6 12" xfId="7677" xr:uid="{00000000-0005-0000-0000-0000353A0000}"/>
    <cellStyle name="Assumption Year. 6 12 2" xfId="27668" xr:uid="{00000000-0005-0000-0000-0000363A0000}"/>
    <cellStyle name="Assumption Year. 6 13" xfId="27665" xr:uid="{00000000-0005-0000-0000-0000373A0000}"/>
    <cellStyle name="Assumption Year. 6 2" xfId="7678" xr:uid="{00000000-0005-0000-0000-0000383A0000}"/>
    <cellStyle name="Assumption Year. 6 2 10" xfId="7679" xr:uid="{00000000-0005-0000-0000-0000393A0000}"/>
    <cellStyle name="Assumption Year. 6 2 10 2" xfId="27670" xr:uid="{00000000-0005-0000-0000-00003A3A0000}"/>
    <cellStyle name="Assumption Year. 6 2 11" xfId="7680" xr:uid="{00000000-0005-0000-0000-00003B3A0000}"/>
    <cellStyle name="Assumption Year. 6 2 11 2" xfId="27671" xr:uid="{00000000-0005-0000-0000-00003C3A0000}"/>
    <cellStyle name="Assumption Year. 6 2 12" xfId="27669" xr:uid="{00000000-0005-0000-0000-00003D3A0000}"/>
    <cellStyle name="Assumption Year. 6 2 2" xfId="7681" xr:uid="{00000000-0005-0000-0000-00003E3A0000}"/>
    <cellStyle name="Assumption Year. 6 2 2 10" xfId="7682" xr:uid="{00000000-0005-0000-0000-00003F3A0000}"/>
    <cellStyle name="Assumption Year. 6 2 2 10 2" xfId="27673" xr:uid="{00000000-0005-0000-0000-0000403A0000}"/>
    <cellStyle name="Assumption Year. 6 2 2 11" xfId="7683" xr:uid="{00000000-0005-0000-0000-0000413A0000}"/>
    <cellStyle name="Assumption Year. 6 2 2 11 2" xfId="27674" xr:uid="{00000000-0005-0000-0000-0000423A0000}"/>
    <cellStyle name="Assumption Year. 6 2 2 12" xfId="27672" xr:uid="{00000000-0005-0000-0000-0000433A0000}"/>
    <cellStyle name="Assumption Year. 6 2 2 2" xfId="7684" xr:uid="{00000000-0005-0000-0000-0000443A0000}"/>
    <cellStyle name="Assumption Year. 6 2 2 2 2" xfId="27675" xr:uid="{00000000-0005-0000-0000-0000453A0000}"/>
    <cellStyle name="Assumption Year. 6 2 2 3" xfId="7685" xr:uid="{00000000-0005-0000-0000-0000463A0000}"/>
    <cellStyle name="Assumption Year. 6 2 2 3 2" xfId="27676" xr:uid="{00000000-0005-0000-0000-0000473A0000}"/>
    <cellStyle name="Assumption Year. 6 2 2 4" xfId="7686" xr:uid="{00000000-0005-0000-0000-0000483A0000}"/>
    <cellStyle name="Assumption Year. 6 2 2 4 2" xfId="27677" xr:uid="{00000000-0005-0000-0000-0000493A0000}"/>
    <cellStyle name="Assumption Year. 6 2 2 5" xfId="7687" xr:uid="{00000000-0005-0000-0000-00004A3A0000}"/>
    <cellStyle name="Assumption Year. 6 2 2 5 2" xfId="27678" xr:uid="{00000000-0005-0000-0000-00004B3A0000}"/>
    <cellStyle name="Assumption Year. 6 2 2 6" xfId="7688" xr:uid="{00000000-0005-0000-0000-00004C3A0000}"/>
    <cellStyle name="Assumption Year. 6 2 2 6 2" xfId="27679" xr:uid="{00000000-0005-0000-0000-00004D3A0000}"/>
    <cellStyle name="Assumption Year. 6 2 2 7" xfId="7689" xr:uid="{00000000-0005-0000-0000-00004E3A0000}"/>
    <cellStyle name="Assumption Year. 6 2 2 7 2" xfId="27680" xr:uid="{00000000-0005-0000-0000-00004F3A0000}"/>
    <cellStyle name="Assumption Year. 6 2 2 8" xfId="7690" xr:uid="{00000000-0005-0000-0000-0000503A0000}"/>
    <cellStyle name="Assumption Year. 6 2 2 8 2" xfId="27681" xr:uid="{00000000-0005-0000-0000-0000513A0000}"/>
    <cellStyle name="Assumption Year. 6 2 2 9" xfId="7691" xr:uid="{00000000-0005-0000-0000-0000523A0000}"/>
    <cellStyle name="Assumption Year. 6 2 2 9 2" xfId="27682" xr:uid="{00000000-0005-0000-0000-0000533A0000}"/>
    <cellStyle name="Assumption Year. 6 2 3" xfId="7692" xr:uid="{00000000-0005-0000-0000-0000543A0000}"/>
    <cellStyle name="Assumption Year. 6 2 3 2" xfId="27683" xr:uid="{00000000-0005-0000-0000-0000553A0000}"/>
    <cellStyle name="Assumption Year. 6 2 4" xfId="7693" xr:uid="{00000000-0005-0000-0000-0000563A0000}"/>
    <cellStyle name="Assumption Year. 6 2 4 2" xfId="27684" xr:uid="{00000000-0005-0000-0000-0000573A0000}"/>
    <cellStyle name="Assumption Year. 6 2 5" xfId="7694" xr:uid="{00000000-0005-0000-0000-0000583A0000}"/>
    <cellStyle name="Assumption Year. 6 2 5 2" xfId="27685" xr:uid="{00000000-0005-0000-0000-0000593A0000}"/>
    <cellStyle name="Assumption Year. 6 2 6" xfId="7695" xr:uid="{00000000-0005-0000-0000-00005A3A0000}"/>
    <cellStyle name="Assumption Year. 6 2 6 2" xfId="27686" xr:uid="{00000000-0005-0000-0000-00005B3A0000}"/>
    <cellStyle name="Assumption Year. 6 2 7" xfId="7696" xr:uid="{00000000-0005-0000-0000-00005C3A0000}"/>
    <cellStyle name="Assumption Year. 6 2 7 2" xfId="27687" xr:uid="{00000000-0005-0000-0000-00005D3A0000}"/>
    <cellStyle name="Assumption Year. 6 2 8" xfId="7697" xr:uid="{00000000-0005-0000-0000-00005E3A0000}"/>
    <cellStyle name="Assumption Year. 6 2 8 2" xfId="27688" xr:uid="{00000000-0005-0000-0000-00005F3A0000}"/>
    <cellStyle name="Assumption Year. 6 2 9" xfId="7698" xr:uid="{00000000-0005-0000-0000-0000603A0000}"/>
    <cellStyle name="Assumption Year. 6 2 9 2" xfId="27689" xr:uid="{00000000-0005-0000-0000-0000613A0000}"/>
    <cellStyle name="Assumption Year. 6 3" xfId="7699" xr:uid="{00000000-0005-0000-0000-0000623A0000}"/>
    <cellStyle name="Assumption Year. 6 3 10" xfId="7700" xr:uid="{00000000-0005-0000-0000-0000633A0000}"/>
    <cellStyle name="Assumption Year. 6 3 10 2" xfId="27691" xr:uid="{00000000-0005-0000-0000-0000643A0000}"/>
    <cellStyle name="Assumption Year. 6 3 11" xfId="7701" xr:uid="{00000000-0005-0000-0000-0000653A0000}"/>
    <cellStyle name="Assumption Year. 6 3 11 2" xfId="27692" xr:uid="{00000000-0005-0000-0000-0000663A0000}"/>
    <cellStyle name="Assumption Year. 6 3 12" xfId="27690" xr:uid="{00000000-0005-0000-0000-0000673A0000}"/>
    <cellStyle name="Assumption Year. 6 3 2" xfId="7702" xr:uid="{00000000-0005-0000-0000-0000683A0000}"/>
    <cellStyle name="Assumption Year. 6 3 2 2" xfId="27693" xr:uid="{00000000-0005-0000-0000-0000693A0000}"/>
    <cellStyle name="Assumption Year. 6 3 3" xfId="7703" xr:uid="{00000000-0005-0000-0000-00006A3A0000}"/>
    <cellStyle name="Assumption Year. 6 3 3 2" xfId="27694" xr:uid="{00000000-0005-0000-0000-00006B3A0000}"/>
    <cellStyle name="Assumption Year. 6 3 4" xfId="7704" xr:uid="{00000000-0005-0000-0000-00006C3A0000}"/>
    <cellStyle name="Assumption Year. 6 3 4 2" xfId="27695" xr:uid="{00000000-0005-0000-0000-00006D3A0000}"/>
    <cellStyle name="Assumption Year. 6 3 5" xfId="7705" xr:uid="{00000000-0005-0000-0000-00006E3A0000}"/>
    <cellStyle name="Assumption Year. 6 3 5 2" xfId="27696" xr:uid="{00000000-0005-0000-0000-00006F3A0000}"/>
    <cellStyle name="Assumption Year. 6 3 6" xfId="7706" xr:uid="{00000000-0005-0000-0000-0000703A0000}"/>
    <cellStyle name="Assumption Year. 6 3 6 2" xfId="27697" xr:uid="{00000000-0005-0000-0000-0000713A0000}"/>
    <cellStyle name="Assumption Year. 6 3 7" xfId="7707" xr:uid="{00000000-0005-0000-0000-0000723A0000}"/>
    <cellStyle name="Assumption Year. 6 3 7 2" xfId="27698" xr:uid="{00000000-0005-0000-0000-0000733A0000}"/>
    <cellStyle name="Assumption Year. 6 3 8" xfId="7708" xr:uid="{00000000-0005-0000-0000-0000743A0000}"/>
    <cellStyle name="Assumption Year. 6 3 8 2" xfId="27699" xr:uid="{00000000-0005-0000-0000-0000753A0000}"/>
    <cellStyle name="Assumption Year. 6 3 9" xfId="7709" xr:uid="{00000000-0005-0000-0000-0000763A0000}"/>
    <cellStyle name="Assumption Year. 6 3 9 2" xfId="27700" xr:uid="{00000000-0005-0000-0000-0000773A0000}"/>
    <cellStyle name="Assumption Year. 6 4" xfId="7710" xr:uid="{00000000-0005-0000-0000-0000783A0000}"/>
    <cellStyle name="Assumption Year. 6 4 2" xfId="27701" xr:uid="{00000000-0005-0000-0000-0000793A0000}"/>
    <cellStyle name="Assumption Year. 6 5" xfId="7711" xr:uid="{00000000-0005-0000-0000-00007A3A0000}"/>
    <cellStyle name="Assumption Year. 6 5 2" xfId="27702" xr:uid="{00000000-0005-0000-0000-00007B3A0000}"/>
    <cellStyle name="Assumption Year. 6 6" xfId="7712" xr:uid="{00000000-0005-0000-0000-00007C3A0000}"/>
    <cellStyle name="Assumption Year. 6 6 2" xfId="27703" xr:uid="{00000000-0005-0000-0000-00007D3A0000}"/>
    <cellStyle name="Assumption Year. 6 7" xfId="7713" xr:uid="{00000000-0005-0000-0000-00007E3A0000}"/>
    <cellStyle name="Assumption Year. 6 7 2" xfId="27704" xr:uid="{00000000-0005-0000-0000-00007F3A0000}"/>
    <cellStyle name="Assumption Year. 6 8" xfId="7714" xr:uid="{00000000-0005-0000-0000-0000803A0000}"/>
    <cellStyle name="Assumption Year. 6 8 2" xfId="27705" xr:uid="{00000000-0005-0000-0000-0000813A0000}"/>
    <cellStyle name="Assumption Year. 6 9" xfId="7715" xr:uid="{00000000-0005-0000-0000-0000823A0000}"/>
    <cellStyle name="Assumption Year. 6 9 2" xfId="27706" xr:uid="{00000000-0005-0000-0000-0000833A0000}"/>
    <cellStyle name="Assumption Year. 7" xfId="7716" xr:uid="{00000000-0005-0000-0000-0000843A0000}"/>
    <cellStyle name="Assumption Year. 7 10" xfId="7717" xr:uid="{00000000-0005-0000-0000-0000853A0000}"/>
    <cellStyle name="Assumption Year. 7 10 2" xfId="27708" xr:uid="{00000000-0005-0000-0000-0000863A0000}"/>
    <cellStyle name="Assumption Year. 7 11" xfId="7718" xr:uid="{00000000-0005-0000-0000-0000873A0000}"/>
    <cellStyle name="Assumption Year. 7 11 2" xfId="27709" xr:uid="{00000000-0005-0000-0000-0000883A0000}"/>
    <cellStyle name="Assumption Year. 7 12" xfId="7719" xr:uid="{00000000-0005-0000-0000-0000893A0000}"/>
    <cellStyle name="Assumption Year. 7 12 2" xfId="27710" xr:uid="{00000000-0005-0000-0000-00008A3A0000}"/>
    <cellStyle name="Assumption Year. 7 13" xfId="27707" xr:uid="{00000000-0005-0000-0000-00008B3A0000}"/>
    <cellStyle name="Assumption Year. 7 2" xfId="7720" xr:uid="{00000000-0005-0000-0000-00008C3A0000}"/>
    <cellStyle name="Assumption Year. 7 2 10" xfId="7721" xr:uid="{00000000-0005-0000-0000-00008D3A0000}"/>
    <cellStyle name="Assumption Year. 7 2 10 2" xfId="27712" xr:uid="{00000000-0005-0000-0000-00008E3A0000}"/>
    <cellStyle name="Assumption Year. 7 2 11" xfId="7722" xr:uid="{00000000-0005-0000-0000-00008F3A0000}"/>
    <cellStyle name="Assumption Year. 7 2 11 2" xfId="27713" xr:uid="{00000000-0005-0000-0000-0000903A0000}"/>
    <cellStyle name="Assumption Year. 7 2 12" xfId="27711" xr:uid="{00000000-0005-0000-0000-0000913A0000}"/>
    <cellStyle name="Assumption Year. 7 2 2" xfId="7723" xr:uid="{00000000-0005-0000-0000-0000923A0000}"/>
    <cellStyle name="Assumption Year. 7 2 2 10" xfId="7724" xr:uid="{00000000-0005-0000-0000-0000933A0000}"/>
    <cellStyle name="Assumption Year. 7 2 2 10 2" xfId="27715" xr:uid="{00000000-0005-0000-0000-0000943A0000}"/>
    <cellStyle name="Assumption Year. 7 2 2 11" xfId="7725" xr:uid="{00000000-0005-0000-0000-0000953A0000}"/>
    <cellStyle name="Assumption Year. 7 2 2 11 2" xfId="27716" xr:uid="{00000000-0005-0000-0000-0000963A0000}"/>
    <cellStyle name="Assumption Year. 7 2 2 12" xfId="27714" xr:uid="{00000000-0005-0000-0000-0000973A0000}"/>
    <cellStyle name="Assumption Year. 7 2 2 2" xfId="7726" xr:uid="{00000000-0005-0000-0000-0000983A0000}"/>
    <cellStyle name="Assumption Year. 7 2 2 2 2" xfId="27717" xr:uid="{00000000-0005-0000-0000-0000993A0000}"/>
    <cellStyle name="Assumption Year. 7 2 2 3" xfId="7727" xr:uid="{00000000-0005-0000-0000-00009A3A0000}"/>
    <cellStyle name="Assumption Year. 7 2 2 3 2" xfId="27718" xr:uid="{00000000-0005-0000-0000-00009B3A0000}"/>
    <cellStyle name="Assumption Year. 7 2 2 4" xfId="7728" xr:uid="{00000000-0005-0000-0000-00009C3A0000}"/>
    <cellStyle name="Assumption Year. 7 2 2 4 2" xfId="27719" xr:uid="{00000000-0005-0000-0000-00009D3A0000}"/>
    <cellStyle name="Assumption Year. 7 2 2 5" xfId="7729" xr:uid="{00000000-0005-0000-0000-00009E3A0000}"/>
    <cellStyle name="Assumption Year. 7 2 2 5 2" xfId="27720" xr:uid="{00000000-0005-0000-0000-00009F3A0000}"/>
    <cellStyle name="Assumption Year. 7 2 2 6" xfId="7730" xr:uid="{00000000-0005-0000-0000-0000A03A0000}"/>
    <cellStyle name="Assumption Year. 7 2 2 6 2" xfId="27721" xr:uid="{00000000-0005-0000-0000-0000A13A0000}"/>
    <cellStyle name="Assumption Year. 7 2 2 7" xfId="7731" xr:uid="{00000000-0005-0000-0000-0000A23A0000}"/>
    <cellStyle name="Assumption Year. 7 2 2 7 2" xfId="27722" xr:uid="{00000000-0005-0000-0000-0000A33A0000}"/>
    <cellStyle name="Assumption Year. 7 2 2 8" xfId="7732" xr:uid="{00000000-0005-0000-0000-0000A43A0000}"/>
    <cellStyle name="Assumption Year. 7 2 2 8 2" xfId="27723" xr:uid="{00000000-0005-0000-0000-0000A53A0000}"/>
    <cellStyle name="Assumption Year. 7 2 2 9" xfId="7733" xr:uid="{00000000-0005-0000-0000-0000A63A0000}"/>
    <cellStyle name="Assumption Year. 7 2 2 9 2" xfId="27724" xr:uid="{00000000-0005-0000-0000-0000A73A0000}"/>
    <cellStyle name="Assumption Year. 7 2 3" xfId="7734" xr:uid="{00000000-0005-0000-0000-0000A83A0000}"/>
    <cellStyle name="Assumption Year. 7 2 3 2" xfId="27725" xr:uid="{00000000-0005-0000-0000-0000A93A0000}"/>
    <cellStyle name="Assumption Year. 7 2 4" xfId="7735" xr:uid="{00000000-0005-0000-0000-0000AA3A0000}"/>
    <cellStyle name="Assumption Year. 7 2 4 2" xfId="27726" xr:uid="{00000000-0005-0000-0000-0000AB3A0000}"/>
    <cellStyle name="Assumption Year. 7 2 5" xfId="7736" xr:uid="{00000000-0005-0000-0000-0000AC3A0000}"/>
    <cellStyle name="Assumption Year. 7 2 5 2" xfId="27727" xr:uid="{00000000-0005-0000-0000-0000AD3A0000}"/>
    <cellStyle name="Assumption Year. 7 2 6" xfId="7737" xr:uid="{00000000-0005-0000-0000-0000AE3A0000}"/>
    <cellStyle name="Assumption Year. 7 2 6 2" xfId="27728" xr:uid="{00000000-0005-0000-0000-0000AF3A0000}"/>
    <cellStyle name="Assumption Year. 7 2 7" xfId="7738" xr:uid="{00000000-0005-0000-0000-0000B03A0000}"/>
    <cellStyle name="Assumption Year. 7 2 7 2" xfId="27729" xr:uid="{00000000-0005-0000-0000-0000B13A0000}"/>
    <cellStyle name="Assumption Year. 7 2 8" xfId="7739" xr:uid="{00000000-0005-0000-0000-0000B23A0000}"/>
    <cellStyle name="Assumption Year. 7 2 8 2" xfId="27730" xr:uid="{00000000-0005-0000-0000-0000B33A0000}"/>
    <cellStyle name="Assumption Year. 7 2 9" xfId="7740" xr:uid="{00000000-0005-0000-0000-0000B43A0000}"/>
    <cellStyle name="Assumption Year. 7 2 9 2" xfId="27731" xr:uid="{00000000-0005-0000-0000-0000B53A0000}"/>
    <cellStyle name="Assumption Year. 7 3" xfId="7741" xr:uid="{00000000-0005-0000-0000-0000B63A0000}"/>
    <cellStyle name="Assumption Year. 7 3 10" xfId="7742" xr:uid="{00000000-0005-0000-0000-0000B73A0000}"/>
    <cellStyle name="Assumption Year. 7 3 10 2" xfId="27733" xr:uid="{00000000-0005-0000-0000-0000B83A0000}"/>
    <cellStyle name="Assumption Year. 7 3 11" xfId="7743" xr:uid="{00000000-0005-0000-0000-0000B93A0000}"/>
    <cellStyle name="Assumption Year. 7 3 11 2" xfId="27734" xr:uid="{00000000-0005-0000-0000-0000BA3A0000}"/>
    <cellStyle name="Assumption Year. 7 3 12" xfId="27732" xr:uid="{00000000-0005-0000-0000-0000BB3A0000}"/>
    <cellStyle name="Assumption Year. 7 3 2" xfId="7744" xr:uid="{00000000-0005-0000-0000-0000BC3A0000}"/>
    <cellStyle name="Assumption Year. 7 3 2 2" xfId="27735" xr:uid="{00000000-0005-0000-0000-0000BD3A0000}"/>
    <cellStyle name="Assumption Year. 7 3 3" xfId="7745" xr:uid="{00000000-0005-0000-0000-0000BE3A0000}"/>
    <cellStyle name="Assumption Year. 7 3 3 2" xfId="27736" xr:uid="{00000000-0005-0000-0000-0000BF3A0000}"/>
    <cellStyle name="Assumption Year. 7 3 4" xfId="7746" xr:uid="{00000000-0005-0000-0000-0000C03A0000}"/>
    <cellStyle name="Assumption Year. 7 3 4 2" xfId="27737" xr:uid="{00000000-0005-0000-0000-0000C13A0000}"/>
    <cellStyle name="Assumption Year. 7 3 5" xfId="7747" xr:uid="{00000000-0005-0000-0000-0000C23A0000}"/>
    <cellStyle name="Assumption Year. 7 3 5 2" xfId="27738" xr:uid="{00000000-0005-0000-0000-0000C33A0000}"/>
    <cellStyle name="Assumption Year. 7 3 6" xfId="7748" xr:uid="{00000000-0005-0000-0000-0000C43A0000}"/>
    <cellStyle name="Assumption Year. 7 3 6 2" xfId="27739" xr:uid="{00000000-0005-0000-0000-0000C53A0000}"/>
    <cellStyle name="Assumption Year. 7 3 7" xfId="7749" xr:uid="{00000000-0005-0000-0000-0000C63A0000}"/>
    <cellStyle name="Assumption Year. 7 3 7 2" xfId="27740" xr:uid="{00000000-0005-0000-0000-0000C73A0000}"/>
    <cellStyle name="Assumption Year. 7 3 8" xfId="7750" xr:uid="{00000000-0005-0000-0000-0000C83A0000}"/>
    <cellStyle name="Assumption Year. 7 3 8 2" xfId="27741" xr:uid="{00000000-0005-0000-0000-0000C93A0000}"/>
    <cellStyle name="Assumption Year. 7 3 9" xfId="7751" xr:uid="{00000000-0005-0000-0000-0000CA3A0000}"/>
    <cellStyle name="Assumption Year. 7 3 9 2" xfId="27742" xr:uid="{00000000-0005-0000-0000-0000CB3A0000}"/>
    <cellStyle name="Assumption Year. 7 4" xfId="7752" xr:uid="{00000000-0005-0000-0000-0000CC3A0000}"/>
    <cellStyle name="Assumption Year. 7 4 2" xfId="27743" xr:uid="{00000000-0005-0000-0000-0000CD3A0000}"/>
    <cellStyle name="Assumption Year. 7 5" xfId="7753" xr:uid="{00000000-0005-0000-0000-0000CE3A0000}"/>
    <cellStyle name="Assumption Year. 7 5 2" xfId="27744" xr:uid="{00000000-0005-0000-0000-0000CF3A0000}"/>
    <cellStyle name="Assumption Year. 7 6" xfId="7754" xr:uid="{00000000-0005-0000-0000-0000D03A0000}"/>
    <cellStyle name="Assumption Year. 7 6 2" xfId="27745" xr:uid="{00000000-0005-0000-0000-0000D13A0000}"/>
    <cellStyle name="Assumption Year. 7 7" xfId="7755" xr:uid="{00000000-0005-0000-0000-0000D23A0000}"/>
    <cellStyle name="Assumption Year. 7 7 2" xfId="27746" xr:uid="{00000000-0005-0000-0000-0000D33A0000}"/>
    <cellStyle name="Assumption Year. 7 8" xfId="7756" xr:uid="{00000000-0005-0000-0000-0000D43A0000}"/>
    <cellStyle name="Assumption Year. 7 8 2" xfId="27747" xr:uid="{00000000-0005-0000-0000-0000D53A0000}"/>
    <cellStyle name="Assumption Year. 7 9" xfId="7757" xr:uid="{00000000-0005-0000-0000-0000D63A0000}"/>
    <cellStyle name="Assumption Year. 7 9 2" xfId="27748" xr:uid="{00000000-0005-0000-0000-0000D73A0000}"/>
    <cellStyle name="Assumption Year. 8" xfId="7758" xr:uid="{00000000-0005-0000-0000-0000D83A0000}"/>
    <cellStyle name="Assumption Year. 8 10" xfId="7759" xr:uid="{00000000-0005-0000-0000-0000D93A0000}"/>
    <cellStyle name="Assumption Year. 8 10 2" xfId="27750" xr:uid="{00000000-0005-0000-0000-0000DA3A0000}"/>
    <cellStyle name="Assumption Year. 8 11" xfId="7760" xr:uid="{00000000-0005-0000-0000-0000DB3A0000}"/>
    <cellStyle name="Assumption Year. 8 11 2" xfId="27751" xr:uid="{00000000-0005-0000-0000-0000DC3A0000}"/>
    <cellStyle name="Assumption Year. 8 12" xfId="7761" xr:uid="{00000000-0005-0000-0000-0000DD3A0000}"/>
    <cellStyle name="Assumption Year. 8 12 2" xfId="27752" xr:uid="{00000000-0005-0000-0000-0000DE3A0000}"/>
    <cellStyle name="Assumption Year. 8 13" xfId="27749" xr:uid="{00000000-0005-0000-0000-0000DF3A0000}"/>
    <cellStyle name="Assumption Year. 8 2" xfId="7762" xr:uid="{00000000-0005-0000-0000-0000E03A0000}"/>
    <cellStyle name="Assumption Year. 8 2 10" xfId="7763" xr:uid="{00000000-0005-0000-0000-0000E13A0000}"/>
    <cellStyle name="Assumption Year. 8 2 10 2" xfId="27754" xr:uid="{00000000-0005-0000-0000-0000E23A0000}"/>
    <cellStyle name="Assumption Year. 8 2 11" xfId="7764" xr:uid="{00000000-0005-0000-0000-0000E33A0000}"/>
    <cellStyle name="Assumption Year. 8 2 11 2" xfId="27755" xr:uid="{00000000-0005-0000-0000-0000E43A0000}"/>
    <cellStyle name="Assumption Year. 8 2 12" xfId="27753" xr:uid="{00000000-0005-0000-0000-0000E53A0000}"/>
    <cellStyle name="Assumption Year. 8 2 2" xfId="7765" xr:uid="{00000000-0005-0000-0000-0000E63A0000}"/>
    <cellStyle name="Assumption Year. 8 2 2 10" xfId="7766" xr:uid="{00000000-0005-0000-0000-0000E73A0000}"/>
    <cellStyle name="Assumption Year. 8 2 2 10 2" xfId="27757" xr:uid="{00000000-0005-0000-0000-0000E83A0000}"/>
    <cellStyle name="Assumption Year. 8 2 2 11" xfId="7767" xr:uid="{00000000-0005-0000-0000-0000E93A0000}"/>
    <cellStyle name="Assumption Year. 8 2 2 11 2" xfId="27758" xr:uid="{00000000-0005-0000-0000-0000EA3A0000}"/>
    <cellStyle name="Assumption Year. 8 2 2 12" xfId="27756" xr:uid="{00000000-0005-0000-0000-0000EB3A0000}"/>
    <cellStyle name="Assumption Year. 8 2 2 2" xfId="7768" xr:uid="{00000000-0005-0000-0000-0000EC3A0000}"/>
    <cellStyle name="Assumption Year. 8 2 2 2 2" xfId="27759" xr:uid="{00000000-0005-0000-0000-0000ED3A0000}"/>
    <cellStyle name="Assumption Year. 8 2 2 3" xfId="7769" xr:uid="{00000000-0005-0000-0000-0000EE3A0000}"/>
    <cellStyle name="Assumption Year. 8 2 2 3 2" xfId="27760" xr:uid="{00000000-0005-0000-0000-0000EF3A0000}"/>
    <cellStyle name="Assumption Year. 8 2 2 4" xfId="7770" xr:uid="{00000000-0005-0000-0000-0000F03A0000}"/>
    <cellStyle name="Assumption Year. 8 2 2 4 2" xfId="27761" xr:uid="{00000000-0005-0000-0000-0000F13A0000}"/>
    <cellStyle name="Assumption Year. 8 2 2 5" xfId="7771" xr:uid="{00000000-0005-0000-0000-0000F23A0000}"/>
    <cellStyle name="Assumption Year. 8 2 2 5 2" xfId="27762" xr:uid="{00000000-0005-0000-0000-0000F33A0000}"/>
    <cellStyle name="Assumption Year. 8 2 2 6" xfId="7772" xr:uid="{00000000-0005-0000-0000-0000F43A0000}"/>
    <cellStyle name="Assumption Year. 8 2 2 6 2" xfId="27763" xr:uid="{00000000-0005-0000-0000-0000F53A0000}"/>
    <cellStyle name="Assumption Year. 8 2 2 7" xfId="7773" xr:uid="{00000000-0005-0000-0000-0000F63A0000}"/>
    <cellStyle name="Assumption Year. 8 2 2 7 2" xfId="27764" xr:uid="{00000000-0005-0000-0000-0000F73A0000}"/>
    <cellStyle name="Assumption Year. 8 2 2 8" xfId="7774" xr:uid="{00000000-0005-0000-0000-0000F83A0000}"/>
    <cellStyle name="Assumption Year. 8 2 2 8 2" xfId="27765" xr:uid="{00000000-0005-0000-0000-0000F93A0000}"/>
    <cellStyle name="Assumption Year. 8 2 2 9" xfId="7775" xr:uid="{00000000-0005-0000-0000-0000FA3A0000}"/>
    <cellStyle name="Assumption Year. 8 2 2 9 2" xfId="27766" xr:uid="{00000000-0005-0000-0000-0000FB3A0000}"/>
    <cellStyle name="Assumption Year. 8 2 3" xfId="7776" xr:uid="{00000000-0005-0000-0000-0000FC3A0000}"/>
    <cellStyle name="Assumption Year. 8 2 3 2" xfId="27767" xr:uid="{00000000-0005-0000-0000-0000FD3A0000}"/>
    <cellStyle name="Assumption Year. 8 2 4" xfId="7777" xr:uid="{00000000-0005-0000-0000-0000FE3A0000}"/>
    <cellStyle name="Assumption Year. 8 2 4 2" xfId="27768" xr:uid="{00000000-0005-0000-0000-0000FF3A0000}"/>
    <cellStyle name="Assumption Year. 8 2 5" xfId="7778" xr:uid="{00000000-0005-0000-0000-0000003B0000}"/>
    <cellStyle name="Assumption Year. 8 2 5 2" xfId="27769" xr:uid="{00000000-0005-0000-0000-0000013B0000}"/>
    <cellStyle name="Assumption Year. 8 2 6" xfId="7779" xr:uid="{00000000-0005-0000-0000-0000023B0000}"/>
    <cellStyle name="Assumption Year. 8 2 6 2" xfId="27770" xr:uid="{00000000-0005-0000-0000-0000033B0000}"/>
    <cellStyle name="Assumption Year. 8 2 7" xfId="7780" xr:uid="{00000000-0005-0000-0000-0000043B0000}"/>
    <cellStyle name="Assumption Year. 8 2 7 2" xfId="27771" xr:uid="{00000000-0005-0000-0000-0000053B0000}"/>
    <cellStyle name="Assumption Year. 8 2 8" xfId="7781" xr:uid="{00000000-0005-0000-0000-0000063B0000}"/>
    <cellStyle name="Assumption Year. 8 2 8 2" xfId="27772" xr:uid="{00000000-0005-0000-0000-0000073B0000}"/>
    <cellStyle name="Assumption Year. 8 2 9" xfId="7782" xr:uid="{00000000-0005-0000-0000-0000083B0000}"/>
    <cellStyle name="Assumption Year. 8 2 9 2" xfId="27773" xr:uid="{00000000-0005-0000-0000-0000093B0000}"/>
    <cellStyle name="Assumption Year. 8 3" xfId="7783" xr:uid="{00000000-0005-0000-0000-00000A3B0000}"/>
    <cellStyle name="Assumption Year. 8 3 10" xfId="7784" xr:uid="{00000000-0005-0000-0000-00000B3B0000}"/>
    <cellStyle name="Assumption Year. 8 3 10 2" xfId="27775" xr:uid="{00000000-0005-0000-0000-00000C3B0000}"/>
    <cellStyle name="Assumption Year. 8 3 11" xfId="7785" xr:uid="{00000000-0005-0000-0000-00000D3B0000}"/>
    <cellStyle name="Assumption Year. 8 3 11 2" xfId="27776" xr:uid="{00000000-0005-0000-0000-00000E3B0000}"/>
    <cellStyle name="Assumption Year. 8 3 12" xfId="27774" xr:uid="{00000000-0005-0000-0000-00000F3B0000}"/>
    <cellStyle name="Assumption Year. 8 3 2" xfId="7786" xr:uid="{00000000-0005-0000-0000-0000103B0000}"/>
    <cellStyle name="Assumption Year. 8 3 2 2" xfId="27777" xr:uid="{00000000-0005-0000-0000-0000113B0000}"/>
    <cellStyle name="Assumption Year. 8 3 3" xfId="7787" xr:uid="{00000000-0005-0000-0000-0000123B0000}"/>
    <cellStyle name="Assumption Year. 8 3 3 2" xfId="27778" xr:uid="{00000000-0005-0000-0000-0000133B0000}"/>
    <cellStyle name="Assumption Year. 8 3 4" xfId="7788" xr:uid="{00000000-0005-0000-0000-0000143B0000}"/>
    <cellStyle name="Assumption Year. 8 3 4 2" xfId="27779" xr:uid="{00000000-0005-0000-0000-0000153B0000}"/>
    <cellStyle name="Assumption Year. 8 3 5" xfId="7789" xr:uid="{00000000-0005-0000-0000-0000163B0000}"/>
    <cellStyle name="Assumption Year. 8 3 5 2" xfId="27780" xr:uid="{00000000-0005-0000-0000-0000173B0000}"/>
    <cellStyle name="Assumption Year. 8 3 6" xfId="7790" xr:uid="{00000000-0005-0000-0000-0000183B0000}"/>
    <cellStyle name="Assumption Year. 8 3 6 2" xfId="27781" xr:uid="{00000000-0005-0000-0000-0000193B0000}"/>
    <cellStyle name="Assumption Year. 8 3 7" xfId="7791" xr:uid="{00000000-0005-0000-0000-00001A3B0000}"/>
    <cellStyle name="Assumption Year. 8 3 7 2" xfId="27782" xr:uid="{00000000-0005-0000-0000-00001B3B0000}"/>
    <cellStyle name="Assumption Year. 8 3 8" xfId="7792" xr:uid="{00000000-0005-0000-0000-00001C3B0000}"/>
    <cellStyle name="Assumption Year. 8 3 8 2" xfId="27783" xr:uid="{00000000-0005-0000-0000-00001D3B0000}"/>
    <cellStyle name="Assumption Year. 8 3 9" xfId="7793" xr:uid="{00000000-0005-0000-0000-00001E3B0000}"/>
    <cellStyle name="Assumption Year. 8 3 9 2" xfId="27784" xr:uid="{00000000-0005-0000-0000-00001F3B0000}"/>
    <cellStyle name="Assumption Year. 8 4" xfId="7794" xr:uid="{00000000-0005-0000-0000-0000203B0000}"/>
    <cellStyle name="Assumption Year. 8 4 2" xfId="27785" xr:uid="{00000000-0005-0000-0000-0000213B0000}"/>
    <cellStyle name="Assumption Year. 8 5" xfId="7795" xr:uid="{00000000-0005-0000-0000-0000223B0000}"/>
    <cellStyle name="Assumption Year. 8 5 2" xfId="27786" xr:uid="{00000000-0005-0000-0000-0000233B0000}"/>
    <cellStyle name="Assumption Year. 8 6" xfId="7796" xr:uid="{00000000-0005-0000-0000-0000243B0000}"/>
    <cellStyle name="Assumption Year. 8 6 2" xfId="27787" xr:uid="{00000000-0005-0000-0000-0000253B0000}"/>
    <cellStyle name="Assumption Year. 8 7" xfId="7797" xr:uid="{00000000-0005-0000-0000-0000263B0000}"/>
    <cellStyle name="Assumption Year. 8 7 2" xfId="27788" xr:uid="{00000000-0005-0000-0000-0000273B0000}"/>
    <cellStyle name="Assumption Year. 8 8" xfId="7798" xr:uid="{00000000-0005-0000-0000-0000283B0000}"/>
    <cellStyle name="Assumption Year. 8 8 2" xfId="27789" xr:uid="{00000000-0005-0000-0000-0000293B0000}"/>
    <cellStyle name="Assumption Year. 8 9" xfId="7799" xr:uid="{00000000-0005-0000-0000-00002A3B0000}"/>
    <cellStyle name="Assumption Year. 8 9 2" xfId="27790" xr:uid="{00000000-0005-0000-0000-00002B3B0000}"/>
    <cellStyle name="Assumption Year. 9" xfId="7800" xr:uid="{00000000-0005-0000-0000-00002C3B0000}"/>
    <cellStyle name="Assumption Year. 9 10" xfId="7801" xr:uid="{00000000-0005-0000-0000-00002D3B0000}"/>
    <cellStyle name="Assumption Year. 9 10 2" xfId="27792" xr:uid="{00000000-0005-0000-0000-00002E3B0000}"/>
    <cellStyle name="Assumption Year. 9 11" xfId="7802" xr:uid="{00000000-0005-0000-0000-00002F3B0000}"/>
    <cellStyle name="Assumption Year. 9 11 2" xfId="27793" xr:uid="{00000000-0005-0000-0000-0000303B0000}"/>
    <cellStyle name="Assumption Year. 9 12" xfId="7803" xr:uid="{00000000-0005-0000-0000-0000313B0000}"/>
    <cellStyle name="Assumption Year. 9 12 2" xfId="27794" xr:uid="{00000000-0005-0000-0000-0000323B0000}"/>
    <cellStyle name="Assumption Year. 9 13" xfId="27791" xr:uid="{00000000-0005-0000-0000-0000333B0000}"/>
    <cellStyle name="Assumption Year. 9 2" xfId="7804" xr:uid="{00000000-0005-0000-0000-0000343B0000}"/>
    <cellStyle name="Assumption Year. 9 2 10" xfId="7805" xr:uid="{00000000-0005-0000-0000-0000353B0000}"/>
    <cellStyle name="Assumption Year. 9 2 10 2" xfId="27796" xr:uid="{00000000-0005-0000-0000-0000363B0000}"/>
    <cellStyle name="Assumption Year. 9 2 11" xfId="7806" xr:uid="{00000000-0005-0000-0000-0000373B0000}"/>
    <cellStyle name="Assumption Year. 9 2 11 2" xfId="27797" xr:uid="{00000000-0005-0000-0000-0000383B0000}"/>
    <cellStyle name="Assumption Year. 9 2 12" xfId="27795" xr:uid="{00000000-0005-0000-0000-0000393B0000}"/>
    <cellStyle name="Assumption Year. 9 2 2" xfId="7807" xr:uid="{00000000-0005-0000-0000-00003A3B0000}"/>
    <cellStyle name="Assumption Year. 9 2 2 10" xfId="7808" xr:uid="{00000000-0005-0000-0000-00003B3B0000}"/>
    <cellStyle name="Assumption Year. 9 2 2 10 2" xfId="27799" xr:uid="{00000000-0005-0000-0000-00003C3B0000}"/>
    <cellStyle name="Assumption Year. 9 2 2 11" xfId="7809" xr:uid="{00000000-0005-0000-0000-00003D3B0000}"/>
    <cellStyle name="Assumption Year. 9 2 2 11 2" xfId="27800" xr:uid="{00000000-0005-0000-0000-00003E3B0000}"/>
    <cellStyle name="Assumption Year. 9 2 2 12" xfId="27798" xr:uid="{00000000-0005-0000-0000-00003F3B0000}"/>
    <cellStyle name="Assumption Year. 9 2 2 2" xfId="7810" xr:uid="{00000000-0005-0000-0000-0000403B0000}"/>
    <cellStyle name="Assumption Year. 9 2 2 2 2" xfId="27801" xr:uid="{00000000-0005-0000-0000-0000413B0000}"/>
    <cellStyle name="Assumption Year. 9 2 2 3" xfId="7811" xr:uid="{00000000-0005-0000-0000-0000423B0000}"/>
    <cellStyle name="Assumption Year. 9 2 2 3 2" xfId="27802" xr:uid="{00000000-0005-0000-0000-0000433B0000}"/>
    <cellStyle name="Assumption Year. 9 2 2 4" xfId="7812" xr:uid="{00000000-0005-0000-0000-0000443B0000}"/>
    <cellStyle name="Assumption Year. 9 2 2 4 2" xfId="27803" xr:uid="{00000000-0005-0000-0000-0000453B0000}"/>
    <cellStyle name="Assumption Year. 9 2 2 5" xfId="7813" xr:uid="{00000000-0005-0000-0000-0000463B0000}"/>
    <cellStyle name="Assumption Year. 9 2 2 5 2" xfId="27804" xr:uid="{00000000-0005-0000-0000-0000473B0000}"/>
    <cellStyle name="Assumption Year. 9 2 2 6" xfId="7814" xr:uid="{00000000-0005-0000-0000-0000483B0000}"/>
    <cellStyle name="Assumption Year. 9 2 2 6 2" xfId="27805" xr:uid="{00000000-0005-0000-0000-0000493B0000}"/>
    <cellStyle name="Assumption Year. 9 2 2 7" xfId="7815" xr:uid="{00000000-0005-0000-0000-00004A3B0000}"/>
    <cellStyle name="Assumption Year. 9 2 2 7 2" xfId="27806" xr:uid="{00000000-0005-0000-0000-00004B3B0000}"/>
    <cellStyle name="Assumption Year. 9 2 2 8" xfId="7816" xr:uid="{00000000-0005-0000-0000-00004C3B0000}"/>
    <cellStyle name="Assumption Year. 9 2 2 8 2" xfId="27807" xr:uid="{00000000-0005-0000-0000-00004D3B0000}"/>
    <cellStyle name="Assumption Year. 9 2 2 9" xfId="7817" xr:uid="{00000000-0005-0000-0000-00004E3B0000}"/>
    <cellStyle name="Assumption Year. 9 2 2 9 2" xfId="27808" xr:uid="{00000000-0005-0000-0000-00004F3B0000}"/>
    <cellStyle name="Assumption Year. 9 2 3" xfId="7818" xr:uid="{00000000-0005-0000-0000-0000503B0000}"/>
    <cellStyle name="Assumption Year. 9 2 3 2" xfId="27809" xr:uid="{00000000-0005-0000-0000-0000513B0000}"/>
    <cellStyle name="Assumption Year. 9 2 4" xfId="7819" xr:uid="{00000000-0005-0000-0000-0000523B0000}"/>
    <cellStyle name="Assumption Year. 9 2 4 2" xfId="27810" xr:uid="{00000000-0005-0000-0000-0000533B0000}"/>
    <cellStyle name="Assumption Year. 9 2 5" xfId="7820" xr:uid="{00000000-0005-0000-0000-0000543B0000}"/>
    <cellStyle name="Assumption Year. 9 2 5 2" xfId="27811" xr:uid="{00000000-0005-0000-0000-0000553B0000}"/>
    <cellStyle name="Assumption Year. 9 2 6" xfId="7821" xr:uid="{00000000-0005-0000-0000-0000563B0000}"/>
    <cellStyle name="Assumption Year. 9 2 6 2" xfId="27812" xr:uid="{00000000-0005-0000-0000-0000573B0000}"/>
    <cellStyle name="Assumption Year. 9 2 7" xfId="7822" xr:uid="{00000000-0005-0000-0000-0000583B0000}"/>
    <cellStyle name="Assumption Year. 9 2 7 2" xfId="27813" xr:uid="{00000000-0005-0000-0000-0000593B0000}"/>
    <cellStyle name="Assumption Year. 9 2 8" xfId="7823" xr:uid="{00000000-0005-0000-0000-00005A3B0000}"/>
    <cellStyle name="Assumption Year. 9 2 8 2" xfId="27814" xr:uid="{00000000-0005-0000-0000-00005B3B0000}"/>
    <cellStyle name="Assumption Year. 9 2 9" xfId="7824" xr:uid="{00000000-0005-0000-0000-00005C3B0000}"/>
    <cellStyle name="Assumption Year. 9 2 9 2" xfId="27815" xr:uid="{00000000-0005-0000-0000-00005D3B0000}"/>
    <cellStyle name="Assumption Year. 9 3" xfId="7825" xr:uid="{00000000-0005-0000-0000-00005E3B0000}"/>
    <cellStyle name="Assumption Year. 9 3 10" xfId="7826" xr:uid="{00000000-0005-0000-0000-00005F3B0000}"/>
    <cellStyle name="Assumption Year. 9 3 10 2" xfId="27817" xr:uid="{00000000-0005-0000-0000-0000603B0000}"/>
    <cellStyle name="Assumption Year. 9 3 11" xfId="7827" xr:uid="{00000000-0005-0000-0000-0000613B0000}"/>
    <cellStyle name="Assumption Year. 9 3 11 2" xfId="27818" xr:uid="{00000000-0005-0000-0000-0000623B0000}"/>
    <cellStyle name="Assumption Year. 9 3 12" xfId="27816" xr:uid="{00000000-0005-0000-0000-0000633B0000}"/>
    <cellStyle name="Assumption Year. 9 3 2" xfId="7828" xr:uid="{00000000-0005-0000-0000-0000643B0000}"/>
    <cellStyle name="Assumption Year. 9 3 2 2" xfId="27819" xr:uid="{00000000-0005-0000-0000-0000653B0000}"/>
    <cellStyle name="Assumption Year. 9 3 3" xfId="7829" xr:uid="{00000000-0005-0000-0000-0000663B0000}"/>
    <cellStyle name="Assumption Year. 9 3 3 2" xfId="27820" xr:uid="{00000000-0005-0000-0000-0000673B0000}"/>
    <cellStyle name="Assumption Year. 9 3 4" xfId="7830" xr:uid="{00000000-0005-0000-0000-0000683B0000}"/>
    <cellStyle name="Assumption Year. 9 3 4 2" xfId="27821" xr:uid="{00000000-0005-0000-0000-0000693B0000}"/>
    <cellStyle name="Assumption Year. 9 3 5" xfId="7831" xr:uid="{00000000-0005-0000-0000-00006A3B0000}"/>
    <cellStyle name="Assumption Year. 9 3 5 2" xfId="27822" xr:uid="{00000000-0005-0000-0000-00006B3B0000}"/>
    <cellStyle name="Assumption Year. 9 3 6" xfId="7832" xr:uid="{00000000-0005-0000-0000-00006C3B0000}"/>
    <cellStyle name="Assumption Year. 9 3 6 2" xfId="27823" xr:uid="{00000000-0005-0000-0000-00006D3B0000}"/>
    <cellStyle name="Assumption Year. 9 3 7" xfId="7833" xr:uid="{00000000-0005-0000-0000-00006E3B0000}"/>
    <cellStyle name="Assumption Year. 9 3 7 2" xfId="27824" xr:uid="{00000000-0005-0000-0000-00006F3B0000}"/>
    <cellStyle name="Assumption Year. 9 3 8" xfId="7834" xr:uid="{00000000-0005-0000-0000-0000703B0000}"/>
    <cellStyle name="Assumption Year. 9 3 8 2" xfId="27825" xr:uid="{00000000-0005-0000-0000-0000713B0000}"/>
    <cellStyle name="Assumption Year. 9 3 9" xfId="7835" xr:uid="{00000000-0005-0000-0000-0000723B0000}"/>
    <cellStyle name="Assumption Year. 9 3 9 2" xfId="27826" xr:uid="{00000000-0005-0000-0000-0000733B0000}"/>
    <cellStyle name="Assumption Year. 9 4" xfId="7836" xr:uid="{00000000-0005-0000-0000-0000743B0000}"/>
    <cellStyle name="Assumption Year. 9 4 2" xfId="27827" xr:uid="{00000000-0005-0000-0000-0000753B0000}"/>
    <cellStyle name="Assumption Year. 9 5" xfId="7837" xr:uid="{00000000-0005-0000-0000-0000763B0000}"/>
    <cellStyle name="Assumption Year. 9 5 2" xfId="27828" xr:uid="{00000000-0005-0000-0000-0000773B0000}"/>
    <cellStyle name="Assumption Year. 9 6" xfId="7838" xr:uid="{00000000-0005-0000-0000-0000783B0000}"/>
    <cellStyle name="Assumption Year. 9 6 2" xfId="27829" xr:uid="{00000000-0005-0000-0000-0000793B0000}"/>
    <cellStyle name="Assumption Year. 9 7" xfId="7839" xr:uid="{00000000-0005-0000-0000-00007A3B0000}"/>
    <cellStyle name="Assumption Year. 9 7 2" xfId="27830" xr:uid="{00000000-0005-0000-0000-00007B3B0000}"/>
    <cellStyle name="Assumption Year. 9 8" xfId="7840" xr:uid="{00000000-0005-0000-0000-00007C3B0000}"/>
    <cellStyle name="Assumption Year. 9 8 2" xfId="27831" xr:uid="{00000000-0005-0000-0000-00007D3B0000}"/>
    <cellStyle name="Assumption Year. 9 9" xfId="7841" xr:uid="{00000000-0005-0000-0000-00007E3B0000}"/>
    <cellStyle name="Assumption Year. 9 9 2" xfId="27832" xr:uid="{00000000-0005-0000-0000-00007F3B0000}"/>
    <cellStyle name="Assumptions Center Currency" xfId="7842" xr:uid="{00000000-0005-0000-0000-0000803B0000}"/>
    <cellStyle name="Assumptions Center Currency 2" xfId="7843" xr:uid="{00000000-0005-0000-0000-0000813B0000}"/>
    <cellStyle name="Assumptions Center Currency 3" xfId="7844" xr:uid="{00000000-0005-0000-0000-0000823B0000}"/>
    <cellStyle name="Assumptions Center Currency 4" xfId="7845" xr:uid="{00000000-0005-0000-0000-0000833B0000}"/>
    <cellStyle name="Assumptions Center Date" xfId="7846" xr:uid="{00000000-0005-0000-0000-0000843B0000}"/>
    <cellStyle name="Assumptions Center Date 2" xfId="7847" xr:uid="{00000000-0005-0000-0000-0000853B0000}"/>
    <cellStyle name="Assumptions Center Date 3" xfId="7848" xr:uid="{00000000-0005-0000-0000-0000863B0000}"/>
    <cellStyle name="Assumptions Center Date 4" xfId="7849" xr:uid="{00000000-0005-0000-0000-0000873B0000}"/>
    <cellStyle name="Assumptions Center Date 5" xfId="7850" xr:uid="{00000000-0005-0000-0000-0000883B0000}"/>
    <cellStyle name="Assumptions Center Date 6" xfId="7851" xr:uid="{00000000-0005-0000-0000-0000893B0000}"/>
    <cellStyle name="Assumptions Center Multiple" xfId="7852" xr:uid="{00000000-0005-0000-0000-00008A3B0000}"/>
    <cellStyle name="Assumptions Center Multiple 2" xfId="7853" xr:uid="{00000000-0005-0000-0000-00008B3B0000}"/>
    <cellStyle name="Assumptions Center Multiple 3" xfId="7854" xr:uid="{00000000-0005-0000-0000-00008C3B0000}"/>
    <cellStyle name="Assumptions Center Multiple 4" xfId="7855" xr:uid="{00000000-0005-0000-0000-00008D3B0000}"/>
    <cellStyle name="Assumptions Center Number" xfId="7856" xr:uid="{00000000-0005-0000-0000-00008E3B0000}"/>
    <cellStyle name="Assumptions Center Number 2" xfId="7857" xr:uid="{00000000-0005-0000-0000-00008F3B0000}"/>
    <cellStyle name="Assumptions Center Number 3" xfId="7858" xr:uid="{00000000-0005-0000-0000-0000903B0000}"/>
    <cellStyle name="Assumptions Center Number 4" xfId="7859" xr:uid="{00000000-0005-0000-0000-0000913B0000}"/>
    <cellStyle name="Assumptions Center Number 5" xfId="7860" xr:uid="{00000000-0005-0000-0000-0000923B0000}"/>
    <cellStyle name="Assumptions Center Number 6" xfId="7861" xr:uid="{00000000-0005-0000-0000-0000933B0000}"/>
    <cellStyle name="Assumptions Center Percentage" xfId="7862" xr:uid="{00000000-0005-0000-0000-0000943B0000}"/>
    <cellStyle name="Assumptions Center Percentage 2" xfId="7863" xr:uid="{00000000-0005-0000-0000-0000953B0000}"/>
    <cellStyle name="Assumptions Center Percentage 3" xfId="7864" xr:uid="{00000000-0005-0000-0000-0000963B0000}"/>
    <cellStyle name="Assumptions Center Percentage 4" xfId="7865" xr:uid="{00000000-0005-0000-0000-0000973B0000}"/>
    <cellStyle name="Assumptions Center Year" xfId="7866" xr:uid="{00000000-0005-0000-0000-0000983B0000}"/>
    <cellStyle name="Assumptions Center Year 2" xfId="7867" xr:uid="{00000000-0005-0000-0000-0000993B0000}"/>
    <cellStyle name="Assumptions Center Year 3" xfId="7868" xr:uid="{00000000-0005-0000-0000-00009A3B0000}"/>
    <cellStyle name="Assumptions Center Year 4" xfId="7869" xr:uid="{00000000-0005-0000-0000-00009B3B0000}"/>
    <cellStyle name="Assumptions Forecast Currency" xfId="7870" xr:uid="{00000000-0005-0000-0000-00009C3B0000}"/>
    <cellStyle name="Assumptions Forecast Currency 2" xfId="7871" xr:uid="{00000000-0005-0000-0000-00009D3B0000}"/>
    <cellStyle name="Assumptions Forecast Date" xfId="7872" xr:uid="{00000000-0005-0000-0000-00009E3B0000}"/>
    <cellStyle name="Assumptions Forecast Date 2" xfId="7873" xr:uid="{00000000-0005-0000-0000-00009F3B0000}"/>
    <cellStyle name="Assumptions Forecast Multiple" xfId="7874" xr:uid="{00000000-0005-0000-0000-0000A03B0000}"/>
    <cellStyle name="Assumptions Forecast Multiple 2" xfId="7875" xr:uid="{00000000-0005-0000-0000-0000A13B0000}"/>
    <cellStyle name="Assumptions Forecast Number" xfId="7876" xr:uid="{00000000-0005-0000-0000-0000A23B0000}"/>
    <cellStyle name="Assumptions Forecast Number 2" xfId="7877" xr:uid="{00000000-0005-0000-0000-0000A33B0000}"/>
    <cellStyle name="Assumptions Forecast Percentage" xfId="7878" xr:uid="{00000000-0005-0000-0000-0000A43B0000}"/>
    <cellStyle name="Assumptions Forecast Percentage 2" xfId="7879" xr:uid="{00000000-0005-0000-0000-0000A53B0000}"/>
    <cellStyle name="Assumptions Forecast Title / Name" xfId="7880" xr:uid="{00000000-0005-0000-0000-0000A63B0000}"/>
    <cellStyle name="Assumptions Forecast Title / Name 2" xfId="7881" xr:uid="{00000000-0005-0000-0000-0000A73B0000}"/>
    <cellStyle name="Assumptions Forecast Year" xfId="7882" xr:uid="{00000000-0005-0000-0000-0000A83B0000}"/>
    <cellStyle name="Assumptions Forecast Year 2" xfId="7883" xr:uid="{00000000-0005-0000-0000-0000A93B0000}"/>
    <cellStyle name="Assumptions Heading" xfId="7884" xr:uid="{00000000-0005-0000-0000-0000AA3B0000}"/>
    <cellStyle name="Assumptions Heading 2" xfId="7885" xr:uid="{00000000-0005-0000-0000-0000AB3B0000}"/>
    <cellStyle name="Assumptions Heading 3" xfId="7886" xr:uid="{00000000-0005-0000-0000-0000AC3B0000}"/>
    <cellStyle name="Assumptions Heading 4" xfId="7887" xr:uid="{00000000-0005-0000-0000-0000AD3B0000}"/>
    <cellStyle name="Assumptions Heading_Revenue FY13 Plan" xfId="7888" xr:uid="{00000000-0005-0000-0000-0000AE3B0000}"/>
    <cellStyle name="Assumptions Middle Currency" xfId="7889" xr:uid="{00000000-0005-0000-0000-0000AF3B0000}"/>
    <cellStyle name="Assumptions Middle Currency 2" xfId="7890" xr:uid="{00000000-0005-0000-0000-0000B03B0000}"/>
    <cellStyle name="Assumptions Middle Date" xfId="7891" xr:uid="{00000000-0005-0000-0000-0000B13B0000}"/>
    <cellStyle name="Assumptions Middle Date 2" xfId="7892" xr:uid="{00000000-0005-0000-0000-0000B23B0000}"/>
    <cellStyle name="Assumptions Middle Multiple" xfId="7893" xr:uid="{00000000-0005-0000-0000-0000B33B0000}"/>
    <cellStyle name="Assumptions Middle Multiple 2" xfId="7894" xr:uid="{00000000-0005-0000-0000-0000B43B0000}"/>
    <cellStyle name="Assumptions Middle Number" xfId="7895" xr:uid="{00000000-0005-0000-0000-0000B53B0000}"/>
    <cellStyle name="Assumptions Middle Number 2" xfId="7896" xr:uid="{00000000-0005-0000-0000-0000B63B0000}"/>
    <cellStyle name="Assumptions Middle Percentage" xfId="7897" xr:uid="{00000000-0005-0000-0000-0000B73B0000}"/>
    <cellStyle name="Assumptions Middle Percentage 2" xfId="7898" xr:uid="{00000000-0005-0000-0000-0000B83B0000}"/>
    <cellStyle name="Assumptions Middle Title / Name" xfId="7899" xr:uid="{00000000-0005-0000-0000-0000B93B0000}"/>
    <cellStyle name="Assumptions Middle Title / Name 2" xfId="7900" xr:uid="{00000000-0005-0000-0000-0000BA3B0000}"/>
    <cellStyle name="Assumptions Middle Year" xfId="7901" xr:uid="{00000000-0005-0000-0000-0000BB3B0000}"/>
    <cellStyle name="Assumptions Middle Year 2" xfId="7902" xr:uid="{00000000-0005-0000-0000-0000BC3B0000}"/>
    <cellStyle name="Assumptions Right Currency" xfId="7903" xr:uid="{00000000-0005-0000-0000-0000BD3B0000}"/>
    <cellStyle name="Assumptions Right Currency 2" xfId="7904" xr:uid="{00000000-0005-0000-0000-0000BE3B0000}"/>
    <cellStyle name="Assumptions Right Currency 3" xfId="7905" xr:uid="{00000000-0005-0000-0000-0000BF3B0000}"/>
    <cellStyle name="Assumptions Right Currency 4" xfId="7906" xr:uid="{00000000-0005-0000-0000-0000C03B0000}"/>
    <cellStyle name="Assumptions Right Date" xfId="7907" xr:uid="{00000000-0005-0000-0000-0000C13B0000}"/>
    <cellStyle name="Assumptions Right Date 2" xfId="7908" xr:uid="{00000000-0005-0000-0000-0000C23B0000}"/>
    <cellStyle name="Assumptions Right Date 3" xfId="7909" xr:uid="{00000000-0005-0000-0000-0000C33B0000}"/>
    <cellStyle name="Assumptions Right Date 4" xfId="7910" xr:uid="{00000000-0005-0000-0000-0000C43B0000}"/>
    <cellStyle name="Assumptions Right Date 5" xfId="7911" xr:uid="{00000000-0005-0000-0000-0000C53B0000}"/>
    <cellStyle name="Assumptions Right Date 6" xfId="7912" xr:uid="{00000000-0005-0000-0000-0000C63B0000}"/>
    <cellStyle name="Assumptions Right Multiple" xfId="7913" xr:uid="{00000000-0005-0000-0000-0000C73B0000}"/>
    <cellStyle name="Assumptions Right Multiple 2" xfId="7914" xr:uid="{00000000-0005-0000-0000-0000C83B0000}"/>
    <cellStyle name="Assumptions Right Multiple 3" xfId="7915" xr:uid="{00000000-0005-0000-0000-0000C93B0000}"/>
    <cellStyle name="Assumptions Right Multiple 4" xfId="7916" xr:uid="{00000000-0005-0000-0000-0000CA3B0000}"/>
    <cellStyle name="Assumptions Right Number" xfId="7917" xr:uid="{00000000-0005-0000-0000-0000CB3B0000}"/>
    <cellStyle name="Assumptions Right Number 2" xfId="7918" xr:uid="{00000000-0005-0000-0000-0000CC3B0000}"/>
    <cellStyle name="Assumptions Right Number 2 2" xfId="7919" xr:uid="{00000000-0005-0000-0000-0000CD3B0000}"/>
    <cellStyle name="Assumptions Right Number 2 3" xfId="7920" xr:uid="{00000000-0005-0000-0000-0000CE3B0000}"/>
    <cellStyle name="Assumptions Right Number 2 4" xfId="7921" xr:uid="{00000000-0005-0000-0000-0000CF3B0000}"/>
    <cellStyle name="Assumptions Right Number 3" xfId="7922" xr:uid="{00000000-0005-0000-0000-0000D03B0000}"/>
    <cellStyle name="Assumptions Right Number 3 2" xfId="7923" xr:uid="{00000000-0005-0000-0000-0000D13B0000}"/>
    <cellStyle name="Assumptions Right Number 3 3" xfId="7924" xr:uid="{00000000-0005-0000-0000-0000D23B0000}"/>
    <cellStyle name="Assumptions Right Number 3 4" xfId="7925" xr:uid="{00000000-0005-0000-0000-0000D33B0000}"/>
    <cellStyle name="Assumptions Right Number 4" xfId="7926" xr:uid="{00000000-0005-0000-0000-0000D43B0000}"/>
    <cellStyle name="Assumptions Right Number 4 2" xfId="7927" xr:uid="{00000000-0005-0000-0000-0000D53B0000}"/>
    <cellStyle name="Assumptions Right Number 4 3" xfId="7928" xr:uid="{00000000-0005-0000-0000-0000D63B0000}"/>
    <cellStyle name="Assumptions Right Number 4 4" xfId="7929" xr:uid="{00000000-0005-0000-0000-0000D73B0000}"/>
    <cellStyle name="Assumptions Right Number 5" xfId="7930" xr:uid="{00000000-0005-0000-0000-0000D83B0000}"/>
    <cellStyle name="Assumptions Right Number 6" xfId="7931" xr:uid="{00000000-0005-0000-0000-0000D93B0000}"/>
    <cellStyle name="Assumptions Right Number 7" xfId="7932" xr:uid="{00000000-0005-0000-0000-0000DA3B0000}"/>
    <cellStyle name="Assumptions Right Percentage" xfId="7933" xr:uid="{00000000-0005-0000-0000-0000DB3B0000}"/>
    <cellStyle name="Assumptions Right Percentage 2" xfId="7934" xr:uid="{00000000-0005-0000-0000-0000DC3B0000}"/>
    <cellStyle name="Assumptions Right Percentage 3" xfId="7935" xr:uid="{00000000-0005-0000-0000-0000DD3B0000}"/>
    <cellStyle name="Assumptions Right Percentage 4" xfId="7936" xr:uid="{00000000-0005-0000-0000-0000DE3B0000}"/>
    <cellStyle name="Assumptions Right Year" xfId="7937" xr:uid="{00000000-0005-0000-0000-0000DF3B0000}"/>
    <cellStyle name="Assumptions Right Year 2" xfId="7938" xr:uid="{00000000-0005-0000-0000-0000E03B0000}"/>
    <cellStyle name="Assumptions Right Year 3" xfId="7939" xr:uid="{00000000-0005-0000-0000-0000E13B0000}"/>
    <cellStyle name="Assumptions Right Year 4" xfId="7940" xr:uid="{00000000-0005-0000-0000-0000E23B0000}"/>
    <cellStyle name="B79812_.wvu.PrintTitlest" xfId="7941" xr:uid="{00000000-0005-0000-0000-0000E33B0000}"/>
    <cellStyle name="Bad 2" xfId="7942" xr:uid="{00000000-0005-0000-0000-0000E53B0000}"/>
    <cellStyle name="Bad 3" xfId="7943" xr:uid="{00000000-0005-0000-0000-0000E63B0000}"/>
    <cellStyle name="Bad 4" xfId="7944" xr:uid="{00000000-0005-0000-0000-0000E73B0000}"/>
    <cellStyle name="Bad 5" xfId="7945" xr:uid="{00000000-0005-0000-0000-0000E83B0000}"/>
    <cellStyle name="Bad 6" xfId="7946" xr:uid="{00000000-0005-0000-0000-0000E93B0000}"/>
    <cellStyle name="Bad 7" xfId="7947" xr:uid="{00000000-0005-0000-0000-0000EA3B0000}"/>
    <cellStyle name="Black" xfId="7948" xr:uid="{00000000-0005-0000-0000-0000EB3B0000}"/>
    <cellStyle name="Blank" xfId="7949" xr:uid="{00000000-0005-0000-0000-0000EC3B0000}"/>
    <cellStyle name="Blockout" xfId="7950" xr:uid="{00000000-0005-0000-0000-0000ED3B0000}"/>
    <cellStyle name="Blockout 2" xfId="7951" xr:uid="{00000000-0005-0000-0000-0000EE3B0000}"/>
    <cellStyle name="Blue" xfId="7952" xr:uid="{00000000-0005-0000-0000-0000EF3B0000}"/>
    <cellStyle name="Border" xfId="7953" xr:uid="{00000000-0005-0000-0000-0000F03B0000}"/>
    <cellStyle name="Calculation" xfId="2" builtinId="22"/>
    <cellStyle name="Calculation 10" xfId="7954" xr:uid="{00000000-0005-0000-0000-0000F23B0000}"/>
    <cellStyle name="Calculation 10 10" xfId="27833" xr:uid="{00000000-0005-0000-0000-0000F33B0000}"/>
    <cellStyle name="Calculation 10 2" xfId="7955" xr:uid="{00000000-0005-0000-0000-0000F43B0000}"/>
    <cellStyle name="Calculation 10 2 2" xfId="7956" xr:uid="{00000000-0005-0000-0000-0000F53B0000}"/>
    <cellStyle name="Calculation 10 2 2 2" xfId="7957" xr:uid="{00000000-0005-0000-0000-0000F63B0000}"/>
    <cellStyle name="Calculation 10 2 2 2 2" xfId="27836" xr:uid="{00000000-0005-0000-0000-0000F73B0000}"/>
    <cellStyle name="Calculation 10 2 2 3" xfId="7958" xr:uid="{00000000-0005-0000-0000-0000F83B0000}"/>
    <cellStyle name="Calculation 10 2 2 3 2" xfId="27837" xr:uid="{00000000-0005-0000-0000-0000F93B0000}"/>
    <cellStyle name="Calculation 10 2 2 4" xfId="7959" xr:uid="{00000000-0005-0000-0000-0000FA3B0000}"/>
    <cellStyle name="Calculation 10 2 2 4 2" xfId="27838" xr:uid="{00000000-0005-0000-0000-0000FB3B0000}"/>
    <cellStyle name="Calculation 10 2 2 5" xfId="7960" xr:uid="{00000000-0005-0000-0000-0000FC3B0000}"/>
    <cellStyle name="Calculation 10 2 2 5 2" xfId="27839" xr:uid="{00000000-0005-0000-0000-0000FD3B0000}"/>
    <cellStyle name="Calculation 10 2 2 6" xfId="7961" xr:uid="{00000000-0005-0000-0000-0000FE3B0000}"/>
    <cellStyle name="Calculation 10 2 2 6 2" xfId="27840" xr:uid="{00000000-0005-0000-0000-0000FF3B0000}"/>
    <cellStyle name="Calculation 10 2 2 7" xfId="7962" xr:uid="{00000000-0005-0000-0000-0000003C0000}"/>
    <cellStyle name="Calculation 10 2 2 7 2" xfId="27841" xr:uid="{00000000-0005-0000-0000-0000013C0000}"/>
    <cellStyle name="Calculation 10 2 2 8" xfId="7963" xr:uid="{00000000-0005-0000-0000-0000023C0000}"/>
    <cellStyle name="Calculation 10 2 2 8 2" xfId="27842" xr:uid="{00000000-0005-0000-0000-0000033C0000}"/>
    <cellStyle name="Calculation 10 2 2 9" xfId="27835" xr:uid="{00000000-0005-0000-0000-0000043C0000}"/>
    <cellStyle name="Calculation 10 2 3" xfId="7964" xr:uid="{00000000-0005-0000-0000-0000053C0000}"/>
    <cellStyle name="Calculation 10 2 3 2" xfId="27843" xr:uid="{00000000-0005-0000-0000-0000063C0000}"/>
    <cellStyle name="Calculation 10 2 4" xfId="7965" xr:uid="{00000000-0005-0000-0000-0000073C0000}"/>
    <cellStyle name="Calculation 10 2 4 2" xfId="27844" xr:uid="{00000000-0005-0000-0000-0000083C0000}"/>
    <cellStyle name="Calculation 10 2 5" xfId="7966" xr:uid="{00000000-0005-0000-0000-0000093C0000}"/>
    <cellStyle name="Calculation 10 2 5 2" xfId="27845" xr:uid="{00000000-0005-0000-0000-00000A3C0000}"/>
    <cellStyle name="Calculation 10 2 6" xfId="7967" xr:uid="{00000000-0005-0000-0000-00000B3C0000}"/>
    <cellStyle name="Calculation 10 2 6 2" xfId="27846" xr:uid="{00000000-0005-0000-0000-00000C3C0000}"/>
    <cellStyle name="Calculation 10 2 7" xfId="7968" xr:uid="{00000000-0005-0000-0000-00000D3C0000}"/>
    <cellStyle name="Calculation 10 2 7 2" xfId="27847" xr:uid="{00000000-0005-0000-0000-00000E3C0000}"/>
    <cellStyle name="Calculation 10 2 8" xfId="7969" xr:uid="{00000000-0005-0000-0000-00000F3C0000}"/>
    <cellStyle name="Calculation 10 2 8 2" xfId="27848" xr:uid="{00000000-0005-0000-0000-0000103C0000}"/>
    <cellStyle name="Calculation 10 2 9" xfId="27834" xr:uid="{00000000-0005-0000-0000-0000113C0000}"/>
    <cellStyle name="Calculation 10 3" xfId="7970" xr:uid="{00000000-0005-0000-0000-0000123C0000}"/>
    <cellStyle name="Calculation 10 3 2" xfId="7971" xr:uid="{00000000-0005-0000-0000-0000133C0000}"/>
    <cellStyle name="Calculation 10 3 2 2" xfId="27850" xr:uid="{00000000-0005-0000-0000-0000143C0000}"/>
    <cellStyle name="Calculation 10 3 3" xfId="7972" xr:uid="{00000000-0005-0000-0000-0000153C0000}"/>
    <cellStyle name="Calculation 10 3 3 2" xfId="27851" xr:uid="{00000000-0005-0000-0000-0000163C0000}"/>
    <cellStyle name="Calculation 10 3 4" xfId="7973" xr:uid="{00000000-0005-0000-0000-0000173C0000}"/>
    <cellStyle name="Calculation 10 3 4 2" xfId="27852" xr:uid="{00000000-0005-0000-0000-0000183C0000}"/>
    <cellStyle name="Calculation 10 3 5" xfId="7974" xr:uid="{00000000-0005-0000-0000-0000193C0000}"/>
    <cellStyle name="Calculation 10 3 5 2" xfId="27853" xr:uid="{00000000-0005-0000-0000-00001A3C0000}"/>
    <cellStyle name="Calculation 10 3 6" xfId="7975" xr:uid="{00000000-0005-0000-0000-00001B3C0000}"/>
    <cellStyle name="Calculation 10 3 6 2" xfId="27854" xr:uid="{00000000-0005-0000-0000-00001C3C0000}"/>
    <cellStyle name="Calculation 10 3 7" xfId="7976" xr:uid="{00000000-0005-0000-0000-00001D3C0000}"/>
    <cellStyle name="Calculation 10 3 7 2" xfId="27855" xr:uid="{00000000-0005-0000-0000-00001E3C0000}"/>
    <cellStyle name="Calculation 10 3 8" xfId="7977" xr:uid="{00000000-0005-0000-0000-00001F3C0000}"/>
    <cellStyle name="Calculation 10 3 8 2" xfId="27856" xr:uid="{00000000-0005-0000-0000-0000203C0000}"/>
    <cellStyle name="Calculation 10 3 9" xfId="27849" xr:uid="{00000000-0005-0000-0000-0000213C0000}"/>
    <cellStyle name="Calculation 10 4" xfId="7978" xr:uid="{00000000-0005-0000-0000-0000223C0000}"/>
    <cellStyle name="Calculation 10 4 2" xfId="27857" xr:uid="{00000000-0005-0000-0000-0000233C0000}"/>
    <cellStyle name="Calculation 10 5" xfId="7979" xr:uid="{00000000-0005-0000-0000-0000243C0000}"/>
    <cellStyle name="Calculation 10 5 2" xfId="27858" xr:uid="{00000000-0005-0000-0000-0000253C0000}"/>
    <cellStyle name="Calculation 10 6" xfId="7980" xr:uid="{00000000-0005-0000-0000-0000263C0000}"/>
    <cellStyle name="Calculation 10 6 2" xfId="27859" xr:uid="{00000000-0005-0000-0000-0000273C0000}"/>
    <cellStyle name="Calculation 10 7" xfId="7981" xr:uid="{00000000-0005-0000-0000-0000283C0000}"/>
    <cellStyle name="Calculation 10 7 2" xfId="27860" xr:uid="{00000000-0005-0000-0000-0000293C0000}"/>
    <cellStyle name="Calculation 10 8" xfId="7982" xr:uid="{00000000-0005-0000-0000-00002A3C0000}"/>
    <cellStyle name="Calculation 10 8 2" xfId="27861" xr:uid="{00000000-0005-0000-0000-00002B3C0000}"/>
    <cellStyle name="Calculation 10 9" xfId="7983" xr:uid="{00000000-0005-0000-0000-00002C3C0000}"/>
    <cellStyle name="Calculation 10 9 2" xfId="27862" xr:uid="{00000000-0005-0000-0000-00002D3C0000}"/>
    <cellStyle name="Calculation 11" xfId="7984" xr:uid="{00000000-0005-0000-0000-00002E3C0000}"/>
    <cellStyle name="Calculation 11 2" xfId="7985" xr:uid="{00000000-0005-0000-0000-00002F3C0000}"/>
    <cellStyle name="Calculation 11 2 2" xfId="7986" xr:uid="{00000000-0005-0000-0000-0000303C0000}"/>
    <cellStyle name="Calculation 11 2 2 2" xfId="27865" xr:uid="{00000000-0005-0000-0000-0000313C0000}"/>
    <cellStyle name="Calculation 11 2 3" xfId="7987" xr:uid="{00000000-0005-0000-0000-0000323C0000}"/>
    <cellStyle name="Calculation 11 2 3 2" xfId="27866" xr:uid="{00000000-0005-0000-0000-0000333C0000}"/>
    <cellStyle name="Calculation 11 2 4" xfId="7988" xr:uid="{00000000-0005-0000-0000-0000343C0000}"/>
    <cellStyle name="Calculation 11 2 4 2" xfId="27867" xr:uid="{00000000-0005-0000-0000-0000353C0000}"/>
    <cellStyle name="Calculation 11 2 5" xfId="7989" xr:uid="{00000000-0005-0000-0000-0000363C0000}"/>
    <cellStyle name="Calculation 11 2 5 2" xfId="27868" xr:uid="{00000000-0005-0000-0000-0000373C0000}"/>
    <cellStyle name="Calculation 11 2 6" xfId="7990" xr:uid="{00000000-0005-0000-0000-0000383C0000}"/>
    <cellStyle name="Calculation 11 2 6 2" xfId="27869" xr:uid="{00000000-0005-0000-0000-0000393C0000}"/>
    <cellStyle name="Calculation 11 2 7" xfId="7991" xr:uid="{00000000-0005-0000-0000-00003A3C0000}"/>
    <cellStyle name="Calculation 11 2 7 2" xfId="27870" xr:uid="{00000000-0005-0000-0000-00003B3C0000}"/>
    <cellStyle name="Calculation 11 2 8" xfId="7992" xr:uid="{00000000-0005-0000-0000-00003C3C0000}"/>
    <cellStyle name="Calculation 11 2 8 2" xfId="27871" xr:uid="{00000000-0005-0000-0000-00003D3C0000}"/>
    <cellStyle name="Calculation 11 2 9" xfId="27864" xr:uid="{00000000-0005-0000-0000-00003E3C0000}"/>
    <cellStyle name="Calculation 11 3" xfId="7993" xr:uid="{00000000-0005-0000-0000-00003F3C0000}"/>
    <cellStyle name="Calculation 11 3 2" xfId="27872" xr:uid="{00000000-0005-0000-0000-0000403C0000}"/>
    <cellStyle name="Calculation 11 4" xfId="7994" xr:uid="{00000000-0005-0000-0000-0000413C0000}"/>
    <cellStyle name="Calculation 11 4 2" xfId="27873" xr:uid="{00000000-0005-0000-0000-0000423C0000}"/>
    <cellStyle name="Calculation 11 5" xfId="7995" xr:uid="{00000000-0005-0000-0000-0000433C0000}"/>
    <cellStyle name="Calculation 11 5 2" xfId="27874" xr:uid="{00000000-0005-0000-0000-0000443C0000}"/>
    <cellStyle name="Calculation 11 6" xfId="7996" xr:uid="{00000000-0005-0000-0000-0000453C0000}"/>
    <cellStyle name="Calculation 11 6 2" xfId="27875" xr:uid="{00000000-0005-0000-0000-0000463C0000}"/>
    <cellStyle name="Calculation 11 7" xfId="7997" xr:uid="{00000000-0005-0000-0000-0000473C0000}"/>
    <cellStyle name="Calculation 11 7 2" xfId="27876" xr:uid="{00000000-0005-0000-0000-0000483C0000}"/>
    <cellStyle name="Calculation 11 8" xfId="7998" xr:uid="{00000000-0005-0000-0000-0000493C0000}"/>
    <cellStyle name="Calculation 11 8 2" xfId="27877" xr:uid="{00000000-0005-0000-0000-00004A3C0000}"/>
    <cellStyle name="Calculation 11 9" xfId="27863" xr:uid="{00000000-0005-0000-0000-00004B3C0000}"/>
    <cellStyle name="Calculation 12" xfId="7999" xr:uid="{00000000-0005-0000-0000-00004C3C0000}"/>
    <cellStyle name="Calculation 12 2" xfId="27878" xr:uid="{00000000-0005-0000-0000-00004D3C0000}"/>
    <cellStyle name="Calculation 2" xfId="8000" xr:uid="{00000000-0005-0000-0000-00004E3C0000}"/>
    <cellStyle name="Calculation 2 2" xfId="8001" xr:uid="{00000000-0005-0000-0000-00004F3C0000}"/>
    <cellStyle name="Calculation 2 2 10" xfId="27880" xr:uid="{00000000-0005-0000-0000-0000503C0000}"/>
    <cellStyle name="Calculation 2 2 2" xfId="8002" xr:uid="{00000000-0005-0000-0000-0000513C0000}"/>
    <cellStyle name="Calculation 2 2 2 2" xfId="8003" xr:uid="{00000000-0005-0000-0000-0000523C0000}"/>
    <cellStyle name="Calculation 2 2 2 2 2" xfId="8004" xr:uid="{00000000-0005-0000-0000-0000533C0000}"/>
    <cellStyle name="Calculation 2 2 2 2 2 2" xfId="27883" xr:uid="{00000000-0005-0000-0000-0000543C0000}"/>
    <cellStyle name="Calculation 2 2 2 2 3" xfId="8005" xr:uid="{00000000-0005-0000-0000-0000553C0000}"/>
    <cellStyle name="Calculation 2 2 2 2 3 2" xfId="27884" xr:uid="{00000000-0005-0000-0000-0000563C0000}"/>
    <cellStyle name="Calculation 2 2 2 2 4" xfId="8006" xr:uid="{00000000-0005-0000-0000-0000573C0000}"/>
    <cellStyle name="Calculation 2 2 2 2 4 2" xfId="27885" xr:uid="{00000000-0005-0000-0000-0000583C0000}"/>
    <cellStyle name="Calculation 2 2 2 2 5" xfId="8007" xr:uid="{00000000-0005-0000-0000-0000593C0000}"/>
    <cellStyle name="Calculation 2 2 2 2 5 2" xfId="27886" xr:uid="{00000000-0005-0000-0000-00005A3C0000}"/>
    <cellStyle name="Calculation 2 2 2 2 6" xfId="8008" xr:uid="{00000000-0005-0000-0000-00005B3C0000}"/>
    <cellStyle name="Calculation 2 2 2 2 6 2" xfId="27887" xr:uid="{00000000-0005-0000-0000-00005C3C0000}"/>
    <cellStyle name="Calculation 2 2 2 2 7" xfId="8009" xr:uid="{00000000-0005-0000-0000-00005D3C0000}"/>
    <cellStyle name="Calculation 2 2 2 2 7 2" xfId="27888" xr:uid="{00000000-0005-0000-0000-00005E3C0000}"/>
    <cellStyle name="Calculation 2 2 2 2 8" xfId="8010" xr:uid="{00000000-0005-0000-0000-00005F3C0000}"/>
    <cellStyle name="Calculation 2 2 2 2 8 2" xfId="27889" xr:uid="{00000000-0005-0000-0000-0000603C0000}"/>
    <cellStyle name="Calculation 2 2 2 2 9" xfId="27882" xr:uid="{00000000-0005-0000-0000-0000613C0000}"/>
    <cellStyle name="Calculation 2 2 2 3" xfId="8011" xr:uid="{00000000-0005-0000-0000-0000623C0000}"/>
    <cellStyle name="Calculation 2 2 2 3 2" xfId="27890" xr:uid="{00000000-0005-0000-0000-0000633C0000}"/>
    <cellStyle name="Calculation 2 2 2 4" xfId="8012" xr:uid="{00000000-0005-0000-0000-0000643C0000}"/>
    <cellStyle name="Calculation 2 2 2 4 2" xfId="27891" xr:uid="{00000000-0005-0000-0000-0000653C0000}"/>
    <cellStyle name="Calculation 2 2 2 5" xfId="8013" xr:uid="{00000000-0005-0000-0000-0000663C0000}"/>
    <cellStyle name="Calculation 2 2 2 5 2" xfId="27892" xr:uid="{00000000-0005-0000-0000-0000673C0000}"/>
    <cellStyle name="Calculation 2 2 2 6" xfId="8014" xr:uid="{00000000-0005-0000-0000-0000683C0000}"/>
    <cellStyle name="Calculation 2 2 2 6 2" xfId="27893" xr:uid="{00000000-0005-0000-0000-0000693C0000}"/>
    <cellStyle name="Calculation 2 2 2 7" xfId="8015" xr:uid="{00000000-0005-0000-0000-00006A3C0000}"/>
    <cellStyle name="Calculation 2 2 2 7 2" xfId="27894" xr:uid="{00000000-0005-0000-0000-00006B3C0000}"/>
    <cellStyle name="Calculation 2 2 2 8" xfId="8016" xr:uid="{00000000-0005-0000-0000-00006C3C0000}"/>
    <cellStyle name="Calculation 2 2 2 8 2" xfId="27895" xr:uid="{00000000-0005-0000-0000-00006D3C0000}"/>
    <cellStyle name="Calculation 2 2 2 9" xfId="27881" xr:uid="{00000000-0005-0000-0000-00006E3C0000}"/>
    <cellStyle name="Calculation 2 2 3" xfId="8017" xr:uid="{00000000-0005-0000-0000-00006F3C0000}"/>
    <cellStyle name="Calculation 2 2 3 2" xfId="8018" xr:uid="{00000000-0005-0000-0000-0000703C0000}"/>
    <cellStyle name="Calculation 2 2 3 2 2" xfId="27897" xr:uid="{00000000-0005-0000-0000-0000713C0000}"/>
    <cellStyle name="Calculation 2 2 3 3" xfId="8019" xr:uid="{00000000-0005-0000-0000-0000723C0000}"/>
    <cellStyle name="Calculation 2 2 3 3 2" xfId="27898" xr:uid="{00000000-0005-0000-0000-0000733C0000}"/>
    <cellStyle name="Calculation 2 2 3 4" xfId="8020" xr:uid="{00000000-0005-0000-0000-0000743C0000}"/>
    <cellStyle name="Calculation 2 2 3 4 2" xfId="27899" xr:uid="{00000000-0005-0000-0000-0000753C0000}"/>
    <cellStyle name="Calculation 2 2 3 5" xfId="8021" xr:uid="{00000000-0005-0000-0000-0000763C0000}"/>
    <cellStyle name="Calculation 2 2 3 5 2" xfId="27900" xr:uid="{00000000-0005-0000-0000-0000773C0000}"/>
    <cellStyle name="Calculation 2 2 3 6" xfId="8022" xr:uid="{00000000-0005-0000-0000-0000783C0000}"/>
    <cellStyle name="Calculation 2 2 3 6 2" xfId="27901" xr:uid="{00000000-0005-0000-0000-0000793C0000}"/>
    <cellStyle name="Calculation 2 2 3 7" xfId="8023" xr:uid="{00000000-0005-0000-0000-00007A3C0000}"/>
    <cellStyle name="Calculation 2 2 3 7 2" xfId="27902" xr:uid="{00000000-0005-0000-0000-00007B3C0000}"/>
    <cellStyle name="Calculation 2 2 3 8" xfId="8024" xr:uid="{00000000-0005-0000-0000-00007C3C0000}"/>
    <cellStyle name="Calculation 2 2 3 8 2" xfId="27903" xr:uid="{00000000-0005-0000-0000-00007D3C0000}"/>
    <cellStyle name="Calculation 2 2 3 9" xfId="27896" xr:uid="{00000000-0005-0000-0000-00007E3C0000}"/>
    <cellStyle name="Calculation 2 2 4" xfId="8025" xr:uid="{00000000-0005-0000-0000-00007F3C0000}"/>
    <cellStyle name="Calculation 2 2 4 2" xfId="27904" xr:uid="{00000000-0005-0000-0000-0000803C0000}"/>
    <cellStyle name="Calculation 2 2 5" xfId="8026" xr:uid="{00000000-0005-0000-0000-0000813C0000}"/>
    <cellStyle name="Calculation 2 2 5 2" xfId="27905" xr:uid="{00000000-0005-0000-0000-0000823C0000}"/>
    <cellStyle name="Calculation 2 2 6" xfId="8027" xr:uid="{00000000-0005-0000-0000-0000833C0000}"/>
    <cellStyle name="Calculation 2 2 6 2" xfId="27906" xr:uid="{00000000-0005-0000-0000-0000843C0000}"/>
    <cellStyle name="Calculation 2 2 7" xfId="8028" xr:uid="{00000000-0005-0000-0000-0000853C0000}"/>
    <cellStyle name="Calculation 2 2 7 2" xfId="27907" xr:uid="{00000000-0005-0000-0000-0000863C0000}"/>
    <cellStyle name="Calculation 2 2 8" xfId="8029" xr:uid="{00000000-0005-0000-0000-0000873C0000}"/>
    <cellStyle name="Calculation 2 2 8 2" xfId="27908" xr:uid="{00000000-0005-0000-0000-0000883C0000}"/>
    <cellStyle name="Calculation 2 2 9" xfId="8030" xr:uid="{00000000-0005-0000-0000-0000893C0000}"/>
    <cellStyle name="Calculation 2 2 9 2" xfId="27909" xr:uid="{00000000-0005-0000-0000-00008A3C0000}"/>
    <cellStyle name="Calculation 2 3" xfId="8031" xr:uid="{00000000-0005-0000-0000-00008B3C0000}"/>
    <cellStyle name="Calculation 2 3 10" xfId="27910" xr:uid="{00000000-0005-0000-0000-00008C3C0000}"/>
    <cellStyle name="Calculation 2 3 2" xfId="8032" xr:uid="{00000000-0005-0000-0000-00008D3C0000}"/>
    <cellStyle name="Calculation 2 3 2 2" xfId="8033" xr:uid="{00000000-0005-0000-0000-00008E3C0000}"/>
    <cellStyle name="Calculation 2 3 2 2 2" xfId="8034" xr:uid="{00000000-0005-0000-0000-00008F3C0000}"/>
    <cellStyle name="Calculation 2 3 2 2 2 2" xfId="27913" xr:uid="{00000000-0005-0000-0000-0000903C0000}"/>
    <cellStyle name="Calculation 2 3 2 2 3" xfId="8035" xr:uid="{00000000-0005-0000-0000-0000913C0000}"/>
    <cellStyle name="Calculation 2 3 2 2 3 2" xfId="27914" xr:uid="{00000000-0005-0000-0000-0000923C0000}"/>
    <cellStyle name="Calculation 2 3 2 2 4" xfId="8036" xr:uid="{00000000-0005-0000-0000-0000933C0000}"/>
    <cellStyle name="Calculation 2 3 2 2 4 2" xfId="27915" xr:uid="{00000000-0005-0000-0000-0000943C0000}"/>
    <cellStyle name="Calculation 2 3 2 2 5" xfId="8037" xr:uid="{00000000-0005-0000-0000-0000953C0000}"/>
    <cellStyle name="Calculation 2 3 2 2 5 2" xfId="27916" xr:uid="{00000000-0005-0000-0000-0000963C0000}"/>
    <cellStyle name="Calculation 2 3 2 2 6" xfId="8038" xr:uid="{00000000-0005-0000-0000-0000973C0000}"/>
    <cellStyle name="Calculation 2 3 2 2 6 2" xfId="27917" xr:uid="{00000000-0005-0000-0000-0000983C0000}"/>
    <cellStyle name="Calculation 2 3 2 2 7" xfId="8039" xr:uid="{00000000-0005-0000-0000-0000993C0000}"/>
    <cellStyle name="Calculation 2 3 2 2 7 2" xfId="27918" xr:uid="{00000000-0005-0000-0000-00009A3C0000}"/>
    <cellStyle name="Calculation 2 3 2 2 8" xfId="8040" xr:uid="{00000000-0005-0000-0000-00009B3C0000}"/>
    <cellStyle name="Calculation 2 3 2 2 8 2" xfId="27919" xr:uid="{00000000-0005-0000-0000-00009C3C0000}"/>
    <cellStyle name="Calculation 2 3 2 2 9" xfId="27912" xr:uid="{00000000-0005-0000-0000-00009D3C0000}"/>
    <cellStyle name="Calculation 2 3 2 3" xfId="8041" xr:uid="{00000000-0005-0000-0000-00009E3C0000}"/>
    <cellStyle name="Calculation 2 3 2 3 2" xfId="27920" xr:uid="{00000000-0005-0000-0000-00009F3C0000}"/>
    <cellStyle name="Calculation 2 3 2 4" xfId="8042" xr:uid="{00000000-0005-0000-0000-0000A03C0000}"/>
    <cellStyle name="Calculation 2 3 2 4 2" xfId="27921" xr:uid="{00000000-0005-0000-0000-0000A13C0000}"/>
    <cellStyle name="Calculation 2 3 2 5" xfId="8043" xr:uid="{00000000-0005-0000-0000-0000A23C0000}"/>
    <cellStyle name="Calculation 2 3 2 5 2" xfId="27922" xr:uid="{00000000-0005-0000-0000-0000A33C0000}"/>
    <cellStyle name="Calculation 2 3 2 6" xfId="8044" xr:uid="{00000000-0005-0000-0000-0000A43C0000}"/>
    <cellStyle name="Calculation 2 3 2 6 2" xfId="27923" xr:uid="{00000000-0005-0000-0000-0000A53C0000}"/>
    <cellStyle name="Calculation 2 3 2 7" xfId="8045" xr:uid="{00000000-0005-0000-0000-0000A63C0000}"/>
    <cellStyle name="Calculation 2 3 2 7 2" xfId="27924" xr:uid="{00000000-0005-0000-0000-0000A73C0000}"/>
    <cellStyle name="Calculation 2 3 2 8" xfId="8046" xr:uid="{00000000-0005-0000-0000-0000A83C0000}"/>
    <cellStyle name="Calculation 2 3 2 8 2" xfId="27925" xr:uid="{00000000-0005-0000-0000-0000A93C0000}"/>
    <cellStyle name="Calculation 2 3 2 9" xfId="27911" xr:uid="{00000000-0005-0000-0000-0000AA3C0000}"/>
    <cellStyle name="Calculation 2 3 3" xfId="8047" xr:uid="{00000000-0005-0000-0000-0000AB3C0000}"/>
    <cellStyle name="Calculation 2 3 3 2" xfId="8048" xr:uid="{00000000-0005-0000-0000-0000AC3C0000}"/>
    <cellStyle name="Calculation 2 3 3 2 2" xfId="27927" xr:uid="{00000000-0005-0000-0000-0000AD3C0000}"/>
    <cellStyle name="Calculation 2 3 3 3" xfId="8049" xr:uid="{00000000-0005-0000-0000-0000AE3C0000}"/>
    <cellStyle name="Calculation 2 3 3 3 2" xfId="27928" xr:uid="{00000000-0005-0000-0000-0000AF3C0000}"/>
    <cellStyle name="Calculation 2 3 3 4" xfId="8050" xr:uid="{00000000-0005-0000-0000-0000B03C0000}"/>
    <cellStyle name="Calculation 2 3 3 4 2" xfId="27929" xr:uid="{00000000-0005-0000-0000-0000B13C0000}"/>
    <cellStyle name="Calculation 2 3 3 5" xfId="8051" xr:uid="{00000000-0005-0000-0000-0000B23C0000}"/>
    <cellStyle name="Calculation 2 3 3 5 2" xfId="27930" xr:uid="{00000000-0005-0000-0000-0000B33C0000}"/>
    <cellStyle name="Calculation 2 3 3 6" xfId="8052" xr:uid="{00000000-0005-0000-0000-0000B43C0000}"/>
    <cellStyle name="Calculation 2 3 3 6 2" xfId="27931" xr:uid="{00000000-0005-0000-0000-0000B53C0000}"/>
    <cellStyle name="Calculation 2 3 3 7" xfId="8053" xr:uid="{00000000-0005-0000-0000-0000B63C0000}"/>
    <cellStyle name="Calculation 2 3 3 7 2" xfId="27932" xr:uid="{00000000-0005-0000-0000-0000B73C0000}"/>
    <cellStyle name="Calculation 2 3 3 8" xfId="8054" xr:uid="{00000000-0005-0000-0000-0000B83C0000}"/>
    <cellStyle name="Calculation 2 3 3 8 2" xfId="27933" xr:uid="{00000000-0005-0000-0000-0000B93C0000}"/>
    <cellStyle name="Calculation 2 3 3 9" xfId="27926" xr:uid="{00000000-0005-0000-0000-0000BA3C0000}"/>
    <cellStyle name="Calculation 2 3 4" xfId="8055" xr:uid="{00000000-0005-0000-0000-0000BB3C0000}"/>
    <cellStyle name="Calculation 2 3 4 2" xfId="27934" xr:uid="{00000000-0005-0000-0000-0000BC3C0000}"/>
    <cellStyle name="Calculation 2 3 5" xfId="8056" xr:uid="{00000000-0005-0000-0000-0000BD3C0000}"/>
    <cellStyle name="Calculation 2 3 5 2" xfId="27935" xr:uid="{00000000-0005-0000-0000-0000BE3C0000}"/>
    <cellStyle name="Calculation 2 3 6" xfId="8057" xr:uid="{00000000-0005-0000-0000-0000BF3C0000}"/>
    <cellStyle name="Calculation 2 3 6 2" xfId="27936" xr:uid="{00000000-0005-0000-0000-0000C03C0000}"/>
    <cellStyle name="Calculation 2 3 7" xfId="8058" xr:uid="{00000000-0005-0000-0000-0000C13C0000}"/>
    <cellStyle name="Calculation 2 3 7 2" xfId="27937" xr:uid="{00000000-0005-0000-0000-0000C23C0000}"/>
    <cellStyle name="Calculation 2 3 8" xfId="8059" xr:uid="{00000000-0005-0000-0000-0000C33C0000}"/>
    <cellStyle name="Calculation 2 3 8 2" xfId="27938" xr:uid="{00000000-0005-0000-0000-0000C43C0000}"/>
    <cellStyle name="Calculation 2 3 9" xfId="8060" xr:uid="{00000000-0005-0000-0000-0000C53C0000}"/>
    <cellStyle name="Calculation 2 3 9 2" xfId="27939" xr:uid="{00000000-0005-0000-0000-0000C63C0000}"/>
    <cellStyle name="Calculation 2 4" xfId="8061" xr:uid="{00000000-0005-0000-0000-0000C73C0000}"/>
    <cellStyle name="Calculation 2 4 10" xfId="27940" xr:uid="{00000000-0005-0000-0000-0000C83C0000}"/>
    <cellStyle name="Calculation 2 4 2" xfId="8062" xr:uid="{00000000-0005-0000-0000-0000C93C0000}"/>
    <cellStyle name="Calculation 2 4 2 2" xfId="8063" xr:uid="{00000000-0005-0000-0000-0000CA3C0000}"/>
    <cellStyle name="Calculation 2 4 2 2 2" xfId="8064" xr:uid="{00000000-0005-0000-0000-0000CB3C0000}"/>
    <cellStyle name="Calculation 2 4 2 2 2 2" xfId="27943" xr:uid="{00000000-0005-0000-0000-0000CC3C0000}"/>
    <cellStyle name="Calculation 2 4 2 2 3" xfId="8065" xr:uid="{00000000-0005-0000-0000-0000CD3C0000}"/>
    <cellStyle name="Calculation 2 4 2 2 3 2" xfId="27944" xr:uid="{00000000-0005-0000-0000-0000CE3C0000}"/>
    <cellStyle name="Calculation 2 4 2 2 4" xfId="8066" xr:uid="{00000000-0005-0000-0000-0000CF3C0000}"/>
    <cellStyle name="Calculation 2 4 2 2 4 2" xfId="27945" xr:uid="{00000000-0005-0000-0000-0000D03C0000}"/>
    <cellStyle name="Calculation 2 4 2 2 5" xfId="8067" xr:uid="{00000000-0005-0000-0000-0000D13C0000}"/>
    <cellStyle name="Calculation 2 4 2 2 5 2" xfId="27946" xr:uid="{00000000-0005-0000-0000-0000D23C0000}"/>
    <cellStyle name="Calculation 2 4 2 2 6" xfId="8068" xr:uid="{00000000-0005-0000-0000-0000D33C0000}"/>
    <cellStyle name="Calculation 2 4 2 2 6 2" xfId="27947" xr:uid="{00000000-0005-0000-0000-0000D43C0000}"/>
    <cellStyle name="Calculation 2 4 2 2 7" xfId="8069" xr:uid="{00000000-0005-0000-0000-0000D53C0000}"/>
    <cellStyle name="Calculation 2 4 2 2 7 2" xfId="27948" xr:uid="{00000000-0005-0000-0000-0000D63C0000}"/>
    <cellStyle name="Calculation 2 4 2 2 8" xfId="8070" xr:uid="{00000000-0005-0000-0000-0000D73C0000}"/>
    <cellStyle name="Calculation 2 4 2 2 8 2" xfId="27949" xr:uid="{00000000-0005-0000-0000-0000D83C0000}"/>
    <cellStyle name="Calculation 2 4 2 2 9" xfId="27942" xr:uid="{00000000-0005-0000-0000-0000D93C0000}"/>
    <cellStyle name="Calculation 2 4 2 3" xfId="8071" xr:uid="{00000000-0005-0000-0000-0000DA3C0000}"/>
    <cellStyle name="Calculation 2 4 2 3 2" xfId="27950" xr:uid="{00000000-0005-0000-0000-0000DB3C0000}"/>
    <cellStyle name="Calculation 2 4 2 4" xfId="8072" xr:uid="{00000000-0005-0000-0000-0000DC3C0000}"/>
    <cellStyle name="Calculation 2 4 2 4 2" xfId="27951" xr:uid="{00000000-0005-0000-0000-0000DD3C0000}"/>
    <cellStyle name="Calculation 2 4 2 5" xfId="8073" xr:uid="{00000000-0005-0000-0000-0000DE3C0000}"/>
    <cellStyle name="Calculation 2 4 2 5 2" xfId="27952" xr:uid="{00000000-0005-0000-0000-0000DF3C0000}"/>
    <cellStyle name="Calculation 2 4 2 6" xfId="8074" xr:uid="{00000000-0005-0000-0000-0000E03C0000}"/>
    <cellStyle name="Calculation 2 4 2 6 2" xfId="27953" xr:uid="{00000000-0005-0000-0000-0000E13C0000}"/>
    <cellStyle name="Calculation 2 4 2 7" xfId="8075" xr:uid="{00000000-0005-0000-0000-0000E23C0000}"/>
    <cellStyle name="Calculation 2 4 2 7 2" xfId="27954" xr:uid="{00000000-0005-0000-0000-0000E33C0000}"/>
    <cellStyle name="Calculation 2 4 2 8" xfId="8076" xr:uid="{00000000-0005-0000-0000-0000E43C0000}"/>
    <cellStyle name="Calculation 2 4 2 8 2" xfId="27955" xr:uid="{00000000-0005-0000-0000-0000E53C0000}"/>
    <cellStyle name="Calculation 2 4 2 9" xfId="27941" xr:uid="{00000000-0005-0000-0000-0000E63C0000}"/>
    <cellStyle name="Calculation 2 4 3" xfId="8077" xr:uid="{00000000-0005-0000-0000-0000E73C0000}"/>
    <cellStyle name="Calculation 2 4 3 2" xfId="8078" xr:uid="{00000000-0005-0000-0000-0000E83C0000}"/>
    <cellStyle name="Calculation 2 4 3 2 2" xfId="27957" xr:uid="{00000000-0005-0000-0000-0000E93C0000}"/>
    <cellStyle name="Calculation 2 4 3 3" xfId="8079" xr:uid="{00000000-0005-0000-0000-0000EA3C0000}"/>
    <cellStyle name="Calculation 2 4 3 3 2" xfId="27958" xr:uid="{00000000-0005-0000-0000-0000EB3C0000}"/>
    <cellStyle name="Calculation 2 4 3 4" xfId="8080" xr:uid="{00000000-0005-0000-0000-0000EC3C0000}"/>
    <cellStyle name="Calculation 2 4 3 4 2" xfId="27959" xr:uid="{00000000-0005-0000-0000-0000ED3C0000}"/>
    <cellStyle name="Calculation 2 4 3 5" xfId="8081" xr:uid="{00000000-0005-0000-0000-0000EE3C0000}"/>
    <cellStyle name="Calculation 2 4 3 5 2" xfId="27960" xr:uid="{00000000-0005-0000-0000-0000EF3C0000}"/>
    <cellStyle name="Calculation 2 4 3 6" xfId="8082" xr:uid="{00000000-0005-0000-0000-0000F03C0000}"/>
    <cellStyle name="Calculation 2 4 3 6 2" xfId="27961" xr:uid="{00000000-0005-0000-0000-0000F13C0000}"/>
    <cellStyle name="Calculation 2 4 3 7" xfId="8083" xr:uid="{00000000-0005-0000-0000-0000F23C0000}"/>
    <cellStyle name="Calculation 2 4 3 7 2" xfId="27962" xr:uid="{00000000-0005-0000-0000-0000F33C0000}"/>
    <cellStyle name="Calculation 2 4 3 8" xfId="8084" xr:uid="{00000000-0005-0000-0000-0000F43C0000}"/>
    <cellStyle name="Calculation 2 4 3 8 2" xfId="27963" xr:uid="{00000000-0005-0000-0000-0000F53C0000}"/>
    <cellStyle name="Calculation 2 4 3 9" xfId="27956" xr:uid="{00000000-0005-0000-0000-0000F63C0000}"/>
    <cellStyle name="Calculation 2 4 4" xfId="8085" xr:uid="{00000000-0005-0000-0000-0000F73C0000}"/>
    <cellStyle name="Calculation 2 4 4 2" xfId="27964" xr:uid="{00000000-0005-0000-0000-0000F83C0000}"/>
    <cellStyle name="Calculation 2 4 5" xfId="8086" xr:uid="{00000000-0005-0000-0000-0000F93C0000}"/>
    <cellStyle name="Calculation 2 4 5 2" xfId="27965" xr:uid="{00000000-0005-0000-0000-0000FA3C0000}"/>
    <cellStyle name="Calculation 2 4 6" xfId="8087" xr:uid="{00000000-0005-0000-0000-0000FB3C0000}"/>
    <cellStyle name="Calculation 2 4 6 2" xfId="27966" xr:uid="{00000000-0005-0000-0000-0000FC3C0000}"/>
    <cellStyle name="Calculation 2 4 7" xfId="8088" xr:uid="{00000000-0005-0000-0000-0000FD3C0000}"/>
    <cellStyle name="Calculation 2 4 7 2" xfId="27967" xr:uid="{00000000-0005-0000-0000-0000FE3C0000}"/>
    <cellStyle name="Calculation 2 4 8" xfId="8089" xr:uid="{00000000-0005-0000-0000-0000FF3C0000}"/>
    <cellStyle name="Calculation 2 4 8 2" xfId="27968" xr:uid="{00000000-0005-0000-0000-0000003D0000}"/>
    <cellStyle name="Calculation 2 4 9" xfId="8090" xr:uid="{00000000-0005-0000-0000-0000013D0000}"/>
    <cellStyle name="Calculation 2 4 9 2" xfId="27969" xr:uid="{00000000-0005-0000-0000-0000023D0000}"/>
    <cellStyle name="Calculation 2 5" xfId="8091" xr:uid="{00000000-0005-0000-0000-0000033D0000}"/>
    <cellStyle name="Calculation 2 5 10" xfId="27970" xr:uid="{00000000-0005-0000-0000-0000043D0000}"/>
    <cellStyle name="Calculation 2 5 2" xfId="8092" xr:uid="{00000000-0005-0000-0000-0000053D0000}"/>
    <cellStyle name="Calculation 2 5 2 2" xfId="8093" xr:uid="{00000000-0005-0000-0000-0000063D0000}"/>
    <cellStyle name="Calculation 2 5 2 2 2" xfId="8094" xr:uid="{00000000-0005-0000-0000-0000073D0000}"/>
    <cellStyle name="Calculation 2 5 2 2 2 2" xfId="27973" xr:uid="{00000000-0005-0000-0000-0000083D0000}"/>
    <cellStyle name="Calculation 2 5 2 2 3" xfId="8095" xr:uid="{00000000-0005-0000-0000-0000093D0000}"/>
    <cellStyle name="Calculation 2 5 2 2 3 2" xfId="27974" xr:uid="{00000000-0005-0000-0000-00000A3D0000}"/>
    <cellStyle name="Calculation 2 5 2 2 4" xfId="8096" xr:uid="{00000000-0005-0000-0000-00000B3D0000}"/>
    <cellStyle name="Calculation 2 5 2 2 4 2" xfId="27975" xr:uid="{00000000-0005-0000-0000-00000C3D0000}"/>
    <cellStyle name="Calculation 2 5 2 2 5" xfId="8097" xr:uid="{00000000-0005-0000-0000-00000D3D0000}"/>
    <cellStyle name="Calculation 2 5 2 2 5 2" xfId="27976" xr:uid="{00000000-0005-0000-0000-00000E3D0000}"/>
    <cellStyle name="Calculation 2 5 2 2 6" xfId="8098" xr:uid="{00000000-0005-0000-0000-00000F3D0000}"/>
    <cellStyle name="Calculation 2 5 2 2 6 2" xfId="27977" xr:uid="{00000000-0005-0000-0000-0000103D0000}"/>
    <cellStyle name="Calculation 2 5 2 2 7" xfId="8099" xr:uid="{00000000-0005-0000-0000-0000113D0000}"/>
    <cellStyle name="Calculation 2 5 2 2 7 2" xfId="27978" xr:uid="{00000000-0005-0000-0000-0000123D0000}"/>
    <cellStyle name="Calculation 2 5 2 2 8" xfId="8100" xr:uid="{00000000-0005-0000-0000-0000133D0000}"/>
    <cellStyle name="Calculation 2 5 2 2 8 2" xfId="27979" xr:uid="{00000000-0005-0000-0000-0000143D0000}"/>
    <cellStyle name="Calculation 2 5 2 2 9" xfId="27972" xr:uid="{00000000-0005-0000-0000-0000153D0000}"/>
    <cellStyle name="Calculation 2 5 2 3" xfId="8101" xr:uid="{00000000-0005-0000-0000-0000163D0000}"/>
    <cellStyle name="Calculation 2 5 2 3 2" xfId="27980" xr:uid="{00000000-0005-0000-0000-0000173D0000}"/>
    <cellStyle name="Calculation 2 5 2 4" xfId="8102" xr:uid="{00000000-0005-0000-0000-0000183D0000}"/>
    <cellStyle name="Calculation 2 5 2 4 2" xfId="27981" xr:uid="{00000000-0005-0000-0000-0000193D0000}"/>
    <cellStyle name="Calculation 2 5 2 5" xfId="8103" xr:uid="{00000000-0005-0000-0000-00001A3D0000}"/>
    <cellStyle name="Calculation 2 5 2 5 2" xfId="27982" xr:uid="{00000000-0005-0000-0000-00001B3D0000}"/>
    <cellStyle name="Calculation 2 5 2 6" xfId="8104" xr:uid="{00000000-0005-0000-0000-00001C3D0000}"/>
    <cellStyle name="Calculation 2 5 2 6 2" xfId="27983" xr:uid="{00000000-0005-0000-0000-00001D3D0000}"/>
    <cellStyle name="Calculation 2 5 2 7" xfId="8105" xr:uid="{00000000-0005-0000-0000-00001E3D0000}"/>
    <cellStyle name="Calculation 2 5 2 7 2" xfId="27984" xr:uid="{00000000-0005-0000-0000-00001F3D0000}"/>
    <cellStyle name="Calculation 2 5 2 8" xfId="8106" xr:uid="{00000000-0005-0000-0000-0000203D0000}"/>
    <cellStyle name="Calculation 2 5 2 8 2" xfId="27985" xr:uid="{00000000-0005-0000-0000-0000213D0000}"/>
    <cellStyle name="Calculation 2 5 2 9" xfId="27971" xr:uid="{00000000-0005-0000-0000-0000223D0000}"/>
    <cellStyle name="Calculation 2 5 3" xfId="8107" xr:uid="{00000000-0005-0000-0000-0000233D0000}"/>
    <cellStyle name="Calculation 2 5 3 2" xfId="8108" xr:uid="{00000000-0005-0000-0000-0000243D0000}"/>
    <cellStyle name="Calculation 2 5 3 2 2" xfId="27987" xr:uid="{00000000-0005-0000-0000-0000253D0000}"/>
    <cellStyle name="Calculation 2 5 3 3" xfId="8109" xr:uid="{00000000-0005-0000-0000-0000263D0000}"/>
    <cellStyle name="Calculation 2 5 3 3 2" xfId="27988" xr:uid="{00000000-0005-0000-0000-0000273D0000}"/>
    <cellStyle name="Calculation 2 5 3 4" xfId="8110" xr:uid="{00000000-0005-0000-0000-0000283D0000}"/>
    <cellStyle name="Calculation 2 5 3 4 2" xfId="27989" xr:uid="{00000000-0005-0000-0000-0000293D0000}"/>
    <cellStyle name="Calculation 2 5 3 5" xfId="8111" xr:uid="{00000000-0005-0000-0000-00002A3D0000}"/>
    <cellStyle name="Calculation 2 5 3 5 2" xfId="27990" xr:uid="{00000000-0005-0000-0000-00002B3D0000}"/>
    <cellStyle name="Calculation 2 5 3 6" xfId="8112" xr:uid="{00000000-0005-0000-0000-00002C3D0000}"/>
    <cellStyle name="Calculation 2 5 3 6 2" xfId="27991" xr:uid="{00000000-0005-0000-0000-00002D3D0000}"/>
    <cellStyle name="Calculation 2 5 3 7" xfId="8113" xr:uid="{00000000-0005-0000-0000-00002E3D0000}"/>
    <cellStyle name="Calculation 2 5 3 7 2" xfId="27992" xr:uid="{00000000-0005-0000-0000-00002F3D0000}"/>
    <cellStyle name="Calculation 2 5 3 8" xfId="8114" xr:uid="{00000000-0005-0000-0000-0000303D0000}"/>
    <cellStyle name="Calculation 2 5 3 8 2" xfId="27993" xr:uid="{00000000-0005-0000-0000-0000313D0000}"/>
    <cellStyle name="Calculation 2 5 3 9" xfId="27986" xr:uid="{00000000-0005-0000-0000-0000323D0000}"/>
    <cellStyle name="Calculation 2 5 4" xfId="8115" xr:uid="{00000000-0005-0000-0000-0000333D0000}"/>
    <cellStyle name="Calculation 2 5 4 2" xfId="27994" xr:uid="{00000000-0005-0000-0000-0000343D0000}"/>
    <cellStyle name="Calculation 2 5 5" xfId="8116" xr:uid="{00000000-0005-0000-0000-0000353D0000}"/>
    <cellStyle name="Calculation 2 5 5 2" xfId="27995" xr:uid="{00000000-0005-0000-0000-0000363D0000}"/>
    <cellStyle name="Calculation 2 5 6" xfId="8117" xr:uid="{00000000-0005-0000-0000-0000373D0000}"/>
    <cellStyle name="Calculation 2 5 6 2" xfId="27996" xr:uid="{00000000-0005-0000-0000-0000383D0000}"/>
    <cellStyle name="Calculation 2 5 7" xfId="8118" xr:uid="{00000000-0005-0000-0000-0000393D0000}"/>
    <cellStyle name="Calculation 2 5 7 2" xfId="27997" xr:uid="{00000000-0005-0000-0000-00003A3D0000}"/>
    <cellStyle name="Calculation 2 5 8" xfId="8119" xr:uid="{00000000-0005-0000-0000-00003B3D0000}"/>
    <cellStyle name="Calculation 2 5 8 2" xfId="27998" xr:uid="{00000000-0005-0000-0000-00003C3D0000}"/>
    <cellStyle name="Calculation 2 5 9" xfId="8120" xr:uid="{00000000-0005-0000-0000-00003D3D0000}"/>
    <cellStyle name="Calculation 2 5 9 2" xfId="27999" xr:uid="{00000000-0005-0000-0000-00003E3D0000}"/>
    <cellStyle name="Calculation 2 6" xfId="8121" xr:uid="{00000000-0005-0000-0000-00003F3D0000}"/>
    <cellStyle name="Calculation 2 6 10" xfId="28000" xr:uid="{00000000-0005-0000-0000-0000403D0000}"/>
    <cellStyle name="Calculation 2 6 2" xfId="8122" xr:uid="{00000000-0005-0000-0000-0000413D0000}"/>
    <cellStyle name="Calculation 2 6 2 2" xfId="8123" xr:uid="{00000000-0005-0000-0000-0000423D0000}"/>
    <cellStyle name="Calculation 2 6 2 2 2" xfId="8124" xr:uid="{00000000-0005-0000-0000-0000433D0000}"/>
    <cellStyle name="Calculation 2 6 2 2 2 2" xfId="28003" xr:uid="{00000000-0005-0000-0000-0000443D0000}"/>
    <cellStyle name="Calculation 2 6 2 2 3" xfId="8125" xr:uid="{00000000-0005-0000-0000-0000453D0000}"/>
    <cellStyle name="Calculation 2 6 2 2 3 2" xfId="28004" xr:uid="{00000000-0005-0000-0000-0000463D0000}"/>
    <cellStyle name="Calculation 2 6 2 2 4" xfId="8126" xr:uid="{00000000-0005-0000-0000-0000473D0000}"/>
    <cellStyle name="Calculation 2 6 2 2 4 2" xfId="28005" xr:uid="{00000000-0005-0000-0000-0000483D0000}"/>
    <cellStyle name="Calculation 2 6 2 2 5" xfId="8127" xr:uid="{00000000-0005-0000-0000-0000493D0000}"/>
    <cellStyle name="Calculation 2 6 2 2 5 2" xfId="28006" xr:uid="{00000000-0005-0000-0000-00004A3D0000}"/>
    <cellStyle name="Calculation 2 6 2 2 6" xfId="8128" xr:uid="{00000000-0005-0000-0000-00004B3D0000}"/>
    <cellStyle name="Calculation 2 6 2 2 6 2" xfId="28007" xr:uid="{00000000-0005-0000-0000-00004C3D0000}"/>
    <cellStyle name="Calculation 2 6 2 2 7" xfId="8129" xr:uid="{00000000-0005-0000-0000-00004D3D0000}"/>
    <cellStyle name="Calculation 2 6 2 2 7 2" xfId="28008" xr:uid="{00000000-0005-0000-0000-00004E3D0000}"/>
    <cellStyle name="Calculation 2 6 2 2 8" xfId="8130" xr:uid="{00000000-0005-0000-0000-00004F3D0000}"/>
    <cellStyle name="Calculation 2 6 2 2 8 2" xfId="28009" xr:uid="{00000000-0005-0000-0000-0000503D0000}"/>
    <cellStyle name="Calculation 2 6 2 2 9" xfId="28002" xr:uid="{00000000-0005-0000-0000-0000513D0000}"/>
    <cellStyle name="Calculation 2 6 2 3" xfId="8131" xr:uid="{00000000-0005-0000-0000-0000523D0000}"/>
    <cellStyle name="Calculation 2 6 2 3 2" xfId="28010" xr:uid="{00000000-0005-0000-0000-0000533D0000}"/>
    <cellStyle name="Calculation 2 6 2 4" xfId="8132" xr:uid="{00000000-0005-0000-0000-0000543D0000}"/>
    <cellStyle name="Calculation 2 6 2 4 2" xfId="28011" xr:uid="{00000000-0005-0000-0000-0000553D0000}"/>
    <cellStyle name="Calculation 2 6 2 5" xfId="8133" xr:uid="{00000000-0005-0000-0000-0000563D0000}"/>
    <cellStyle name="Calculation 2 6 2 5 2" xfId="28012" xr:uid="{00000000-0005-0000-0000-0000573D0000}"/>
    <cellStyle name="Calculation 2 6 2 6" xfId="8134" xr:uid="{00000000-0005-0000-0000-0000583D0000}"/>
    <cellStyle name="Calculation 2 6 2 6 2" xfId="28013" xr:uid="{00000000-0005-0000-0000-0000593D0000}"/>
    <cellStyle name="Calculation 2 6 2 7" xfId="8135" xr:uid="{00000000-0005-0000-0000-00005A3D0000}"/>
    <cellStyle name="Calculation 2 6 2 7 2" xfId="28014" xr:uid="{00000000-0005-0000-0000-00005B3D0000}"/>
    <cellStyle name="Calculation 2 6 2 8" xfId="8136" xr:uid="{00000000-0005-0000-0000-00005C3D0000}"/>
    <cellStyle name="Calculation 2 6 2 8 2" xfId="28015" xr:uid="{00000000-0005-0000-0000-00005D3D0000}"/>
    <cellStyle name="Calculation 2 6 2 9" xfId="28001" xr:uid="{00000000-0005-0000-0000-00005E3D0000}"/>
    <cellStyle name="Calculation 2 6 3" xfId="8137" xr:uid="{00000000-0005-0000-0000-00005F3D0000}"/>
    <cellStyle name="Calculation 2 6 3 2" xfId="8138" xr:uid="{00000000-0005-0000-0000-0000603D0000}"/>
    <cellStyle name="Calculation 2 6 3 2 2" xfId="28017" xr:uid="{00000000-0005-0000-0000-0000613D0000}"/>
    <cellStyle name="Calculation 2 6 3 3" xfId="8139" xr:uid="{00000000-0005-0000-0000-0000623D0000}"/>
    <cellStyle name="Calculation 2 6 3 3 2" xfId="28018" xr:uid="{00000000-0005-0000-0000-0000633D0000}"/>
    <cellStyle name="Calculation 2 6 3 4" xfId="8140" xr:uid="{00000000-0005-0000-0000-0000643D0000}"/>
    <cellStyle name="Calculation 2 6 3 4 2" xfId="28019" xr:uid="{00000000-0005-0000-0000-0000653D0000}"/>
    <cellStyle name="Calculation 2 6 3 5" xfId="8141" xr:uid="{00000000-0005-0000-0000-0000663D0000}"/>
    <cellStyle name="Calculation 2 6 3 5 2" xfId="28020" xr:uid="{00000000-0005-0000-0000-0000673D0000}"/>
    <cellStyle name="Calculation 2 6 3 6" xfId="8142" xr:uid="{00000000-0005-0000-0000-0000683D0000}"/>
    <cellStyle name="Calculation 2 6 3 6 2" xfId="28021" xr:uid="{00000000-0005-0000-0000-0000693D0000}"/>
    <cellStyle name="Calculation 2 6 3 7" xfId="8143" xr:uid="{00000000-0005-0000-0000-00006A3D0000}"/>
    <cellStyle name="Calculation 2 6 3 7 2" xfId="28022" xr:uid="{00000000-0005-0000-0000-00006B3D0000}"/>
    <cellStyle name="Calculation 2 6 3 8" xfId="8144" xr:uid="{00000000-0005-0000-0000-00006C3D0000}"/>
    <cellStyle name="Calculation 2 6 3 8 2" xfId="28023" xr:uid="{00000000-0005-0000-0000-00006D3D0000}"/>
    <cellStyle name="Calculation 2 6 3 9" xfId="28016" xr:uid="{00000000-0005-0000-0000-00006E3D0000}"/>
    <cellStyle name="Calculation 2 6 4" xfId="8145" xr:uid="{00000000-0005-0000-0000-00006F3D0000}"/>
    <cellStyle name="Calculation 2 6 4 2" xfId="28024" xr:uid="{00000000-0005-0000-0000-0000703D0000}"/>
    <cellStyle name="Calculation 2 6 5" xfId="8146" xr:uid="{00000000-0005-0000-0000-0000713D0000}"/>
    <cellStyle name="Calculation 2 6 5 2" xfId="28025" xr:uid="{00000000-0005-0000-0000-0000723D0000}"/>
    <cellStyle name="Calculation 2 6 6" xfId="8147" xr:uid="{00000000-0005-0000-0000-0000733D0000}"/>
    <cellStyle name="Calculation 2 6 6 2" xfId="28026" xr:uid="{00000000-0005-0000-0000-0000743D0000}"/>
    <cellStyle name="Calculation 2 6 7" xfId="8148" xr:uid="{00000000-0005-0000-0000-0000753D0000}"/>
    <cellStyle name="Calculation 2 6 7 2" xfId="28027" xr:uid="{00000000-0005-0000-0000-0000763D0000}"/>
    <cellStyle name="Calculation 2 6 8" xfId="8149" xr:uid="{00000000-0005-0000-0000-0000773D0000}"/>
    <cellStyle name="Calculation 2 6 8 2" xfId="28028" xr:uid="{00000000-0005-0000-0000-0000783D0000}"/>
    <cellStyle name="Calculation 2 6 9" xfId="8150" xr:uid="{00000000-0005-0000-0000-0000793D0000}"/>
    <cellStyle name="Calculation 2 6 9 2" xfId="28029" xr:uid="{00000000-0005-0000-0000-00007A3D0000}"/>
    <cellStyle name="Calculation 2 7" xfId="8151" xr:uid="{00000000-0005-0000-0000-00007B3D0000}"/>
    <cellStyle name="Calculation 2 7 10" xfId="28030" xr:uid="{00000000-0005-0000-0000-00007C3D0000}"/>
    <cellStyle name="Calculation 2 7 2" xfId="8152" xr:uid="{00000000-0005-0000-0000-00007D3D0000}"/>
    <cellStyle name="Calculation 2 7 2 2" xfId="8153" xr:uid="{00000000-0005-0000-0000-00007E3D0000}"/>
    <cellStyle name="Calculation 2 7 2 2 2" xfId="8154" xr:uid="{00000000-0005-0000-0000-00007F3D0000}"/>
    <cellStyle name="Calculation 2 7 2 2 2 2" xfId="28033" xr:uid="{00000000-0005-0000-0000-0000803D0000}"/>
    <cellStyle name="Calculation 2 7 2 2 3" xfId="8155" xr:uid="{00000000-0005-0000-0000-0000813D0000}"/>
    <cellStyle name="Calculation 2 7 2 2 3 2" xfId="28034" xr:uid="{00000000-0005-0000-0000-0000823D0000}"/>
    <cellStyle name="Calculation 2 7 2 2 4" xfId="8156" xr:uid="{00000000-0005-0000-0000-0000833D0000}"/>
    <cellStyle name="Calculation 2 7 2 2 4 2" xfId="28035" xr:uid="{00000000-0005-0000-0000-0000843D0000}"/>
    <cellStyle name="Calculation 2 7 2 2 5" xfId="8157" xr:uid="{00000000-0005-0000-0000-0000853D0000}"/>
    <cellStyle name="Calculation 2 7 2 2 5 2" xfId="28036" xr:uid="{00000000-0005-0000-0000-0000863D0000}"/>
    <cellStyle name="Calculation 2 7 2 2 6" xfId="8158" xr:uid="{00000000-0005-0000-0000-0000873D0000}"/>
    <cellStyle name="Calculation 2 7 2 2 6 2" xfId="28037" xr:uid="{00000000-0005-0000-0000-0000883D0000}"/>
    <cellStyle name="Calculation 2 7 2 2 7" xfId="8159" xr:uid="{00000000-0005-0000-0000-0000893D0000}"/>
    <cellStyle name="Calculation 2 7 2 2 7 2" xfId="28038" xr:uid="{00000000-0005-0000-0000-00008A3D0000}"/>
    <cellStyle name="Calculation 2 7 2 2 8" xfId="8160" xr:uid="{00000000-0005-0000-0000-00008B3D0000}"/>
    <cellStyle name="Calculation 2 7 2 2 8 2" xfId="28039" xr:uid="{00000000-0005-0000-0000-00008C3D0000}"/>
    <cellStyle name="Calculation 2 7 2 2 9" xfId="28032" xr:uid="{00000000-0005-0000-0000-00008D3D0000}"/>
    <cellStyle name="Calculation 2 7 2 3" xfId="8161" xr:uid="{00000000-0005-0000-0000-00008E3D0000}"/>
    <cellStyle name="Calculation 2 7 2 3 2" xfId="28040" xr:uid="{00000000-0005-0000-0000-00008F3D0000}"/>
    <cellStyle name="Calculation 2 7 2 4" xfId="8162" xr:uid="{00000000-0005-0000-0000-0000903D0000}"/>
    <cellStyle name="Calculation 2 7 2 4 2" xfId="28041" xr:uid="{00000000-0005-0000-0000-0000913D0000}"/>
    <cellStyle name="Calculation 2 7 2 5" xfId="8163" xr:uid="{00000000-0005-0000-0000-0000923D0000}"/>
    <cellStyle name="Calculation 2 7 2 5 2" xfId="28042" xr:uid="{00000000-0005-0000-0000-0000933D0000}"/>
    <cellStyle name="Calculation 2 7 2 6" xfId="8164" xr:uid="{00000000-0005-0000-0000-0000943D0000}"/>
    <cellStyle name="Calculation 2 7 2 6 2" xfId="28043" xr:uid="{00000000-0005-0000-0000-0000953D0000}"/>
    <cellStyle name="Calculation 2 7 2 7" xfId="8165" xr:uid="{00000000-0005-0000-0000-0000963D0000}"/>
    <cellStyle name="Calculation 2 7 2 7 2" xfId="28044" xr:uid="{00000000-0005-0000-0000-0000973D0000}"/>
    <cellStyle name="Calculation 2 7 2 8" xfId="8166" xr:uid="{00000000-0005-0000-0000-0000983D0000}"/>
    <cellStyle name="Calculation 2 7 2 8 2" xfId="28045" xr:uid="{00000000-0005-0000-0000-0000993D0000}"/>
    <cellStyle name="Calculation 2 7 2 9" xfId="28031" xr:uid="{00000000-0005-0000-0000-00009A3D0000}"/>
    <cellStyle name="Calculation 2 7 3" xfId="8167" xr:uid="{00000000-0005-0000-0000-00009B3D0000}"/>
    <cellStyle name="Calculation 2 7 3 2" xfId="8168" xr:uid="{00000000-0005-0000-0000-00009C3D0000}"/>
    <cellStyle name="Calculation 2 7 3 2 2" xfId="28047" xr:uid="{00000000-0005-0000-0000-00009D3D0000}"/>
    <cellStyle name="Calculation 2 7 3 3" xfId="8169" xr:uid="{00000000-0005-0000-0000-00009E3D0000}"/>
    <cellStyle name="Calculation 2 7 3 3 2" xfId="28048" xr:uid="{00000000-0005-0000-0000-00009F3D0000}"/>
    <cellStyle name="Calculation 2 7 3 4" xfId="8170" xr:uid="{00000000-0005-0000-0000-0000A03D0000}"/>
    <cellStyle name="Calculation 2 7 3 4 2" xfId="28049" xr:uid="{00000000-0005-0000-0000-0000A13D0000}"/>
    <cellStyle name="Calculation 2 7 3 5" xfId="8171" xr:uid="{00000000-0005-0000-0000-0000A23D0000}"/>
    <cellStyle name="Calculation 2 7 3 5 2" xfId="28050" xr:uid="{00000000-0005-0000-0000-0000A33D0000}"/>
    <cellStyle name="Calculation 2 7 3 6" xfId="8172" xr:uid="{00000000-0005-0000-0000-0000A43D0000}"/>
    <cellStyle name="Calculation 2 7 3 6 2" xfId="28051" xr:uid="{00000000-0005-0000-0000-0000A53D0000}"/>
    <cellStyle name="Calculation 2 7 3 7" xfId="8173" xr:uid="{00000000-0005-0000-0000-0000A63D0000}"/>
    <cellStyle name="Calculation 2 7 3 7 2" xfId="28052" xr:uid="{00000000-0005-0000-0000-0000A73D0000}"/>
    <cellStyle name="Calculation 2 7 3 8" xfId="8174" xr:uid="{00000000-0005-0000-0000-0000A83D0000}"/>
    <cellStyle name="Calculation 2 7 3 8 2" xfId="28053" xr:uid="{00000000-0005-0000-0000-0000A93D0000}"/>
    <cellStyle name="Calculation 2 7 3 9" xfId="28046" xr:uid="{00000000-0005-0000-0000-0000AA3D0000}"/>
    <cellStyle name="Calculation 2 7 4" xfId="8175" xr:uid="{00000000-0005-0000-0000-0000AB3D0000}"/>
    <cellStyle name="Calculation 2 7 4 2" xfId="28054" xr:uid="{00000000-0005-0000-0000-0000AC3D0000}"/>
    <cellStyle name="Calculation 2 7 5" xfId="8176" xr:uid="{00000000-0005-0000-0000-0000AD3D0000}"/>
    <cellStyle name="Calculation 2 7 5 2" xfId="28055" xr:uid="{00000000-0005-0000-0000-0000AE3D0000}"/>
    <cellStyle name="Calculation 2 7 6" xfId="8177" xr:uid="{00000000-0005-0000-0000-0000AF3D0000}"/>
    <cellStyle name="Calculation 2 7 6 2" xfId="28056" xr:uid="{00000000-0005-0000-0000-0000B03D0000}"/>
    <cellStyle name="Calculation 2 7 7" xfId="8178" xr:uid="{00000000-0005-0000-0000-0000B13D0000}"/>
    <cellStyle name="Calculation 2 7 7 2" xfId="28057" xr:uid="{00000000-0005-0000-0000-0000B23D0000}"/>
    <cellStyle name="Calculation 2 7 8" xfId="8179" xr:uid="{00000000-0005-0000-0000-0000B33D0000}"/>
    <cellStyle name="Calculation 2 7 8 2" xfId="28058" xr:uid="{00000000-0005-0000-0000-0000B43D0000}"/>
    <cellStyle name="Calculation 2 7 9" xfId="8180" xr:uid="{00000000-0005-0000-0000-0000B53D0000}"/>
    <cellStyle name="Calculation 2 7 9 2" xfId="28059" xr:uid="{00000000-0005-0000-0000-0000B63D0000}"/>
    <cellStyle name="Calculation 2 8" xfId="27879" xr:uid="{00000000-0005-0000-0000-0000B73D0000}"/>
    <cellStyle name="Calculation 3" xfId="8181" xr:uid="{00000000-0005-0000-0000-0000B83D0000}"/>
    <cellStyle name="Calculation 3 2" xfId="8182" xr:uid="{00000000-0005-0000-0000-0000B93D0000}"/>
    <cellStyle name="Calculation 3 2 10" xfId="28061" xr:uid="{00000000-0005-0000-0000-0000BA3D0000}"/>
    <cellStyle name="Calculation 3 2 2" xfId="8183" xr:uid="{00000000-0005-0000-0000-0000BB3D0000}"/>
    <cellStyle name="Calculation 3 2 2 2" xfId="8184" xr:uid="{00000000-0005-0000-0000-0000BC3D0000}"/>
    <cellStyle name="Calculation 3 2 2 2 2" xfId="8185" xr:uid="{00000000-0005-0000-0000-0000BD3D0000}"/>
    <cellStyle name="Calculation 3 2 2 2 2 2" xfId="28064" xr:uid="{00000000-0005-0000-0000-0000BE3D0000}"/>
    <cellStyle name="Calculation 3 2 2 2 3" xfId="8186" xr:uid="{00000000-0005-0000-0000-0000BF3D0000}"/>
    <cellStyle name="Calculation 3 2 2 2 3 2" xfId="28065" xr:uid="{00000000-0005-0000-0000-0000C03D0000}"/>
    <cellStyle name="Calculation 3 2 2 2 4" xfId="8187" xr:uid="{00000000-0005-0000-0000-0000C13D0000}"/>
    <cellStyle name="Calculation 3 2 2 2 4 2" xfId="28066" xr:uid="{00000000-0005-0000-0000-0000C23D0000}"/>
    <cellStyle name="Calculation 3 2 2 2 5" xfId="8188" xr:uid="{00000000-0005-0000-0000-0000C33D0000}"/>
    <cellStyle name="Calculation 3 2 2 2 5 2" xfId="28067" xr:uid="{00000000-0005-0000-0000-0000C43D0000}"/>
    <cellStyle name="Calculation 3 2 2 2 6" xfId="8189" xr:uid="{00000000-0005-0000-0000-0000C53D0000}"/>
    <cellStyle name="Calculation 3 2 2 2 6 2" xfId="28068" xr:uid="{00000000-0005-0000-0000-0000C63D0000}"/>
    <cellStyle name="Calculation 3 2 2 2 7" xfId="8190" xr:uid="{00000000-0005-0000-0000-0000C73D0000}"/>
    <cellStyle name="Calculation 3 2 2 2 7 2" xfId="28069" xr:uid="{00000000-0005-0000-0000-0000C83D0000}"/>
    <cellStyle name="Calculation 3 2 2 2 8" xfId="8191" xr:uid="{00000000-0005-0000-0000-0000C93D0000}"/>
    <cellStyle name="Calculation 3 2 2 2 8 2" xfId="28070" xr:uid="{00000000-0005-0000-0000-0000CA3D0000}"/>
    <cellStyle name="Calculation 3 2 2 2 9" xfId="28063" xr:uid="{00000000-0005-0000-0000-0000CB3D0000}"/>
    <cellStyle name="Calculation 3 2 2 3" xfId="8192" xr:uid="{00000000-0005-0000-0000-0000CC3D0000}"/>
    <cellStyle name="Calculation 3 2 2 3 2" xfId="28071" xr:uid="{00000000-0005-0000-0000-0000CD3D0000}"/>
    <cellStyle name="Calculation 3 2 2 4" xfId="8193" xr:uid="{00000000-0005-0000-0000-0000CE3D0000}"/>
    <cellStyle name="Calculation 3 2 2 4 2" xfId="28072" xr:uid="{00000000-0005-0000-0000-0000CF3D0000}"/>
    <cellStyle name="Calculation 3 2 2 5" xfId="8194" xr:uid="{00000000-0005-0000-0000-0000D03D0000}"/>
    <cellStyle name="Calculation 3 2 2 5 2" xfId="28073" xr:uid="{00000000-0005-0000-0000-0000D13D0000}"/>
    <cellStyle name="Calculation 3 2 2 6" xfId="8195" xr:uid="{00000000-0005-0000-0000-0000D23D0000}"/>
    <cellStyle name="Calculation 3 2 2 6 2" xfId="28074" xr:uid="{00000000-0005-0000-0000-0000D33D0000}"/>
    <cellStyle name="Calculation 3 2 2 7" xfId="8196" xr:uid="{00000000-0005-0000-0000-0000D43D0000}"/>
    <cellStyle name="Calculation 3 2 2 7 2" xfId="28075" xr:uid="{00000000-0005-0000-0000-0000D53D0000}"/>
    <cellStyle name="Calculation 3 2 2 8" xfId="8197" xr:uid="{00000000-0005-0000-0000-0000D63D0000}"/>
    <cellStyle name="Calculation 3 2 2 8 2" xfId="28076" xr:uid="{00000000-0005-0000-0000-0000D73D0000}"/>
    <cellStyle name="Calculation 3 2 2 9" xfId="28062" xr:uid="{00000000-0005-0000-0000-0000D83D0000}"/>
    <cellStyle name="Calculation 3 2 3" xfId="8198" xr:uid="{00000000-0005-0000-0000-0000D93D0000}"/>
    <cellStyle name="Calculation 3 2 3 2" xfId="8199" xr:uid="{00000000-0005-0000-0000-0000DA3D0000}"/>
    <cellStyle name="Calculation 3 2 3 2 2" xfId="28078" xr:uid="{00000000-0005-0000-0000-0000DB3D0000}"/>
    <cellStyle name="Calculation 3 2 3 3" xfId="8200" xr:uid="{00000000-0005-0000-0000-0000DC3D0000}"/>
    <cellStyle name="Calculation 3 2 3 3 2" xfId="28079" xr:uid="{00000000-0005-0000-0000-0000DD3D0000}"/>
    <cellStyle name="Calculation 3 2 3 4" xfId="8201" xr:uid="{00000000-0005-0000-0000-0000DE3D0000}"/>
    <cellStyle name="Calculation 3 2 3 4 2" xfId="28080" xr:uid="{00000000-0005-0000-0000-0000DF3D0000}"/>
    <cellStyle name="Calculation 3 2 3 5" xfId="8202" xr:uid="{00000000-0005-0000-0000-0000E03D0000}"/>
    <cellStyle name="Calculation 3 2 3 5 2" xfId="28081" xr:uid="{00000000-0005-0000-0000-0000E13D0000}"/>
    <cellStyle name="Calculation 3 2 3 6" xfId="8203" xr:uid="{00000000-0005-0000-0000-0000E23D0000}"/>
    <cellStyle name="Calculation 3 2 3 6 2" xfId="28082" xr:uid="{00000000-0005-0000-0000-0000E33D0000}"/>
    <cellStyle name="Calculation 3 2 3 7" xfId="8204" xr:uid="{00000000-0005-0000-0000-0000E43D0000}"/>
    <cellStyle name="Calculation 3 2 3 7 2" xfId="28083" xr:uid="{00000000-0005-0000-0000-0000E53D0000}"/>
    <cellStyle name="Calculation 3 2 3 8" xfId="8205" xr:uid="{00000000-0005-0000-0000-0000E63D0000}"/>
    <cellStyle name="Calculation 3 2 3 8 2" xfId="28084" xr:uid="{00000000-0005-0000-0000-0000E73D0000}"/>
    <cellStyle name="Calculation 3 2 3 9" xfId="28077" xr:uid="{00000000-0005-0000-0000-0000E83D0000}"/>
    <cellStyle name="Calculation 3 2 4" xfId="8206" xr:uid="{00000000-0005-0000-0000-0000E93D0000}"/>
    <cellStyle name="Calculation 3 2 4 2" xfId="28085" xr:uid="{00000000-0005-0000-0000-0000EA3D0000}"/>
    <cellStyle name="Calculation 3 2 5" xfId="8207" xr:uid="{00000000-0005-0000-0000-0000EB3D0000}"/>
    <cellStyle name="Calculation 3 2 5 2" xfId="28086" xr:uid="{00000000-0005-0000-0000-0000EC3D0000}"/>
    <cellStyle name="Calculation 3 2 6" xfId="8208" xr:uid="{00000000-0005-0000-0000-0000ED3D0000}"/>
    <cellStyle name="Calculation 3 2 6 2" xfId="28087" xr:uid="{00000000-0005-0000-0000-0000EE3D0000}"/>
    <cellStyle name="Calculation 3 2 7" xfId="8209" xr:uid="{00000000-0005-0000-0000-0000EF3D0000}"/>
    <cellStyle name="Calculation 3 2 7 2" xfId="28088" xr:uid="{00000000-0005-0000-0000-0000F03D0000}"/>
    <cellStyle name="Calculation 3 2 8" xfId="8210" xr:uid="{00000000-0005-0000-0000-0000F13D0000}"/>
    <cellStyle name="Calculation 3 2 8 2" xfId="28089" xr:uid="{00000000-0005-0000-0000-0000F23D0000}"/>
    <cellStyle name="Calculation 3 2 9" xfId="8211" xr:uid="{00000000-0005-0000-0000-0000F33D0000}"/>
    <cellStyle name="Calculation 3 2 9 2" xfId="28090" xr:uid="{00000000-0005-0000-0000-0000F43D0000}"/>
    <cellStyle name="Calculation 3 3" xfId="8212" xr:uid="{00000000-0005-0000-0000-0000F53D0000}"/>
    <cellStyle name="Calculation 3 3 10" xfId="28091" xr:uid="{00000000-0005-0000-0000-0000F63D0000}"/>
    <cellStyle name="Calculation 3 3 2" xfId="8213" xr:uid="{00000000-0005-0000-0000-0000F73D0000}"/>
    <cellStyle name="Calculation 3 3 2 2" xfId="8214" xr:uid="{00000000-0005-0000-0000-0000F83D0000}"/>
    <cellStyle name="Calculation 3 3 2 2 2" xfId="8215" xr:uid="{00000000-0005-0000-0000-0000F93D0000}"/>
    <cellStyle name="Calculation 3 3 2 2 2 2" xfId="28094" xr:uid="{00000000-0005-0000-0000-0000FA3D0000}"/>
    <cellStyle name="Calculation 3 3 2 2 3" xfId="8216" xr:uid="{00000000-0005-0000-0000-0000FB3D0000}"/>
    <cellStyle name="Calculation 3 3 2 2 3 2" xfId="28095" xr:uid="{00000000-0005-0000-0000-0000FC3D0000}"/>
    <cellStyle name="Calculation 3 3 2 2 4" xfId="8217" xr:uid="{00000000-0005-0000-0000-0000FD3D0000}"/>
    <cellStyle name="Calculation 3 3 2 2 4 2" xfId="28096" xr:uid="{00000000-0005-0000-0000-0000FE3D0000}"/>
    <cellStyle name="Calculation 3 3 2 2 5" xfId="8218" xr:uid="{00000000-0005-0000-0000-0000FF3D0000}"/>
    <cellStyle name="Calculation 3 3 2 2 5 2" xfId="28097" xr:uid="{00000000-0005-0000-0000-0000003E0000}"/>
    <cellStyle name="Calculation 3 3 2 2 6" xfId="8219" xr:uid="{00000000-0005-0000-0000-0000013E0000}"/>
    <cellStyle name="Calculation 3 3 2 2 6 2" xfId="28098" xr:uid="{00000000-0005-0000-0000-0000023E0000}"/>
    <cellStyle name="Calculation 3 3 2 2 7" xfId="8220" xr:uid="{00000000-0005-0000-0000-0000033E0000}"/>
    <cellStyle name="Calculation 3 3 2 2 7 2" xfId="28099" xr:uid="{00000000-0005-0000-0000-0000043E0000}"/>
    <cellStyle name="Calculation 3 3 2 2 8" xfId="8221" xr:uid="{00000000-0005-0000-0000-0000053E0000}"/>
    <cellStyle name="Calculation 3 3 2 2 8 2" xfId="28100" xr:uid="{00000000-0005-0000-0000-0000063E0000}"/>
    <cellStyle name="Calculation 3 3 2 2 9" xfId="28093" xr:uid="{00000000-0005-0000-0000-0000073E0000}"/>
    <cellStyle name="Calculation 3 3 2 3" xfId="8222" xr:uid="{00000000-0005-0000-0000-0000083E0000}"/>
    <cellStyle name="Calculation 3 3 2 3 2" xfId="28101" xr:uid="{00000000-0005-0000-0000-0000093E0000}"/>
    <cellStyle name="Calculation 3 3 2 4" xfId="8223" xr:uid="{00000000-0005-0000-0000-00000A3E0000}"/>
    <cellStyle name="Calculation 3 3 2 4 2" xfId="28102" xr:uid="{00000000-0005-0000-0000-00000B3E0000}"/>
    <cellStyle name="Calculation 3 3 2 5" xfId="8224" xr:uid="{00000000-0005-0000-0000-00000C3E0000}"/>
    <cellStyle name="Calculation 3 3 2 5 2" xfId="28103" xr:uid="{00000000-0005-0000-0000-00000D3E0000}"/>
    <cellStyle name="Calculation 3 3 2 6" xfId="8225" xr:uid="{00000000-0005-0000-0000-00000E3E0000}"/>
    <cellStyle name="Calculation 3 3 2 6 2" xfId="28104" xr:uid="{00000000-0005-0000-0000-00000F3E0000}"/>
    <cellStyle name="Calculation 3 3 2 7" xfId="8226" xr:uid="{00000000-0005-0000-0000-0000103E0000}"/>
    <cellStyle name="Calculation 3 3 2 7 2" xfId="28105" xr:uid="{00000000-0005-0000-0000-0000113E0000}"/>
    <cellStyle name="Calculation 3 3 2 8" xfId="8227" xr:uid="{00000000-0005-0000-0000-0000123E0000}"/>
    <cellStyle name="Calculation 3 3 2 8 2" xfId="28106" xr:uid="{00000000-0005-0000-0000-0000133E0000}"/>
    <cellStyle name="Calculation 3 3 2 9" xfId="28092" xr:uid="{00000000-0005-0000-0000-0000143E0000}"/>
    <cellStyle name="Calculation 3 3 3" xfId="8228" xr:uid="{00000000-0005-0000-0000-0000153E0000}"/>
    <cellStyle name="Calculation 3 3 3 2" xfId="8229" xr:uid="{00000000-0005-0000-0000-0000163E0000}"/>
    <cellStyle name="Calculation 3 3 3 2 2" xfId="28108" xr:uid="{00000000-0005-0000-0000-0000173E0000}"/>
    <cellStyle name="Calculation 3 3 3 3" xfId="8230" xr:uid="{00000000-0005-0000-0000-0000183E0000}"/>
    <cellStyle name="Calculation 3 3 3 3 2" xfId="28109" xr:uid="{00000000-0005-0000-0000-0000193E0000}"/>
    <cellStyle name="Calculation 3 3 3 4" xfId="8231" xr:uid="{00000000-0005-0000-0000-00001A3E0000}"/>
    <cellStyle name="Calculation 3 3 3 4 2" xfId="28110" xr:uid="{00000000-0005-0000-0000-00001B3E0000}"/>
    <cellStyle name="Calculation 3 3 3 5" xfId="8232" xr:uid="{00000000-0005-0000-0000-00001C3E0000}"/>
    <cellStyle name="Calculation 3 3 3 5 2" xfId="28111" xr:uid="{00000000-0005-0000-0000-00001D3E0000}"/>
    <cellStyle name="Calculation 3 3 3 6" xfId="8233" xr:uid="{00000000-0005-0000-0000-00001E3E0000}"/>
    <cellStyle name="Calculation 3 3 3 6 2" xfId="28112" xr:uid="{00000000-0005-0000-0000-00001F3E0000}"/>
    <cellStyle name="Calculation 3 3 3 7" xfId="8234" xr:uid="{00000000-0005-0000-0000-0000203E0000}"/>
    <cellStyle name="Calculation 3 3 3 7 2" xfId="28113" xr:uid="{00000000-0005-0000-0000-0000213E0000}"/>
    <cellStyle name="Calculation 3 3 3 8" xfId="8235" xr:uid="{00000000-0005-0000-0000-0000223E0000}"/>
    <cellStyle name="Calculation 3 3 3 8 2" xfId="28114" xr:uid="{00000000-0005-0000-0000-0000233E0000}"/>
    <cellStyle name="Calculation 3 3 3 9" xfId="28107" xr:uid="{00000000-0005-0000-0000-0000243E0000}"/>
    <cellStyle name="Calculation 3 3 4" xfId="8236" xr:uid="{00000000-0005-0000-0000-0000253E0000}"/>
    <cellStyle name="Calculation 3 3 4 2" xfId="28115" xr:uid="{00000000-0005-0000-0000-0000263E0000}"/>
    <cellStyle name="Calculation 3 3 5" xfId="8237" xr:uid="{00000000-0005-0000-0000-0000273E0000}"/>
    <cellStyle name="Calculation 3 3 5 2" xfId="28116" xr:uid="{00000000-0005-0000-0000-0000283E0000}"/>
    <cellStyle name="Calculation 3 3 6" xfId="8238" xr:uid="{00000000-0005-0000-0000-0000293E0000}"/>
    <cellStyle name="Calculation 3 3 6 2" xfId="28117" xr:uid="{00000000-0005-0000-0000-00002A3E0000}"/>
    <cellStyle name="Calculation 3 3 7" xfId="8239" xr:uid="{00000000-0005-0000-0000-00002B3E0000}"/>
    <cellStyle name="Calculation 3 3 7 2" xfId="28118" xr:uid="{00000000-0005-0000-0000-00002C3E0000}"/>
    <cellStyle name="Calculation 3 3 8" xfId="8240" xr:uid="{00000000-0005-0000-0000-00002D3E0000}"/>
    <cellStyle name="Calculation 3 3 8 2" xfId="28119" xr:uid="{00000000-0005-0000-0000-00002E3E0000}"/>
    <cellStyle name="Calculation 3 3 9" xfId="8241" xr:uid="{00000000-0005-0000-0000-00002F3E0000}"/>
    <cellStyle name="Calculation 3 3 9 2" xfId="28120" xr:uid="{00000000-0005-0000-0000-0000303E0000}"/>
    <cellStyle name="Calculation 3 4" xfId="8242" xr:uid="{00000000-0005-0000-0000-0000313E0000}"/>
    <cellStyle name="Calculation 3 4 10" xfId="28121" xr:uid="{00000000-0005-0000-0000-0000323E0000}"/>
    <cellStyle name="Calculation 3 4 2" xfId="8243" xr:uid="{00000000-0005-0000-0000-0000333E0000}"/>
    <cellStyle name="Calculation 3 4 2 2" xfId="8244" xr:uid="{00000000-0005-0000-0000-0000343E0000}"/>
    <cellStyle name="Calculation 3 4 2 2 2" xfId="8245" xr:uid="{00000000-0005-0000-0000-0000353E0000}"/>
    <cellStyle name="Calculation 3 4 2 2 2 2" xfId="28124" xr:uid="{00000000-0005-0000-0000-0000363E0000}"/>
    <cellStyle name="Calculation 3 4 2 2 3" xfId="8246" xr:uid="{00000000-0005-0000-0000-0000373E0000}"/>
    <cellStyle name="Calculation 3 4 2 2 3 2" xfId="28125" xr:uid="{00000000-0005-0000-0000-0000383E0000}"/>
    <cellStyle name="Calculation 3 4 2 2 4" xfId="8247" xr:uid="{00000000-0005-0000-0000-0000393E0000}"/>
    <cellStyle name="Calculation 3 4 2 2 4 2" xfId="28126" xr:uid="{00000000-0005-0000-0000-00003A3E0000}"/>
    <cellStyle name="Calculation 3 4 2 2 5" xfId="8248" xr:uid="{00000000-0005-0000-0000-00003B3E0000}"/>
    <cellStyle name="Calculation 3 4 2 2 5 2" xfId="28127" xr:uid="{00000000-0005-0000-0000-00003C3E0000}"/>
    <cellStyle name="Calculation 3 4 2 2 6" xfId="8249" xr:uid="{00000000-0005-0000-0000-00003D3E0000}"/>
    <cellStyle name="Calculation 3 4 2 2 6 2" xfId="28128" xr:uid="{00000000-0005-0000-0000-00003E3E0000}"/>
    <cellStyle name="Calculation 3 4 2 2 7" xfId="8250" xr:uid="{00000000-0005-0000-0000-00003F3E0000}"/>
    <cellStyle name="Calculation 3 4 2 2 7 2" xfId="28129" xr:uid="{00000000-0005-0000-0000-0000403E0000}"/>
    <cellStyle name="Calculation 3 4 2 2 8" xfId="8251" xr:uid="{00000000-0005-0000-0000-0000413E0000}"/>
    <cellStyle name="Calculation 3 4 2 2 8 2" xfId="28130" xr:uid="{00000000-0005-0000-0000-0000423E0000}"/>
    <cellStyle name="Calculation 3 4 2 2 9" xfId="28123" xr:uid="{00000000-0005-0000-0000-0000433E0000}"/>
    <cellStyle name="Calculation 3 4 2 3" xfId="8252" xr:uid="{00000000-0005-0000-0000-0000443E0000}"/>
    <cellStyle name="Calculation 3 4 2 3 2" xfId="28131" xr:uid="{00000000-0005-0000-0000-0000453E0000}"/>
    <cellStyle name="Calculation 3 4 2 4" xfId="8253" xr:uid="{00000000-0005-0000-0000-0000463E0000}"/>
    <cellStyle name="Calculation 3 4 2 4 2" xfId="28132" xr:uid="{00000000-0005-0000-0000-0000473E0000}"/>
    <cellStyle name="Calculation 3 4 2 5" xfId="8254" xr:uid="{00000000-0005-0000-0000-0000483E0000}"/>
    <cellStyle name="Calculation 3 4 2 5 2" xfId="28133" xr:uid="{00000000-0005-0000-0000-0000493E0000}"/>
    <cellStyle name="Calculation 3 4 2 6" xfId="8255" xr:uid="{00000000-0005-0000-0000-00004A3E0000}"/>
    <cellStyle name="Calculation 3 4 2 6 2" xfId="28134" xr:uid="{00000000-0005-0000-0000-00004B3E0000}"/>
    <cellStyle name="Calculation 3 4 2 7" xfId="8256" xr:uid="{00000000-0005-0000-0000-00004C3E0000}"/>
    <cellStyle name="Calculation 3 4 2 7 2" xfId="28135" xr:uid="{00000000-0005-0000-0000-00004D3E0000}"/>
    <cellStyle name="Calculation 3 4 2 8" xfId="8257" xr:uid="{00000000-0005-0000-0000-00004E3E0000}"/>
    <cellStyle name="Calculation 3 4 2 8 2" xfId="28136" xr:uid="{00000000-0005-0000-0000-00004F3E0000}"/>
    <cellStyle name="Calculation 3 4 2 9" xfId="28122" xr:uid="{00000000-0005-0000-0000-0000503E0000}"/>
    <cellStyle name="Calculation 3 4 3" xfId="8258" xr:uid="{00000000-0005-0000-0000-0000513E0000}"/>
    <cellStyle name="Calculation 3 4 3 2" xfId="8259" xr:uid="{00000000-0005-0000-0000-0000523E0000}"/>
    <cellStyle name="Calculation 3 4 3 2 2" xfId="28138" xr:uid="{00000000-0005-0000-0000-0000533E0000}"/>
    <cellStyle name="Calculation 3 4 3 3" xfId="8260" xr:uid="{00000000-0005-0000-0000-0000543E0000}"/>
    <cellStyle name="Calculation 3 4 3 3 2" xfId="28139" xr:uid="{00000000-0005-0000-0000-0000553E0000}"/>
    <cellStyle name="Calculation 3 4 3 4" xfId="8261" xr:uid="{00000000-0005-0000-0000-0000563E0000}"/>
    <cellStyle name="Calculation 3 4 3 4 2" xfId="28140" xr:uid="{00000000-0005-0000-0000-0000573E0000}"/>
    <cellStyle name="Calculation 3 4 3 5" xfId="8262" xr:uid="{00000000-0005-0000-0000-0000583E0000}"/>
    <cellStyle name="Calculation 3 4 3 5 2" xfId="28141" xr:uid="{00000000-0005-0000-0000-0000593E0000}"/>
    <cellStyle name="Calculation 3 4 3 6" xfId="8263" xr:uid="{00000000-0005-0000-0000-00005A3E0000}"/>
    <cellStyle name="Calculation 3 4 3 6 2" xfId="28142" xr:uid="{00000000-0005-0000-0000-00005B3E0000}"/>
    <cellStyle name="Calculation 3 4 3 7" xfId="8264" xr:uid="{00000000-0005-0000-0000-00005C3E0000}"/>
    <cellStyle name="Calculation 3 4 3 7 2" xfId="28143" xr:uid="{00000000-0005-0000-0000-00005D3E0000}"/>
    <cellStyle name="Calculation 3 4 3 8" xfId="8265" xr:uid="{00000000-0005-0000-0000-00005E3E0000}"/>
    <cellStyle name="Calculation 3 4 3 8 2" xfId="28144" xr:uid="{00000000-0005-0000-0000-00005F3E0000}"/>
    <cellStyle name="Calculation 3 4 3 9" xfId="28137" xr:uid="{00000000-0005-0000-0000-0000603E0000}"/>
    <cellStyle name="Calculation 3 4 4" xfId="8266" xr:uid="{00000000-0005-0000-0000-0000613E0000}"/>
    <cellStyle name="Calculation 3 4 4 2" xfId="28145" xr:uid="{00000000-0005-0000-0000-0000623E0000}"/>
    <cellStyle name="Calculation 3 4 5" xfId="8267" xr:uid="{00000000-0005-0000-0000-0000633E0000}"/>
    <cellStyle name="Calculation 3 4 5 2" xfId="28146" xr:uid="{00000000-0005-0000-0000-0000643E0000}"/>
    <cellStyle name="Calculation 3 4 6" xfId="8268" xr:uid="{00000000-0005-0000-0000-0000653E0000}"/>
    <cellStyle name="Calculation 3 4 6 2" xfId="28147" xr:uid="{00000000-0005-0000-0000-0000663E0000}"/>
    <cellStyle name="Calculation 3 4 7" xfId="8269" xr:uid="{00000000-0005-0000-0000-0000673E0000}"/>
    <cellStyle name="Calculation 3 4 7 2" xfId="28148" xr:uid="{00000000-0005-0000-0000-0000683E0000}"/>
    <cellStyle name="Calculation 3 4 8" xfId="8270" xr:uid="{00000000-0005-0000-0000-0000693E0000}"/>
    <cellStyle name="Calculation 3 4 8 2" xfId="28149" xr:uid="{00000000-0005-0000-0000-00006A3E0000}"/>
    <cellStyle name="Calculation 3 4 9" xfId="8271" xr:uid="{00000000-0005-0000-0000-00006B3E0000}"/>
    <cellStyle name="Calculation 3 4 9 2" xfId="28150" xr:uid="{00000000-0005-0000-0000-00006C3E0000}"/>
    <cellStyle name="Calculation 3 5" xfId="8272" xr:uid="{00000000-0005-0000-0000-00006D3E0000}"/>
    <cellStyle name="Calculation 3 5 10" xfId="28151" xr:uid="{00000000-0005-0000-0000-00006E3E0000}"/>
    <cellStyle name="Calculation 3 5 2" xfId="8273" xr:uid="{00000000-0005-0000-0000-00006F3E0000}"/>
    <cellStyle name="Calculation 3 5 2 2" xfId="8274" xr:uid="{00000000-0005-0000-0000-0000703E0000}"/>
    <cellStyle name="Calculation 3 5 2 2 2" xfId="8275" xr:uid="{00000000-0005-0000-0000-0000713E0000}"/>
    <cellStyle name="Calculation 3 5 2 2 2 2" xfId="28154" xr:uid="{00000000-0005-0000-0000-0000723E0000}"/>
    <cellStyle name="Calculation 3 5 2 2 3" xfId="8276" xr:uid="{00000000-0005-0000-0000-0000733E0000}"/>
    <cellStyle name="Calculation 3 5 2 2 3 2" xfId="28155" xr:uid="{00000000-0005-0000-0000-0000743E0000}"/>
    <cellStyle name="Calculation 3 5 2 2 4" xfId="8277" xr:uid="{00000000-0005-0000-0000-0000753E0000}"/>
    <cellStyle name="Calculation 3 5 2 2 4 2" xfId="28156" xr:uid="{00000000-0005-0000-0000-0000763E0000}"/>
    <cellStyle name="Calculation 3 5 2 2 5" xfId="8278" xr:uid="{00000000-0005-0000-0000-0000773E0000}"/>
    <cellStyle name="Calculation 3 5 2 2 5 2" xfId="28157" xr:uid="{00000000-0005-0000-0000-0000783E0000}"/>
    <cellStyle name="Calculation 3 5 2 2 6" xfId="8279" xr:uid="{00000000-0005-0000-0000-0000793E0000}"/>
    <cellStyle name="Calculation 3 5 2 2 6 2" xfId="28158" xr:uid="{00000000-0005-0000-0000-00007A3E0000}"/>
    <cellStyle name="Calculation 3 5 2 2 7" xfId="8280" xr:uid="{00000000-0005-0000-0000-00007B3E0000}"/>
    <cellStyle name="Calculation 3 5 2 2 7 2" xfId="28159" xr:uid="{00000000-0005-0000-0000-00007C3E0000}"/>
    <cellStyle name="Calculation 3 5 2 2 8" xfId="8281" xr:uid="{00000000-0005-0000-0000-00007D3E0000}"/>
    <cellStyle name="Calculation 3 5 2 2 8 2" xfId="28160" xr:uid="{00000000-0005-0000-0000-00007E3E0000}"/>
    <cellStyle name="Calculation 3 5 2 2 9" xfId="28153" xr:uid="{00000000-0005-0000-0000-00007F3E0000}"/>
    <cellStyle name="Calculation 3 5 2 3" xfId="8282" xr:uid="{00000000-0005-0000-0000-0000803E0000}"/>
    <cellStyle name="Calculation 3 5 2 3 2" xfId="28161" xr:uid="{00000000-0005-0000-0000-0000813E0000}"/>
    <cellStyle name="Calculation 3 5 2 4" xfId="8283" xr:uid="{00000000-0005-0000-0000-0000823E0000}"/>
    <cellStyle name="Calculation 3 5 2 4 2" xfId="28162" xr:uid="{00000000-0005-0000-0000-0000833E0000}"/>
    <cellStyle name="Calculation 3 5 2 5" xfId="8284" xr:uid="{00000000-0005-0000-0000-0000843E0000}"/>
    <cellStyle name="Calculation 3 5 2 5 2" xfId="28163" xr:uid="{00000000-0005-0000-0000-0000853E0000}"/>
    <cellStyle name="Calculation 3 5 2 6" xfId="8285" xr:uid="{00000000-0005-0000-0000-0000863E0000}"/>
    <cellStyle name="Calculation 3 5 2 6 2" xfId="28164" xr:uid="{00000000-0005-0000-0000-0000873E0000}"/>
    <cellStyle name="Calculation 3 5 2 7" xfId="8286" xr:uid="{00000000-0005-0000-0000-0000883E0000}"/>
    <cellStyle name="Calculation 3 5 2 7 2" xfId="28165" xr:uid="{00000000-0005-0000-0000-0000893E0000}"/>
    <cellStyle name="Calculation 3 5 2 8" xfId="8287" xr:uid="{00000000-0005-0000-0000-00008A3E0000}"/>
    <cellStyle name="Calculation 3 5 2 8 2" xfId="28166" xr:uid="{00000000-0005-0000-0000-00008B3E0000}"/>
    <cellStyle name="Calculation 3 5 2 9" xfId="28152" xr:uid="{00000000-0005-0000-0000-00008C3E0000}"/>
    <cellStyle name="Calculation 3 5 3" xfId="8288" xr:uid="{00000000-0005-0000-0000-00008D3E0000}"/>
    <cellStyle name="Calculation 3 5 3 2" xfId="8289" xr:uid="{00000000-0005-0000-0000-00008E3E0000}"/>
    <cellStyle name="Calculation 3 5 3 2 2" xfId="28168" xr:uid="{00000000-0005-0000-0000-00008F3E0000}"/>
    <cellStyle name="Calculation 3 5 3 3" xfId="8290" xr:uid="{00000000-0005-0000-0000-0000903E0000}"/>
    <cellStyle name="Calculation 3 5 3 3 2" xfId="28169" xr:uid="{00000000-0005-0000-0000-0000913E0000}"/>
    <cellStyle name="Calculation 3 5 3 4" xfId="8291" xr:uid="{00000000-0005-0000-0000-0000923E0000}"/>
    <cellStyle name="Calculation 3 5 3 4 2" xfId="28170" xr:uid="{00000000-0005-0000-0000-0000933E0000}"/>
    <cellStyle name="Calculation 3 5 3 5" xfId="8292" xr:uid="{00000000-0005-0000-0000-0000943E0000}"/>
    <cellStyle name="Calculation 3 5 3 5 2" xfId="28171" xr:uid="{00000000-0005-0000-0000-0000953E0000}"/>
    <cellStyle name="Calculation 3 5 3 6" xfId="8293" xr:uid="{00000000-0005-0000-0000-0000963E0000}"/>
    <cellStyle name="Calculation 3 5 3 6 2" xfId="28172" xr:uid="{00000000-0005-0000-0000-0000973E0000}"/>
    <cellStyle name="Calculation 3 5 3 7" xfId="8294" xr:uid="{00000000-0005-0000-0000-0000983E0000}"/>
    <cellStyle name="Calculation 3 5 3 7 2" xfId="28173" xr:uid="{00000000-0005-0000-0000-0000993E0000}"/>
    <cellStyle name="Calculation 3 5 3 8" xfId="8295" xr:uid="{00000000-0005-0000-0000-00009A3E0000}"/>
    <cellStyle name="Calculation 3 5 3 8 2" xfId="28174" xr:uid="{00000000-0005-0000-0000-00009B3E0000}"/>
    <cellStyle name="Calculation 3 5 3 9" xfId="28167" xr:uid="{00000000-0005-0000-0000-00009C3E0000}"/>
    <cellStyle name="Calculation 3 5 4" xfId="8296" xr:uid="{00000000-0005-0000-0000-00009D3E0000}"/>
    <cellStyle name="Calculation 3 5 4 2" xfId="28175" xr:uid="{00000000-0005-0000-0000-00009E3E0000}"/>
    <cellStyle name="Calculation 3 5 5" xfId="8297" xr:uid="{00000000-0005-0000-0000-00009F3E0000}"/>
    <cellStyle name="Calculation 3 5 5 2" xfId="28176" xr:uid="{00000000-0005-0000-0000-0000A03E0000}"/>
    <cellStyle name="Calculation 3 5 6" xfId="8298" xr:uid="{00000000-0005-0000-0000-0000A13E0000}"/>
    <cellStyle name="Calculation 3 5 6 2" xfId="28177" xr:uid="{00000000-0005-0000-0000-0000A23E0000}"/>
    <cellStyle name="Calculation 3 5 7" xfId="8299" xr:uid="{00000000-0005-0000-0000-0000A33E0000}"/>
    <cellStyle name="Calculation 3 5 7 2" xfId="28178" xr:uid="{00000000-0005-0000-0000-0000A43E0000}"/>
    <cellStyle name="Calculation 3 5 8" xfId="8300" xr:uid="{00000000-0005-0000-0000-0000A53E0000}"/>
    <cellStyle name="Calculation 3 5 8 2" xfId="28179" xr:uid="{00000000-0005-0000-0000-0000A63E0000}"/>
    <cellStyle name="Calculation 3 5 9" xfId="8301" xr:uid="{00000000-0005-0000-0000-0000A73E0000}"/>
    <cellStyle name="Calculation 3 5 9 2" xfId="28180" xr:uid="{00000000-0005-0000-0000-0000A83E0000}"/>
    <cellStyle name="Calculation 3 6" xfId="8302" xr:uid="{00000000-0005-0000-0000-0000A93E0000}"/>
    <cellStyle name="Calculation 3 6 10" xfId="28181" xr:uid="{00000000-0005-0000-0000-0000AA3E0000}"/>
    <cellStyle name="Calculation 3 6 2" xfId="8303" xr:uid="{00000000-0005-0000-0000-0000AB3E0000}"/>
    <cellStyle name="Calculation 3 6 2 2" xfId="8304" xr:uid="{00000000-0005-0000-0000-0000AC3E0000}"/>
    <cellStyle name="Calculation 3 6 2 2 2" xfId="8305" xr:uid="{00000000-0005-0000-0000-0000AD3E0000}"/>
    <cellStyle name="Calculation 3 6 2 2 2 2" xfId="28184" xr:uid="{00000000-0005-0000-0000-0000AE3E0000}"/>
    <cellStyle name="Calculation 3 6 2 2 3" xfId="8306" xr:uid="{00000000-0005-0000-0000-0000AF3E0000}"/>
    <cellStyle name="Calculation 3 6 2 2 3 2" xfId="28185" xr:uid="{00000000-0005-0000-0000-0000B03E0000}"/>
    <cellStyle name="Calculation 3 6 2 2 4" xfId="8307" xr:uid="{00000000-0005-0000-0000-0000B13E0000}"/>
    <cellStyle name="Calculation 3 6 2 2 4 2" xfId="28186" xr:uid="{00000000-0005-0000-0000-0000B23E0000}"/>
    <cellStyle name="Calculation 3 6 2 2 5" xfId="8308" xr:uid="{00000000-0005-0000-0000-0000B33E0000}"/>
    <cellStyle name="Calculation 3 6 2 2 5 2" xfId="28187" xr:uid="{00000000-0005-0000-0000-0000B43E0000}"/>
    <cellStyle name="Calculation 3 6 2 2 6" xfId="8309" xr:uid="{00000000-0005-0000-0000-0000B53E0000}"/>
    <cellStyle name="Calculation 3 6 2 2 6 2" xfId="28188" xr:uid="{00000000-0005-0000-0000-0000B63E0000}"/>
    <cellStyle name="Calculation 3 6 2 2 7" xfId="8310" xr:uid="{00000000-0005-0000-0000-0000B73E0000}"/>
    <cellStyle name="Calculation 3 6 2 2 7 2" xfId="28189" xr:uid="{00000000-0005-0000-0000-0000B83E0000}"/>
    <cellStyle name="Calculation 3 6 2 2 8" xfId="8311" xr:uid="{00000000-0005-0000-0000-0000B93E0000}"/>
    <cellStyle name="Calculation 3 6 2 2 8 2" xfId="28190" xr:uid="{00000000-0005-0000-0000-0000BA3E0000}"/>
    <cellStyle name="Calculation 3 6 2 2 9" xfId="28183" xr:uid="{00000000-0005-0000-0000-0000BB3E0000}"/>
    <cellStyle name="Calculation 3 6 2 3" xfId="8312" xr:uid="{00000000-0005-0000-0000-0000BC3E0000}"/>
    <cellStyle name="Calculation 3 6 2 3 2" xfId="28191" xr:uid="{00000000-0005-0000-0000-0000BD3E0000}"/>
    <cellStyle name="Calculation 3 6 2 4" xfId="8313" xr:uid="{00000000-0005-0000-0000-0000BE3E0000}"/>
    <cellStyle name="Calculation 3 6 2 4 2" xfId="28192" xr:uid="{00000000-0005-0000-0000-0000BF3E0000}"/>
    <cellStyle name="Calculation 3 6 2 5" xfId="8314" xr:uid="{00000000-0005-0000-0000-0000C03E0000}"/>
    <cellStyle name="Calculation 3 6 2 5 2" xfId="28193" xr:uid="{00000000-0005-0000-0000-0000C13E0000}"/>
    <cellStyle name="Calculation 3 6 2 6" xfId="8315" xr:uid="{00000000-0005-0000-0000-0000C23E0000}"/>
    <cellStyle name="Calculation 3 6 2 6 2" xfId="28194" xr:uid="{00000000-0005-0000-0000-0000C33E0000}"/>
    <cellStyle name="Calculation 3 6 2 7" xfId="8316" xr:uid="{00000000-0005-0000-0000-0000C43E0000}"/>
    <cellStyle name="Calculation 3 6 2 7 2" xfId="28195" xr:uid="{00000000-0005-0000-0000-0000C53E0000}"/>
    <cellStyle name="Calculation 3 6 2 8" xfId="8317" xr:uid="{00000000-0005-0000-0000-0000C63E0000}"/>
    <cellStyle name="Calculation 3 6 2 8 2" xfId="28196" xr:uid="{00000000-0005-0000-0000-0000C73E0000}"/>
    <cellStyle name="Calculation 3 6 2 9" xfId="28182" xr:uid="{00000000-0005-0000-0000-0000C83E0000}"/>
    <cellStyle name="Calculation 3 6 3" xfId="8318" xr:uid="{00000000-0005-0000-0000-0000C93E0000}"/>
    <cellStyle name="Calculation 3 6 3 2" xfId="8319" xr:uid="{00000000-0005-0000-0000-0000CA3E0000}"/>
    <cellStyle name="Calculation 3 6 3 2 2" xfId="28198" xr:uid="{00000000-0005-0000-0000-0000CB3E0000}"/>
    <cellStyle name="Calculation 3 6 3 3" xfId="8320" xr:uid="{00000000-0005-0000-0000-0000CC3E0000}"/>
    <cellStyle name="Calculation 3 6 3 3 2" xfId="28199" xr:uid="{00000000-0005-0000-0000-0000CD3E0000}"/>
    <cellStyle name="Calculation 3 6 3 4" xfId="8321" xr:uid="{00000000-0005-0000-0000-0000CE3E0000}"/>
    <cellStyle name="Calculation 3 6 3 4 2" xfId="28200" xr:uid="{00000000-0005-0000-0000-0000CF3E0000}"/>
    <cellStyle name="Calculation 3 6 3 5" xfId="8322" xr:uid="{00000000-0005-0000-0000-0000D03E0000}"/>
    <cellStyle name="Calculation 3 6 3 5 2" xfId="28201" xr:uid="{00000000-0005-0000-0000-0000D13E0000}"/>
    <cellStyle name="Calculation 3 6 3 6" xfId="8323" xr:uid="{00000000-0005-0000-0000-0000D23E0000}"/>
    <cellStyle name="Calculation 3 6 3 6 2" xfId="28202" xr:uid="{00000000-0005-0000-0000-0000D33E0000}"/>
    <cellStyle name="Calculation 3 6 3 7" xfId="8324" xr:uid="{00000000-0005-0000-0000-0000D43E0000}"/>
    <cellStyle name="Calculation 3 6 3 7 2" xfId="28203" xr:uid="{00000000-0005-0000-0000-0000D53E0000}"/>
    <cellStyle name="Calculation 3 6 3 8" xfId="8325" xr:uid="{00000000-0005-0000-0000-0000D63E0000}"/>
    <cellStyle name="Calculation 3 6 3 8 2" xfId="28204" xr:uid="{00000000-0005-0000-0000-0000D73E0000}"/>
    <cellStyle name="Calculation 3 6 3 9" xfId="28197" xr:uid="{00000000-0005-0000-0000-0000D83E0000}"/>
    <cellStyle name="Calculation 3 6 4" xfId="8326" xr:uid="{00000000-0005-0000-0000-0000D93E0000}"/>
    <cellStyle name="Calculation 3 6 4 2" xfId="28205" xr:uid="{00000000-0005-0000-0000-0000DA3E0000}"/>
    <cellStyle name="Calculation 3 6 5" xfId="8327" xr:uid="{00000000-0005-0000-0000-0000DB3E0000}"/>
    <cellStyle name="Calculation 3 6 5 2" xfId="28206" xr:uid="{00000000-0005-0000-0000-0000DC3E0000}"/>
    <cellStyle name="Calculation 3 6 6" xfId="8328" xr:uid="{00000000-0005-0000-0000-0000DD3E0000}"/>
    <cellStyle name="Calculation 3 6 6 2" xfId="28207" xr:uid="{00000000-0005-0000-0000-0000DE3E0000}"/>
    <cellStyle name="Calculation 3 6 7" xfId="8329" xr:uid="{00000000-0005-0000-0000-0000DF3E0000}"/>
    <cellStyle name="Calculation 3 6 7 2" xfId="28208" xr:uid="{00000000-0005-0000-0000-0000E03E0000}"/>
    <cellStyle name="Calculation 3 6 8" xfId="8330" xr:uid="{00000000-0005-0000-0000-0000E13E0000}"/>
    <cellStyle name="Calculation 3 6 8 2" xfId="28209" xr:uid="{00000000-0005-0000-0000-0000E23E0000}"/>
    <cellStyle name="Calculation 3 6 9" xfId="8331" xr:uid="{00000000-0005-0000-0000-0000E33E0000}"/>
    <cellStyle name="Calculation 3 6 9 2" xfId="28210" xr:uid="{00000000-0005-0000-0000-0000E43E0000}"/>
    <cellStyle name="Calculation 3 7" xfId="8332" xr:uid="{00000000-0005-0000-0000-0000E53E0000}"/>
    <cellStyle name="Calculation 3 7 10" xfId="28211" xr:uid="{00000000-0005-0000-0000-0000E63E0000}"/>
    <cellStyle name="Calculation 3 7 2" xfId="8333" xr:uid="{00000000-0005-0000-0000-0000E73E0000}"/>
    <cellStyle name="Calculation 3 7 2 2" xfId="8334" xr:uid="{00000000-0005-0000-0000-0000E83E0000}"/>
    <cellStyle name="Calculation 3 7 2 2 2" xfId="8335" xr:uid="{00000000-0005-0000-0000-0000E93E0000}"/>
    <cellStyle name="Calculation 3 7 2 2 2 2" xfId="28214" xr:uid="{00000000-0005-0000-0000-0000EA3E0000}"/>
    <cellStyle name="Calculation 3 7 2 2 3" xfId="8336" xr:uid="{00000000-0005-0000-0000-0000EB3E0000}"/>
    <cellStyle name="Calculation 3 7 2 2 3 2" xfId="28215" xr:uid="{00000000-0005-0000-0000-0000EC3E0000}"/>
    <cellStyle name="Calculation 3 7 2 2 4" xfId="8337" xr:uid="{00000000-0005-0000-0000-0000ED3E0000}"/>
    <cellStyle name="Calculation 3 7 2 2 4 2" xfId="28216" xr:uid="{00000000-0005-0000-0000-0000EE3E0000}"/>
    <cellStyle name="Calculation 3 7 2 2 5" xfId="8338" xr:uid="{00000000-0005-0000-0000-0000EF3E0000}"/>
    <cellStyle name="Calculation 3 7 2 2 5 2" xfId="28217" xr:uid="{00000000-0005-0000-0000-0000F03E0000}"/>
    <cellStyle name="Calculation 3 7 2 2 6" xfId="8339" xr:uid="{00000000-0005-0000-0000-0000F13E0000}"/>
    <cellStyle name="Calculation 3 7 2 2 6 2" xfId="28218" xr:uid="{00000000-0005-0000-0000-0000F23E0000}"/>
    <cellStyle name="Calculation 3 7 2 2 7" xfId="8340" xr:uid="{00000000-0005-0000-0000-0000F33E0000}"/>
    <cellStyle name="Calculation 3 7 2 2 7 2" xfId="28219" xr:uid="{00000000-0005-0000-0000-0000F43E0000}"/>
    <cellStyle name="Calculation 3 7 2 2 8" xfId="8341" xr:uid="{00000000-0005-0000-0000-0000F53E0000}"/>
    <cellStyle name="Calculation 3 7 2 2 8 2" xfId="28220" xr:uid="{00000000-0005-0000-0000-0000F63E0000}"/>
    <cellStyle name="Calculation 3 7 2 2 9" xfId="28213" xr:uid="{00000000-0005-0000-0000-0000F73E0000}"/>
    <cellStyle name="Calculation 3 7 2 3" xfId="8342" xr:uid="{00000000-0005-0000-0000-0000F83E0000}"/>
    <cellStyle name="Calculation 3 7 2 3 2" xfId="28221" xr:uid="{00000000-0005-0000-0000-0000F93E0000}"/>
    <cellStyle name="Calculation 3 7 2 4" xfId="8343" xr:uid="{00000000-0005-0000-0000-0000FA3E0000}"/>
    <cellStyle name="Calculation 3 7 2 4 2" xfId="28222" xr:uid="{00000000-0005-0000-0000-0000FB3E0000}"/>
    <cellStyle name="Calculation 3 7 2 5" xfId="8344" xr:uid="{00000000-0005-0000-0000-0000FC3E0000}"/>
    <cellStyle name="Calculation 3 7 2 5 2" xfId="28223" xr:uid="{00000000-0005-0000-0000-0000FD3E0000}"/>
    <cellStyle name="Calculation 3 7 2 6" xfId="8345" xr:uid="{00000000-0005-0000-0000-0000FE3E0000}"/>
    <cellStyle name="Calculation 3 7 2 6 2" xfId="28224" xr:uid="{00000000-0005-0000-0000-0000FF3E0000}"/>
    <cellStyle name="Calculation 3 7 2 7" xfId="8346" xr:uid="{00000000-0005-0000-0000-0000003F0000}"/>
    <cellStyle name="Calculation 3 7 2 7 2" xfId="28225" xr:uid="{00000000-0005-0000-0000-0000013F0000}"/>
    <cellStyle name="Calculation 3 7 2 8" xfId="8347" xr:uid="{00000000-0005-0000-0000-0000023F0000}"/>
    <cellStyle name="Calculation 3 7 2 8 2" xfId="28226" xr:uid="{00000000-0005-0000-0000-0000033F0000}"/>
    <cellStyle name="Calculation 3 7 2 9" xfId="28212" xr:uid="{00000000-0005-0000-0000-0000043F0000}"/>
    <cellStyle name="Calculation 3 7 3" xfId="8348" xr:uid="{00000000-0005-0000-0000-0000053F0000}"/>
    <cellStyle name="Calculation 3 7 3 2" xfId="8349" xr:uid="{00000000-0005-0000-0000-0000063F0000}"/>
    <cellStyle name="Calculation 3 7 3 2 2" xfId="28228" xr:uid="{00000000-0005-0000-0000-0000073F0000}"/>
    <cellStyle name="Calculation 3 7 3 3" xfId="8350" xr:uid="{00000000-0005-0000-0000-0000083F0000}"/>
    <cellStyle name="Calculation 3 7 3 3 2" xfId="28229" xr:uid="{00000000-0005-0000-0000-0000093F0000}"/>
    <cellStyle name="Calculation 3 7 3 4" xfId="8351" xr:uid="{00000000-0005-0000-0000-00000A3F0000}"/>
    <cellStyle name="Calculation 3 7 3 4 2" xfId="28230" xr:uid="{00000000-0005-0000-0000-00000B3F0000}"/>
    <cellStyle name="Calculation 3 7 3 5" xfId="8352" xr:uid="{00000000-0005-0000-0000-00000C3F0000}"/>
    <cellStyle name="Calculation 3 7 3 5 2" xfId="28231" xr:uid="{00000000-0005-0000-0000-00000D3F0000}"/>
    <cellStyle name="Calculation 3 7 3 6" xfId="8353" xr:uid="{00000000-0005-0000-0000-00000E3F0000}"/>
    <cellStyle name="Calculation 3 7 3 6 2" xfId="28232" xr:uid="{00000000-0005-0000-0000-00000F3F0000}"/>
    <cellStyle name="Calculation 3 7 3 7" xfId="8354" xr:uid="{00000000-0005-0000-0000-0000103F0000}"/>
    <cellStyle name="Calculation 3 7 3 7 2" xfId="28233" xr:uid="{00000000-0005-0000-0000-0000113F0000}"/>
    <cellStyle name="Calculation 3 7 3 8" xfId="8355" xr:uid="{00000000-0005-0000-0000-0000123F0000}"/>
    <cellStyle name="Calculation 3 7 3 8 2" xfId="28234" xr:uid="{00000000-0005-0000-0000-0000133F0000}"/>
    <cellStyle name="Calculation 3 7 3 9" xfId="28227" xr:uid="{00000000-0005-0000-0000-0000143F0000}"/>
    <cellStyle name="Calculation 3 7 4" xfId="8356" xr:uid="{00000000-0005-0000-0000-0000153F0000}"/>
    <cellStyle name="Calculation 3 7 4 2" xfId="28235" xr:uid="{00000000-0005-0000-0000-0000163F0000}"/>
    <cellStyle name="Calculation 3 7 5" xfId="8357" xr:uid="{00000000-0005-0000-0000-0000173F0000}"/>
    <cellStyle name="Calculation 3 7 5 2" xfId="28236" xr:uid="{00000000-0005-0000-0000-0000183F0000}"/>
    <cellStyle name="Calculation 3 7 6" xfId="8358" xr:uid="{00000000-0005-0000-0000-0000193F0000}"/>
    <cellStyle name="Calculation 3 7 6 2" xfId="28237" xr:uid="{00000000-0005-0000-0000-00001A3F0000}"/>
    <cellStyle name="Calculation 3 7 7" xfId="8359" xr:uid="{00000000-0005-0000-0000-00001B3F0000}"/>
    <cellStyle name="Calculation 3 7 7 2" xfId="28238" xr:uid="{00000000-0005-0000-0000-00001C3F0000}"/>
    <cellStyle name="Calculation 3 7 8" xfId="8360" xr:uid="{00000000-0005-0000-0000-00001D3F0000}"/>
    <cellStyle name="Calculation 3 7 8 2" xfId="28239" xr:uid="{00000000-0005-0000-0000-00001E3F0000}"/>
    <cellStyle name="Calculation 3 7 9" xfId="8361" xr:uid="{00000000-0005-0000-0000-00001F3F0000}"/>
    <cellStyle name="Calculation 3 7 9 2" xfId="28240" xr:uid="{00000000-0005-0000-0000-0000203F0000}"/>
    <cellStyle name="Calculation 3 8" xfId="28060" xr:uid="{00000000-0005-0000-0000-0000213F0000}"/>
    <cellStyle name="Calculation 4" xfId="8362" xr:uid="{00000000-0005-0000-0000-0000223F0000}"/>
    <cellStyle name="Calculation 4 2" xfId="8363" xr:uid="{00000000-0005-0000-0000-0000233F0000}"/>
    <cellStyle name="Calculation 4 2 10" xfId="28242" xr:uid="{00000000-0005-0000-0000-0000243F0000}"/>
    <cellStyle name="Calculation 4 2 2" xfId="8364" xr:uid="{00000000-0005-0000-0000-0000253F0000}"/>
    <cellStyle name="Calculation 4 2 2 2" xfId="8365" xr:uid="{00000000-0005-0000-0000-0000263F0000}"/>
    <cellStyle name="Calculation 4 2 2 2 2" xfId="8366" xr:uid="{00000000-0005-0000-0000-0000273F0000}"/>
    <cellStyle name="Calculation 4 2 2 2 2 2" xfId="28245" xr:uid="{00000000-0005-0000-0000-0000283F0000}"/>
    <cellStyle name="Calculation 4 2 2 2 3" xfId="8367" xr:uid="{00000000-0005-0000-0000-0000293F0000}"/>
    <cellStyle name="Calculation 4 2 2 2 3 2" xfId="28246" xr:uid="{00000000-0005-0000-0000-00002A3F0000}"/>
    <cellStyle name="Calculation 4 2 2 2 4" xfId="8368" xr:uid="{00000000-0005-0000-0000-00002B3F0000}"/>
    <cellStyle name="Calculation 4 2 2 2 4 2" xfId="28247" xr:uid="{00000000-0005-0000-0000-00002C3F0000}"/>
    <cellStyle name="Calculation 4 2 2 2 5" xfId="8369" xr:uid="{00000000-0005-0000-0000-00002D3F0000}"/>
    <cellStyle name="Calculation 4 2 2 2 5 2" xfId="28248" xr:uid="{00000000-0005-0000-0000-00002E3F0000}"/>
    <cellStyle name="Calculation 4 2 2 2 6" xfId="8370" xr:uid="{00000000-0005-0000-0000-00002F3F0000}"/>
    <cellStyle name="Calculation 4 2 2 2 6 2" xfId="28249" xr:uid="{00000000-0005-0000-0000-0000303F0000}"/>
    <cellStyle name="Calculation 4 2 2 2 7" xfId="8371" xr:uid="{00000000-0005-0000-0000-0000313F0000}"/>
    <cellStyle name="Calculation 4 2 2 2 7 2" xfId="28250" xr:uid="{00000000-0005-0000-0000-0000323F0000}"/>
    <cellStyle name="Calculation 4 2 2 2 8" xfId="8372" xr:uid="{00000000-0005-0000-0000-0000333F0000}"/>
    <cellStyle name="Calculation 4 2 2 2 8 2" xfId="28251" xr:uid="{00000000-0005-0000-0000-0000343F0000}"/>
    <cellStyle name="Calculation 4 2 2 2 9" xfId="28244" xr:uid="{00000000-0005-0000-0000-0000353F0000}"/>
    <cellStyle name="Calculation 4 2 2 3" xfId="8373" xr:uid="{00000000-0005-0000-0000-0000363F0000}"/>
    <cellStyle name="Calculation 4 2 2 3 2" xfId="28252" xr:uid="{00000000-0005-0000-0000-0000373F0000}"/>
    <cellStyle name="Calculation 4 2 2 4" xfId="8374" xr:uid="{00000000-0005-0000-0000-0000383F0000}"/>
    <cellStyle name="Calculation 4 2 2 4 2" xfId="28253" xr:uid="{00000000-0005-0000-0000-0000393F0000}"/>
    <cellStyle name="Calculation 4 2 2 5" xfId="8375" xr:uid="{00000000-0005-0000-0000-00003A3F0000}"/>
    <cellStyle name="Calculation 4 2 2 5 2" xfId="28254" xr:uid="{00000000-0005-0000-0000-00003B3F0000}"/>
    <cellStyle name="Calculation 4 2 2 6" xfId="8376" xr:uid="{00000000-0005-0000-0000-00003C3F0000}"/>
    <cellStyle name="Calculation 4 2 2 6 2" xfId="28255" xr:uid="{00000000-0005-0000-0000-00003D3F0000}"/>
    <cellStyle name="Calculation 4 2 2 7" xfId="8377" xr:uid="{00000000-0005-0000-0000-00003E3F0000}"/>
    <cellStyle name="Calculation 4 2 2 7 2" xfId="28256" xr:uid="{00000000-0005-0000-0000-00003F3F0000}"/>
    <cellStyle name="Calculation 4 2 2 8" xfId="8378" xr:uid="{00000000-0005-0000-0000-0000403F0000}"/>
    <cellStyle name="Calculation 4 2 2 8 2" xfId="28257" xr:uid="{00000000-0005-0000-0000-0000413F0000}"/>
    <cellStyle name="Calculation 4 2 2 9" xfId="28243" xr:uid="{00000000-0005-0000-0000-0000423F0000}"/>
    <cellStyle name="Calculation 4 2 3" xfId="8379" xr:uid="{00000000-0005-0000-0000-0000433F0000}"/>
    <cellStyle name="Calculation 4 2 3 2" xfId="8380" xr:uid="{00000000-0005-0000-0000-0000443F0000}"/>
    <cellStyle name="Calculation 4 2 3 2 2" xfId="28259" xr:uid="{00000000-0005-0000-0000-0000453F0000}"/>
    <cellStyle name="Calculation 4 2 3 3" xfId="8381" xr:uid="{00000000-0005-0000-0000-0000463F0000}"/>
    <cellStyle name="Calculation 4 2 3 3 2" xfId="28260" xr:uid="{00000000-0005-0000-0000-0000473F0000}"/>
    <cellStyle name="Calculation 4 2 3 4" xfId="8382" xr:uid="{00000000-0005-0000-0000-0000483F0000}"/>
    <cellStyle name="Calculation 4 2 3 4 2" xfId="28261" xr:uid="{00000000-0005-0000-0000-0000493F0000}"/>
    <cellStyle name="Calculation 4 2 3 5" xfId="8383" xr:uid="{00000000-0005-0000-0000-00004A3F0000}"/>
    <cellStyle name="Calculation 4 2 3 5 2" xfId="28262" xr:uid="{00000000-0005-0000-0000-00004B3F0000}"/>
    <cellStyle name="Calculation 4 2 3 6" xfId="8384" xr:uid="{00000000-0005-0000-0000-00004C3F0000}"/>
    <cellStyle name="Calculation 4 2 3 6 2" xfId="28263" xr:uid="{00000000-0005-0000-0000-00004D3F0000}"/>
    <cellStyle name="Calculation 4 2 3 7" xfId="8385" xr:uid="{00000000-0005-0000-0000-00004E3F0000}"/>
    <cellStyle name="Calculation 4 2 3 7 2" xfId="28264" xr:uid="{00000000-0005-0000-0000-00004F3F0000}"/>
    <cellStyle name="Calculation 4 2 3 8" xfId="8386" xr:uid="{00000000-0005-0000-0000-0000503F0000}"/>
    <cellStyle name="Calculation 4 2 3 8 2" xfId="28265" xr:uid="{00000000-0005-0000-0000-0000513F0000}"/>
    <cellStyle name="Calculation 4 2 3 9" xfId="28258" xr:uid="{00000000-0005-0000-0000-0000523F0000}"/>
    <cellStyle name="Calculation 4 2 4" xfId="8387" xr:uid="{00000000-0005-0000-0000-0000533F0000}"/>
    <cellStyle name="Calculation 4 2 4 2" xfId="28266" xr:uid="{00000000-0005-0000-0000-0000543F0000}"/>
    <cellStyle name="Calculation 4 2 5" xfId="8388" xr:uid="{00000000-0005-0000-0000-0000553F0000}"/>
    <cellStyle name="Calculation 4 2 5 2" xfId="28267" xr:uid="{00000000-0005-0000-0000-0000563F0000}"/>
    <cellStyle name="Calculation 4 2 6" xfId="8389" xr:uid="{00000000-0005-0000-0000-0000573F0000}"/>
    <cellStyle name="Calculation 4 2 6 2" xfId="28268" xr:uid="{00000000-0005-0000-0000-0000583F0000}"/>
    <cellStyle name="Calculation 4 2 7" xfId="8390" xr:uid="{00000000-0005-0000-0000-0000593F0000}"/>
    <cellStyle name="Calculation 4 2 7 2" xfId="28269" xr:uid="{00000000-0005-0000-0000-00005A3F0000}"/>
    <cellStyle name="Calculation 4 2 8" xfId="8391" xr:uid="{00000000-0005-0000-0000-00005B3F0000}"/>
    <cellStyle name="Calculation 4 2 8 2" xfId="28270" xr:uid="{00000000-0005-0000-0000-00005C3F0000}"/>
    <cellStyle name="Calculation 4 2 9" xfId="8392" xr:uid="{00000000-0005-0000-0000-00005D3F0000}"/>
    <cellStyle name="Calculation 4 2 9 2" xfId="28271" xr:uid="{00000000-0005-0000-0000-00005E3F0000}"/>
    <cellStyle name="Calculation 4 3" xfId="8393" xr:uid="{00000000-0005-0000-0000-00005F3F0000}"/>
    <cellStyle name="Calculation 4 3 10" xfId="28272" xr:uid="{00000000-0005-0000-0000-0000603F0000}"/>
    <cellStyle name="Calculation 4 3 2" xfId="8394" xr:uid="{00000000-0005-0000-0000-0000613F0000}"/>
    <cellStyle name="Calculation 4 3 2 2" xfId="8395" xr:uid="{00000000-0005-0000-0000-0000623F0000}"/>
    <cellStyle name="Calculation 4 3 2 2 2" xfId="8396" xr:uid="{00000000-0005-0000-0000-0000633F0000}"/>
    <cellStyle name="Calculation 4 3 2 2 2 2" xfId="28275" xr:uid="{00000000-0005-0000-0000-0000643F0000}"/>
    <cellStyle name="Calculation 4 3 2 2 3" xfId="8397" xr:uid="{00000000-0005-0000-0000-0000653F0000}"/>
    <cellStyle name="Calculation 4 3 2 2 3 2" xfId="28276" xr:uid="{00000000-0005-0000-0000-0000663F0000}"/>
    <cellStyle name="Calculation 4 3 2 2 4" xfId="8398" xr:uid="{00000000-0005-0000-0000-0000673F0000}"/>
    <cellStyle name="Calculation 4 3 2 2 4 2" xfId="28277" xr:uid="{00000000-0005-0000-0000-0000683F0000}"/>
    <cellStyle name="Calculation 4 3 2 2 5" xfId="8399" xr:uid="{00000000-0005-0000-0000-0000693F0000}"/>
    <cellStyle name="Calculation 4 3 2 2 5 2" xfId="28278" xr:uid="{00000000-0005-0000-0000-00006A3F0000}"/>
    <cellStyle name="Calculation 4 3 2 2 6" xfId="8400" xr:uid="{00000000-0005-0000-0000-00006B3F0000}"/>
    <cellStyle name="Calculation 4 3 2 2 6 2" xfId="28279" xr:uid="{00000000-0005-0000-0000-00006C3F0000}"/>
    <cellStyle name="Calculation 4 3 2 2 7" xfId="8401" xr:uid="{00000000-0005-0000-0000-00006D3F0000}"/>
    <cellStyle name="Calculation 4 3 2 2 7 2" xfId="28280" xr:uid="{00000000-0005-0000-0000-00006E3F0000}"/>
    <cellStyle name="Calculation 4 3 2 2 8" xfId="8402" xr:uid="{00000000-0005-0000-0000-00006F3F0000}"/>
    <cellStyle name="Calculation 4 3 2 2 8 2" xfId="28281" xr:uid="{00000000-0005-0000-0000-0000703F0000}"/>
    <cellStyle name="Calculation 4 3 2 2 9" xfId="28274" xr:uid="{00000000-0005-0000-0000-0000713F0000}"/>
    <cellStyle name="Calculation 4 3 2 3" xfId="8403" xr:uid="{00000000-0005-0000-0000-0000723F0000}"/>
    <cellStyle name="Calculation 4 3 2 3 2" xfId="28282" xr:uid="{00000000-0005-0000-0000-0000733F0000}"/>
    <cellStyle name="Calculation 4 3 2 4" xfId="8404" xr:uid="{00000000-0005-0000-0000-0000743F0000}"/>
    <cellStyle name="Calculation 4 3 2 4 2" xfId="28283" xr:uid="{00000000-0005-0000-0000-0000753F0000}"/>
    <cellStyle name="Calculation 4 3 2 5" xfId="8405" xr:uid="{00000000-0005-0000-0000-0000763F0000}"/>
    <cellStyle name="Calculation 4 3 2 5 2" xfId="28284" xr:uid="{00000000-0005-0000-0000-0000773F0000}"/>
    <cellStyle name="Calculation 4 3 2 6" xfId="8406" xr:uid="{00000000-0005-0000-0000-0000783F0000}"/>
    <cellStyle name="Calculation 4 3 2 6 2" xfId="28285" xr:uid="{00000000-0005-0000-0000-0000793F0000}"/>
    <cellStyle name="Calculation 4 3 2 7" xfId="8407" xr:uid="{00000000-0005-0000-0000-00007A3F0000}"/>
    <cellStyle name="Calculation 4 3 2 7 2" xfId="28286" xr:uid="{00000000-0005-0000-0000-00007B3F0000}"/>
    <cellStyle name="Calculation 4 3 2 8" xfId="8408" xr:uid="{00000000-0005-0000-0000-00007C3F0000}"/>
    <cellStyle name="Calculation 4 3 2 8 2" xfId="28287" xr:uid="{00000000-0005-0000-0000-00007D3F0000}"/>
    <cellStyle name="Calculation 4 3 2 9" xfId="28273" xr:uid="{00000000-0005-0000-0000-00007E3F0000}"/>
    <cellStyle name="Calculation 4 3 3" xfId="8409" xr:uid="{00000000-0005-0000-0000-00007F3F0000}"/>
    <cellStyle name="Calculation 4 3 3 2" xfId="8410" xr:uid="{00000000-0005-0000-0000-0000803F0000}"/>
    <cellStyle name="Calculation 4 3 3 2 2" xfId="28289" xr:uid="{00000000-0005-0000-0000-0000813F0000}"/>
    <cellStyle name="Calculation 4 3 3 3" xfId="8411" xr:uid="{00000000-0005-0000-0000-0000823F0000}"/>
    <cellStyle name="Calculation 4 3 3 3 2" xfId="28290" xr:uid="{00000000-0005-0000-0000-0000833F0000}"/>
    <cellStyle name="Calculation 4 3 3 4" xfId="8412" xr:uid="{00000000-0005-0000-0000-0000843F0000}"/>
    <cellStyle name="Calculation 4 3 3 4 2" xfId="28291" xr:uid="{00000000-0005-0000-0000-0000853F0000}"/>
    <cellStyle name="Calculation 4 3 3 5" xfId="8413" xr:uid="{00000000-0005-0000-0000-0000863F0000}"/>
    <cellStyle name="Calculation 4 3 3 5 2" xfId="28292" xr:uid="{00000000-0005-0000-0000-0000873F0000}"/>
    <cellStyle name="Calculation 4 3 3 6" xfId="8414" xr:uid="{00000000-0005-0000-0000-0000883F0000}"/>
    <cellStyle name="Calculation 4 3 3 6 2" xfId="28293" xr:uid="{00000000-0005-0000-0000-0000893F0000}"/>
    <cellStyle name="Calculation 4 3 3 7" xfId="8415" xr:uid="{00000000-0005-0000-0000-00008A3F0000}"/>
    <cellStyle name="Calculation 4 3 3 7 2" xfId="28294" xr:uid="{00000000-0005-0000-0000-00008B3F0000}"/>
    <cellStyle name="Calculation 4 3 3 8" xfId="8416" xr:uid="{00000000-0005-0000-0000-00008C3F0000}"/>
    <cellStyle name="Calculation 4 3 3 8 2" xfId="28295" xr:uid="{00000000-0005-0000-0000-00008D3F0000}"/>
    <cellStyle name="Calculation 4 3 3 9" xfId="28288" xr:uid="{00000000-0005-0000-0000-00008E3F0000}"/>
    <cellStyle name="Calculation 4 3 4" xfId="8417" xr:uid="{00000000-0005-0000-0000-00008F3F0000}"/>
    <cellStyle name="Calculation 4 3 4 2" xfId="28296" xr:uid="{00000000-0005-0000-0000-0000903F0000}"/>
    <cellStyle name="Calculation 4 3 5" xfId="8418" xr:uid="{00000000-0005-0000-0000-0000913F0000}"/>
    <cellStyle name="Calculation 4 3 5 2" xfId="28297" xr:uid="{00000000-0005-0000-0000-0000923F0000}"/>
    <cellStyle name="Calculation 4 3 6" xfId="8419" xr:uid="{00000000-0005-0000-0000-0000933F0000}"/>
    <cellStyle name="Calculation 4 3 6 2" xfId="28298" xr:uid="{00000000-0005-0000-0000-0000943F0000}"/>
    <cellStyle name="Calculation 4 3 7" xfId="8420" xr:uid="{00000000-0005-0000-0000-0000953F0000}"/>
    <cellStyle name="Calculation 4 3 7 2" xfId="28299" xr:uid="{00000000-0005-0000-0000-0000963F0000}"/>
    <cellStyle name="Calculation 4 3 8" xfId="8421" xr:uid="{00000000-0005-0000-0000-0000973F0000}"/>
    <cellStyle name="Calculation 4 3 8 2" xfId="28300" xr:uid="{00000000-0005-0000-0000-0000983F0000}"/>
    <cellStyle name="Calculation 4 3 9" xfId="8422" xr:uid="{00000000-0005-0000-0000-0000993F0000}"/>
    <cellStyle name="Calculation 4 3 9 2" xfId="28301" xr:uid="{00000000-0005-0000-0000-00009A3F0000}"/>
    <cellStyle name="Calculation 4 4" xfId="8423" xr:uid="{00000000-0005-0000-0000-00009B3F0000}"/>
    <cellStyle name="Calculation 4 4 10" xfId="28302" xr:uid="{00000000-0005-0000-0000-00009C3F0000}"/>
    <cellStyle name="Calculation 4 4 2" xfId="8424" xr:uid="{00000000-0005-0000-0000-00009D3F0000}"/>
    <cellStyle name="Calculation 4 4 2 2" xfId="8425" xr:uid="{00000000-0005-0000-0000-00009E3F0000}"/>
    <cellStyle name="Calculation 4 4 2 2 2" xfId="8426" xr:uid="{00000000-0005-0000-0000-00009F3F0000}"/>
    <cellStyle name="Calculation 4 4 2 2 2 2" xfId="28305" xr:uid="{00000000-0005-0000-0000-0000A03F0000}"/>
    <cellStyle name="Calculation 4 4 2 2 3" xfId="8427" xr:uid="{00000000-0005-0000-0000-0000A13F0000}"/>
    <cellStyle name="Calculation 4 4 2 2 3 2" xfId="28306" xr:uid="{00000000-0005-0000-0000-0000A23F0000}"/>
    <cellStyle name="Calculation 4 4 2 2 4" xfId="8428" xr:uid="{00000000-0005-0000-0000-0000A33F0000}"/>
    <cellStyle name="Calculation 4 4 2 2 4 2" xfId="28307" xr:uid="{00000000-0005-0000-0000-0000A43F0000}"/>
    <cellStyle name="Calculation 4 4 2 2 5" xfId="8429" xr:uid="{00000000-0005-0000-0000-0000A53F0000}"/>
    <cellStyle name="Calculation 4 4 2 2 5 2" xfId="28308" xr:uid="{00000000-0005-0000-0000-0000A63F0000}"/>
    <cellStyle name="Calculation 4 4 2 2 6" xfId="8430" xr:uid="{00000000-0005-0000-0000-0000A73F0000}"/>
    <cellStyle name="Calculation 4 4 2 2 6 2" xfId="28309" xr:uid="{00000000-0005-0000-0000-0000A83F0000}"/>
    <cellStyle name="Calculation 4 4 2 2 7" xfId="8431" xr:uid="{00000000-0005-0000-0000-0000A93F0000}"/>
    <cellStyle name="Calculation 4 4 2 2 7 2" xfId="28310" xr:uid="{00000000-0005-0000-0000-0000AA3F0000}"/>
    <cellStyle name="Calculation 4 4 2 2 8" xfId="8432" xr:uid="{00000000-0005-0000-0000-0000AB3F0000}"/>
    <cellStyle name="Calculation 4 4 2 2 8 2" xfId="28311" xr:uid="{00000000-0005-0000-0000-0000AC3F0000}"/>
    <cellStyle name="Calculation 4 4 2 2 9" xfId="28304" xr:uid="{00000000-0005-0000-0000-0000AD3F0000}"/>
    <cellStyle name="Calculation 4 4 2 3" xfId="8433" xr:uid="{00000000-0005-0000-0000-0000AE3F0000}"/>
    <cellStyle name="Calculation 4 4 2 3 2" xfId="28312" xr:uid="{00000000-0005-0000-0000-0000AF3F0000}"/>
    <cellStyle name="Calculation 4 4 2 4" xfId="8434" xr:uid="{00000000-0005-0000-0000-0000B03F0000}"/>
    <cellStyle name="Calculation 4 4 2 4 2" xfId="28313" xr:uid="{00000000-0005-0000-0000-0000B13F0000}"/>
    <cellStyle name="Calculation 4 4 2 5" xfId="8435" xr:uid="{00000000-0005-0000-0000-0000B23F0000}"/>
    <cellStyle name="Calculation 4 4 2 5 2" xfId="28314" xr:uid="{00000000-0005-0000-0000-0000B33F0000}"/>
    <cellStyle name="Calculation 4 4 2 6" xfId="8436" xr:uid="{00000000-0005-0000-0000-0000B43F0000}"/>
    <cellStyle name="Calculation 4 4 2 6 2" xfId="28315" xr:uid="{00000000-0005-0000-0000-0000B53F0000}"/>
    <cellStyle name="Calculation 4 4 2 7" xfId="8437" xr:uid="{00000000-0005-0000-0000-0000B63F0000}"/>
    <cellStyle name="Calculation 4 4 2 7 2" xfId="28316" xr:uid="{00000000-0005-0000-0000-0000B73F0000}"/>
    <cellStyle name="Calculation 4 4 2 8" xfId="8438" xr:uid="{00000000-0005-0000-0000-0000B83F0000}"/>
    <cellStyle name="Calculation 4 4 2 8 2" xfId="28317" xr:uid="{00000000-0005-0000-0000-0000B93F0000}"/>
    <cellStyle name="Calculation 4 4 2 9" xfId="28303" xr:uid="{00000000-0005-0000-0000-0000BA3F0000}"/>
    <cellStyle name="Calculation 4 4 3" xfId="8439" xr:uid="{00000000-0005-0000-0000-0000BB3F0000}"/>
    <cellStyle name="Calculation 4 4 3 2" xfId="8440" xr:uid="{00000000-0005-0000-0000-0000BC3F0000}"/>
    <cellStyle name="Calculation 4 4 3 2 2" xfId="28319" xr:uid="{00000000-0005-0000-0000-0000BD3F0000}"/>
    <cellStyle name="Calculation 4 4 3 3" xfId="8441" xr:uid="{00000000-0005-0000-0000-0000BE3F0000}"/>
    <cellStyle name="Calculation 4 4 3 3 2" xfId="28320" xr:uid="{00000000-0005-0000-0000-0000BF3F0000}"/>
    <cellStyle name="Calculation 4 4 3 4" xfId="8442" xr:uid="{00000000-0005-0000-0000-0000C03F0000}"/>
    <cellStyle name="Calculation 4 4 3 4 2" xfId="28321" xr:uid="{00000000-0005-0000-0000-0000C13F0000}"/>
    <cellStyle name="Calculation 4 4 3 5" xfId="8443" xr:uid="{00000000-0005-0000-0000-0000C23F0000}"/>
    <cellStyle name="Calculation 4 4 3 5 2" xfId="28322" xr:uid="{00000000-0005-0000-0000-0000C33F0000}"/>
    <cellStyle name="Calculation 4 4 3 6" xfId="8444" xr:uid="{00000000-0005-0000-0000-0000C43F0000}"/>
    <cellStyle name="Calculation 4 4 3 6 2" xfId="28323" xr:uid="{00000000-0005-0000-0000-0000C53F0000}"/>
    <cellStyle name="Calculation 4 4 3 7" xfId="8445" xr:uid="{00000000-0005-0000-0000-0000C63F0000}"/>
    <cellStyle name="Calculation 4 4 3 7 2" xfId="28324" xr:uid="{00000000-0005-0000-0000-0000C73F0000}"/>
    <cellStyle name="Calculation 4 4 3 8" xfId="8446" xr:uid="{00000000-0005-0000-0000-0000C83F0000}"/>
    <cellStyle name="Calculation 4 4 3 8 2" xfId="28325" xr:uid="{00000000-0005-0000-0000-0000C93F0000}"/>
    <cellStyle name="Calculation 4 4 3 9" xfId="28318" xr:uid="{00000000-0005-0000-0000-0000CA3F0000}"/>
    <cellStyle name="Calculation 4 4 4" xfId="8447" xr:uid="{00000000-0005-0000-0000-0000CB3F0000}"/>
    <cellStyle name="Calculation 4 4 4 2" xfId="28326" xr:uid="{00000000-0005-0000-0000-0000CC3F0000}"/>
    <cellStyle name="Calculation 4 4 5" xfId="8448" xr:uid="{00000000-0005-0000-0000-0000CD3F0000}"/>
    <cellStyle name="Calculation 4 4 5 2" xfId="28327" xr:uid="{00000000-0005-0000-0000-0000CE3F0000}"/>
    <cellStyle name="Calculation 4 4 6" xfId="8449" xr:uid="{00000000-0005-0000-0000-0000CF3F0000}"/>
    <cellStyle name="Calculation 4 4 6 2" xfId="28328" xr:uid="{00000000-0005-0000-0000-0000D03F0000}"/>
    <cellStyle name="Calculation 4 4 7" xfId="8450" xr:uid="{00000000-0005-0000-0000-0000D13F0000}"/>
    <cellStyle name="Calculation 4 4 7 2" xfId="28329" xr:uid="{00000000-0005-0000-0000-0000D23F0000}"/>
    <cellStyle name="Calculation 4 4 8" xfId="8451" xr:uid="{00000000-0005-0000-0000-0000D33F0000}"/>
    <cellStyle name="Calculation 4 4 8 2" xfId="28330" xr:uid="{00000000-0005-0000-0000-0000D43F0000}"/>
    <cellStyle name="Calculation 4 4 9" xfId="8452" xr:uid="{00000000-0005-0000-0000-0000D53F0000}"/>
    <cellStyle name="Calculation 4 4 9 2" xfId="28331" xr:uid="{00000000-0005-0000-0000-0000D63F0000}"/>
    <cellStyle name="Calculation 4 5" xfId="8453" xr:uid="{00000000-0005-0000-0000-0000D73F0000}"/>
    <cellStyle name="Calculation 4 5 10" xfId="28332" xr:uid="{00000000-0005-0000-0000-0000D83F0000}"/>
    <cellStyle name="Calculation 4 5 2" xfId="8454" xr:uid="{00000000-0005-0000-0000-0000D93F0000}"/>
    <cellStyle name="Calculation 4 5 2 2" xfId="8455" xr:uid="{00000000-0005-0000-0000-0000DA3F0000}"/>
    <cellStyle name="Calculation 4 5 2 2 2" xfId="8456" xr:uid="{00000000-0005-0000-0000-0000DB3F0000}"/>
    <cellStyle name="Calculation 4 5 2 2 2 2" xfId="28335" xr:uid="{00000000-0005-0000-0000-0000DC3F0000}"/>
    <cellStyle name="Calculation 4 5 2 2 3" xfId="8457" xr:uid="{00000000-0005-0000-0000-0000DD3F0000}"/>
    <cellStyle name="Calculation 4 5 2 2 3 2" xfId="28336" xr:uid="{00000000-0005-0000-0000-0000DE3F0000}"/>
    <cellStyle name="Calculation 4 5 2 2 4" xfId="8458" xr:uid="{00000000-0005-0000-0000-0000DF3F0000}"/>
    <cellStyle name="Calculation 4 5 2 2 4 2" xfId="28337" xr:uid="{00000000-0005-0000-0000-0000E03F0000}"/>
    <cellStyle name="Calculation 4 5 2 2 5" xfId="8459" xr:uid="{00000000-0005-0000-0000-0000E13F0000}"/>
    <cellStyle name="Calculation 4 5 2 2 5 2" xfId="28338" xr:uid="{00000000-0005-0000-0000-0000E23F0000}"/>
    <cellStyle name="Calculation 4 5 2 2 6" xfId="8460" xr:uid="{00000000-0005-0000-0000-0000E33F0000}"/>
    <cellStyle name="Calculation 4 5 2 2 6 2" xfId="28339" xr:uid="{00000000-0005-0000-0000-0000E43F0000}"/>
    <cellStyle name="Calculation 4 5 2 2 7" xfId="8461" xr:uid="{00000000-0005-0000-0000-0000E53F0000}"/>
    <cellStyle name="Calculation 4 5 2 2 7 2" xfId="28340" xr:uid="{00000000-0005-0000-0000-0000E63F0000}"/>
    <cellStyle name="Calculation 4 5 2 2 8" xfId="8462" xr:uid="{00000000-0005-0000-0000-0000E73F0000}"/>
    <cellStyle name="Calculation 4 5 2 2 8 2" xfId="28341" xr:uid="{00000000-0005-0000-0000-0000E83F0000}"/>
    <cellStyle name="Calculation 4 5 2 2 9" xfId="28334" xr:uid="{00000000-0005-0000-0000-0000E93F0000}"/>
    <cellStyle name="Calculation 4 5 2 3" xfId="8463" xr:uid="{00000000-0005-0000-0000-0000EA3F0000}"/>
    <cellStyle name="Calculation 4 5 2 3 2" xfId="28342" xr:uid="{00000000-0005-0000-0000-0000EB3F0000}"/>
    <cellStyle name="Calculation 4 5 2 4" xfId="8464" xr:uid="{00000000-0005-0000-0000-0000EC3F0000}"/>
    <cellStyle name="Calculation 4 5 2 4 2" xfId="28343" xr:uid="{00000000-0005-0000-0000-0000ED3F0000}"/>
    <cellStyle name="Calculation 4 5 2 5" xfId="8465" xr:uid="{00000000-0005-0000-0000-0000EE3F0000}"/>
    <cellStyle name="Calculation 4 5 2 5 2" xfId="28344" xr:uid="{00000000-0005-0000-0000-0000EF3F0000}"/>
    <cellStyle name="Calculation 4 5 2 6" xfId="8466" xr:uid="{00000000-0005-0000-0000-0000F03F0000}"/>
    <cellStyle name="Calculation 4 5 2 6 2" xfId="28345" xr:uid="{00000000-0005-0000-0000-0000F13F0000}"/>
    <cellStyle name="Calculation 4 5 2 7" xfId="8467" xr:uid="{00000000-0005-0000-0000-0000F23F0000}"/>
    <cellStyle name="Calculation 4 5 2 7 2" xfId="28346" xr:uid="{00000000-0005-0000-0000-0000F33F0000}"/>
    <cellStyle name="Calculation 4 5 2 8" xfId="8468" xr:uid="{00000000-0005-0000-0000-0000F43F0000}"/>
    <cellStyle name="Calculation 4 5 2 8 2" xfId="28347" xr:uid="{00000000-0005-0000-0000-0000F53F0000}"/>
    <cellStyle name="Calculation 4 5 2 9" xfId="28333" xr:uid="{00000000-0005-0000-0000-0000F63F0000}"/>
    <cellStyle name="Calculation 4 5 3" xfId="8469" xr:uid="{00000000-0005-0000-0000-0000F73F0000}"/>
    <cellStyle name="Calculation 4 5 3 2" xfId="8470" xr:uid="{00000000-0005-0000-0000-0000F83F0000}"/>
    <cellStyle name="Calculation 4 5 3 2 2" xfId="28349" xr:uid="{00000000-0005-0000-0000-0000F93F0000}"/>
    <cellStyle name="Calculation 4 5 3 3" xfId="8471" xr:uid="{00000000-0005-0000-0000-0000FA3F0000}"/>
    <cellStyle name="Calculation 4 5 3 3 2" xfId="28350" xr:uid="{00000000-0005-0000-0000-0000FB3F0000}"/>
    <cellStyle name="Calculation 4 5 3 4" xfId="8472" xr:uid="{00000000-0005-0000-0000-0000FC3F0000}"/>
    <cellStyle name="Calculation 4 5 3 4 2" xfId="28351" xr:uid="{00000000-0005-0000-0000-0000FD3F0000}"/>
    <cellStyle name="Calculation 4 5 3 5" xfId="8473" xr:uid="{00000000-0005-0000-0000-0000FE3F0000}"/>
    <cellStyle name="Calculation 4 5 3 5 2" xfId="28352" xr:uid="{00000000-0005-0000-0000-0000FF3F0000}"/>
    <cellStyle name="Calculation 4 5 3 6" xfId="8474" xr:uid="{00000000-0005-0000-0000-000000400000}"/>
    <cellStyle name="Calculation 4 5 3 6 2" xfId="28353" xr:uid="{00000000-0005-0000-0000-000001400000}"/>
    <cellStyle name="Calculation 4 5 3 7" xfId="8475" xr:uid="{00000000-0005-0000-0000-000002400000}"/>
    <cellStyle name="Calculation 4 5 3 7 2" xfId="28354" xr:uid="{00000000-0005-0000-0000-000003400000}"/>
    <cellStyle name="Calculation 4 5 3 8" xfId="8476" xr:uid="{00000000-0005-0000-0000-000004400000}"/>
    <cellStyle name="Calculation 4 5 3 8 2" xfId="28355" xr:uid="{00000000-0005-0000-0000-000005400000}"/>
    <cellStyle name="Calculation 4 5 3 9" xfId="28348" xr:uid="{00000000-0005-0000-0000-000006400000}"/>
    <cellStyle name="Calculation 4 5 4" xfId="8477" xr:uid="{00000000-0005-0000-0000-000007400000}"/>
    <cellStyle name="Calculation 4 5 4 2" xfId="28356" xr:uid="{00000000-0005-0000-0000-000008400000}"/>
    <cellStyle name="Calculation 4 5 5" xfId="8478" xr:uid="{00000000-0005-0000-0000-000009400000}"/>
    <cellStyle name="Calculation 4 5 5 2" xfId="28357" xr:uid="{00000000-0005-0000-0000-00000A400000}"/>
    <cellStyle name="Calculation 4 5 6" xfId="8479" xr:uid="{00000000-0005-0000-0000-00000B400000}"/>
    <cellStyle name="Calculation 4 5 6 2" xfId="28358" xr:uid="{00000000-0005-0000-0000-00000C400000}"/>
    <cellStyle name="Calculation 4 5 7" xfId="8480" xr:uid="{00000000-0005-0000-0000-00000D400000}"/>
    <cellStyle name="Calculation 4 5 7 2" xfId="28359" xr:uid="{00000000-0005-0000-0000-00000E400000}"/>
    <cellStyle name="Calculation 4 5 8" xfId="8481" xr:uid="{00000000-0005-0000-0000-00000F400000}"/>
    <cellStyle name="Calculation 4 5 8 2" xfId="28360" xr:uid="{00000000-0005-0000-0000-000010400000}"/>
    <cellStyle name="Calculation 4 5 9" xfId="8482" xr:uid="{00000000-0005-0000-0000-000011400000}"/>
    <cellStyle name="Calculation 4 5 9 2" xfId="28361" xr:uid="{00000000-0005-0000-0000-000012400000}"/>
    <cellStyle name="Calculation 4 6" xfId="8483" xr:uid="{00000000-0005-0000-0000-000013400000}"/>
    <cellStyle name="Calculation 4 6 10" xfId="28362" xr:uid="{00000000-0005-0000-0000-000014400000}"/>
    <cellStyle name="Calculation 4 6 2" xfId="8484" xr:uid="{00000000-0005-0000-0000-000015400000}"/>
    <cellStyle name="Calculation 4 6 2 2" xfId="8485" xr:uid="{00000000-0005-0000-0000-000016400000}"/>
    <cellStyle name="Calculation 4 6 2 2 2" xfId="8486" xr:uid="{00000000-0005-0000-0000-000017400000}"/>
    <cellStyle name="Calculation 4 6 2 2 2 2" xfId="28365" xr:uid="{00000000-0005-0000-0000-000018400000}"/>
    <cellStyle name="Calculation 4 6 2 2 3" xfId="8487" xr:uid="{00000000-0005-0000-0000-000019400000}"/>
    <cellStyle name="Calculation 4 6 2 2 3 2" xfId="28366" xr:uid="{00000000-0005-0000-0000-00001A400000}"/>
    <cellStyle name="Calculation 4 6 2 2 4" xfId="8488" xr:uid="{00000000-0005-0000-0000-00001B400000}"/>
    <cellStyle name="Calculation 4 6 2 2 4 2" xfId="28367" xr:uid="{00000000-0005-0000-0000-00001C400000}"/>
    <cellStyle name="Calculation 4 6 2 2 5" xfId="8489" xr:uid="{00000000-0005-0000-0000-00001D400000}"/>
    <cellStyle name="Calculation 4 6 2 2 5 2" xfId="28368" xr:uid="{00000000-0005-0000-0000-00001E400000}"/>
    <cellStyle name="Calculation 4 6 2 2 6" xfId="8490" xr:uid="{00000000-0005-0000-0000-00001F400000}"/>
    <cellStyle name="Calculation 4 6 2 2 6 2" xfId="28369" xr:uid="{00000000-0005-0000-0000-000020400000}"/>
    <cellStyle name="Calculation 4 6 2 2 7" xfId="8491" xr:uid="{00000000-0005-0000-0000-000021400000}"/>
    <cellStyle name="Calculation 4 6 2 2 7 2" xfId="28370" xr:uid="{00000000-0005-0000-0000-000022400000}"/>
    <cellStyle name="Calculation 4 6 2 2 8" xfId="8492" xr:uid="{00000000-0005-0000-0000-000023400000}"/>
    <cellStyle name="Calculation 4 6 2 2 8 2" xfId="28371" xr:uid="{00000000-0005-0000-0000-000024400000}"/>
    <cellStyle name="Calculation 4 6 2 2 9" xfId="28364" xr:uid="{00000000-0005-0000-0000-000025400000}"/>
    <cellStyle name="Calculation 4 6 2 3" xfId="8493" xr:uid="{00000000-0005-0000-0000-000026400000}"/>
    <cellStyle name="Calculation 4 6 2 3 2" xfId="28372" xr:uid="{00000000-0005-0000-0000-000027400000}"/>
    <cellStyle name="Calculation 4 6 2 4" xfId="8494" xr:uid="{00000000-0005-0000-0000-000028400000}"/>
    <cellStyle name="Calculation 4 6 2 4 2" xfId="28373" xr:uid="{00000000-0005-0000-0000-000029400000}"/>
    <cellStyle name="Calculation 4 6 2 5" xfId="8495" xr:uid="{00000000-0005-0000-0000-00002A400000}"/>
    <cellStyle name="Calculation 4 6 2 5 2" xfId="28374" xr:uid="{00000000-0005-0000-0000-00002B400000}"/>
    <cellStyle name="Calculation 4 6 2 6" xfId="8496" xr:uid="{00000000-0005-0000-0000-00002C400000}"/>
    <cellStyle name="Calculation 4 6 2 6 2" xfId="28375" xr:uid="{00000000-0005-0000-0000-00002D400000}"/>
    <cellStyle name="Calculation 4 6 2 7" xfId="8497" xr:uid="{00000000-0005-0000-0000-00002E400000}"/>
    <cellStyle name="Calculation 4 6 2 7 2" xfId="28376" xr:uid="{00000000-0005-0000-0000-00002F400000}"/>
    <cellStyle name="Calculation 4 6 2 8" xfId="8498" xr:uid="{00000000-0005-0000-0000-000030400000}"/>
    <cellStyle name="Calculation 4 6 2 8 2" xfId="28377" xr:uid="{00000000-0005-0000-0000-000031400000}"/>
    <cellStyle name="Calculation 4 6 2 9" xfId="28363" xr:uid="{00000000-0005-0000-0000-000032400000}"/>
    <cellStyle name="Calculation 4 6 3" xfId="8499" xr:uid="{00000000-0005-0000-0000-000033400000}"/>
    <cellStyle name="Calculation 4 6 3 2" xfId="8500" xr:uid="{00000000-0005-0000-0000-000034400000}"/>
    <cellStyle name="Calculation 4 6 3 2 2" xfId="28379" xr:uid="{00000000-0005-0000-0000-000035400000}"/>
    <cellStyle name="Calculation 4 6 3 3" xfId="8501" xr:uid="{00000000-0005-0000-0000-000036400000}"/>
    <cellStyle name="Calculation 4 6 3 3 2" xfId="28380" xr:uid="{00000000-0005-0000-0000-000037400000}"/>
    <cellStyle name="Calculation 4 6 3 4" xfId="8502" xr:uid="{00000000-0005-0000-0000-000038400000}"/>
    <cellStyle name="Calculation 4 6 3 4 2" xfId="28381" xr:uid="{00000000-0005-0000-0000-000039400000}"/>
    <cellStyle name="Calculation 4 6 3 5" xfId="8503" xr:uid="{00000000-0005-0000-0000-00003A400000}"/>
    <cellStyle name="Calculation 4 6 3 5 2" xfId="28382" xr:uid="{00000000-0005-0000-0000-00003B400000}"/>
    <cellStyle name="Calculation 4 6 3 6" xfId="8504" xr:uid="{00000000-0005-0000-0000-00003C400000}"/>
    <cellStyle name="Calculation 4 6 3 6 2" xfId="28383" xr:uid="{00000000-0005-0000-0000-00003D400000}"/>
    <cellStyle name="Calculation 4 6 3 7" xfId="8505" xr:uid="{00000000-0005-0000-0000-00003E400000}"/>
    <cellStyle name="Calculation 4 6 3 7 2" xfId="28384" xr:uid="{00000000-0005-0000-0000-00003F400000}"/>
    <cellStyle name="Calculation 4 6 3 8" xfId="8506" xr:uid="{00000000-0005-0000-0000-000040400000}"/>
    <cellStyle name="Calculation 4 6 3 8 2" xfId="28385" xr:uid="{00000000-0005-0000-0000-000041400000}"/>
    <cellStyle name="Calculation 4 6 3 9" xfId="28378" xr:uid="{00000000-0005-0000-0000-000042400000}"/>
    <cellStyle name="Calculation 4 6 4" xfId="8507" xr:uid="{00000000-0005-0000-0000-000043400000}"/>
    <cellStyle name="Calculation 4 6 4 2" xfId="28386" xr:uid="{00000000-0005-0000-0000-000044400000}"/>
    <cellStyle name="Calculation 4 6 5" xfId="8508" xr:uid="{00000000-0005-0000-0000-000045400000}"/>
    <cellStyle name="Calculation 4 6 5 2" xfId="28387" xr:uid="{00000000-0005-0000-0000-000046400000}"/>
    <cellStyle name="Calculation 4 6 6" xfId="8509" xr:uid="{00000000-0005-0000-0000-000047400000}"/>
    <cellStyle name="Calculation 4 6 6 2" xfId="28388" xr:uid="{00000000-0005-0000-0000-000048400000}"/>
    <cellStyle name="Calculation 4 6 7" xfId="8510" xr:uid="{00000000-0005-0000-0000-000049400000}"/>
    <cellStyle name="Calculation 4 6 7 2" xfId="28389" xr:uid="{00000000-0005-0000-0000-00004A400000}"/>
    <cellStyle name="Calculation 4 6 8" xfId="8511" xr:uid="{00000000-0005-0000-0000-00004B400000}"/>
    <cellStyle name="Calculation 4 6 8 2" xfId="28390" xr:uid="{00000000-0005-0000-0000-00004C400000}"/>
    <cellStyle name="Calculation 4 6 9" xfId="8512" xr:uid="{00000000-0005-0000-0000-00004D400000}"/>
    <cellStyle name="Calculation 4 6 9 2" xfId="28391" xr:uid="{00000000-0005-0000-0000-00004E400000}"/>
    <cellStyle name="Calculation 4 7" xfId="8513" xr:uid="{00000000-0005-0000-0000-00004F400000}"/>
    <cellStyle name="Calculation 4 7 10" xfId="28392" xr:uid="{00000000-0005-0000-0000-000050400000}"/>
    <cellStyle name="Calculation 4 7 2" xfId="8514" xr:uid="{00000000-0005-0000-0000-000051400000}"/>
    <cellStyle name="Calculation 4 7 2 2" xfId="8515" xr:uid="{00000000-0005-0000-0000-000052400000}"/>
    <cellStyle name="Calculation 4 7 2 2 2" xfId="8516" xr:uid="{00000000-0005-0000-0000-000053400000}"/>
    <cellStyle name="Calculation 4 7 2 2 2 2" xfId="28395" xr:uid="{00000000-0005-0000-0000-000054400000}"/>
    <cellStyle name="Calculation 4 7 2 2 3" xfId="8517" xr:uid="{00000000-0005-0000-0000-000055400000}"/>
    <cellStyle name="Calculation 4 7 2 2 3 2" xfId="28396" xr:uid="{00000000-0005-0000-0000-000056400000}"/>
    <cellStyle name="Calculation 4 7 2 2 4" xfId="8518" xr:uid="{00000000-0005-0000-0000-000057400000}"/>
    <cellStyle name="Calculation 4 7 2 2 4 2" xfId="28397" xr:uid="{00000000-0005-0000-0000-000058400000}"/>
    <cellStyle name="Calculation 4 7 2 2 5" xfId="8519" xr:uid="{00000000-0005-0000-0000-000059400000}"/>
    <cellStyle name="Calculation 4 7 2 2 5 2" xfId="28398" xr:uid="{00000000-0005-0000-0000-00005A400000}"/>
    <cellStyle name="Calculation 4 7 2 2 6" xfId="8520" xr:uid="{00000000-0005-0000-0000-00005B400000}"/>
    <cellStyle name="Calculation 4 7 2 2 6 2" xfId="28399" xr:uid="{00000000-0005-0000-0000-00005C400000}"/>
    <cellStyle name="Calculation 4 7 2 2 7" xfId="8521" xr:uid="{00000000-0005-0000-0000-00005D400000}"/>
    <cellStyle name="Calculation 4 7 2 2 7 2" xfId="28400" xr:uid="{00000000-0005-0000-0000-00005E400000}"/>
    <cellStyle name="Calculation 4 7 2 2 8" xfId="8522" xr:uid="{00000000-0005-0000-0000-00005F400000}"/>
    <cellStyle name="Calculation 4 7 2 2 8 2" xfId="28401" xr:uid="{00000000-0005-0000-0000-000060400000}"/>
    <cellStyle name="Calculation 4 7 2 2 9" xfId="28394" xr:uid="{00000000-0005-0000-0000-000061400000}"/>
    <cellStyle name="Calculation 4 7 2 3" xfId="8523" xr:uid="{00000000-0005-0000-0000-000062400000}"/>
    <cellStyle name="Calculation 4 7 2 3 2" xfId="28402" xr:uid="{00000000-0005-0000-0000-000063400000}"/>
    <cellStyle name="Calculation 4 7 2 4" xfId="8524" xr:uid="{00000000-0005-0000-0000-000064400000}"/>
    <cellStyle name="Calculation 4 7 2 4 2" xfId="28403" xr:uid="{00000000-0005-0000-0000-000065400000}"/>
    <cellStyle name="Calculation 4 7 2 5" xfId="8525" xr:uid="{00000000-0005-0000-0000-000066400000}"/>
    <cellStyle name="Calculation 4 7 2 5 2" xfId="28404" xr:uid="{00000000-0005-0000-0000-000067400000}"/>
    <cellStyle name="Calculation 4 7 2 6" xfId="8526" xr:uid="{00000000-0005-0000-0000-000068400000}"/>
    <cellStyle name="Calculation 4 7 2 6 2" xfId="28405" xr:uid="{00000000-0005-0000-0000-000069400000}"/>
    <cellStyle name="Calculation 4 7 2 7" xfId="8527" xr:uid="{00000000-0005-0000-0000-00006A400000}"/>
    <cellStyle name="Calculation 4 7 2 7 2" xfId="28406" xr:uid="{00000000-0005-0000-0000-00006B400000}"/>
    <cellStyle name="Calculation 4 7 2 8" xfId="8528" xr:uid="{00000000-0005-0000-0000-00006C400000}"/>
    <cellStyle name="Calculation 4 7 2 8 2" xfId="28407" xr:uid="{00000000-0005-0000-0000-00006D400000}"/>
    <cellStyle name="Calculation 4 7 2 9" xfId="28393" xr:uid="{00000000-0005-0000-0000-00006E400000}"/>
    <cellStyle name="Calculation 4 7 3" xfId="8529" xr:uid="{00000000-0005-0000-0000-00006F400000}"/>
    <cellStyle name="Calculation 4 7 3 2" xfId="8530" xr:uid="{00000000-0005-0000-0000-000070400000}"/>
    <cellStyle name="Calculation 4 7 3 2 2" xfId="28409" xr:uid="{00000000-0005-0000-0000-000071400000}"/>
    <cellStyle name="Calculation 4 7 3 3" xfId="8531" xr:uid="{00000000-0005-0000-0000-000072400000}"/>
    <cellStyle name="Calculation 4 7 3 3 2" xfId="28410" xr:uid="{00000000-0005-0000-0000-000073400000}"/>
    <cellStyle name="Calculation 4 7 3 4" xfId="8532" xr:uid="{00000000-0005-0000-0000-000074400000}"/>
    <cellStyle name="Calculation 4 7 3 4 2" xfId="28411" xr:uid="{00000000-0005-0000-0000-000075400000}"/>
    <cellStyle name="Calculation 4 7 3 5" xfId="8533" xr:uid="{00000000-0005-0000-0000-000076400000}"/>
    <cellStyle name="Calculation 4 7 3 5 2" xfId="28412" xr:uid="{00000000-0005-0000-0000-000077400000}"/>
    <cellStyle name="Calculation 4 7 3 6" xfId="8534" xr:uid="{00000000-0005-0000-0000-000078400000}"/>
    <cellStyle name="Calculation 4 7 3 6 2" xfId="28413" xr:uid="{00000000-0005-0000-0000-000079400000}"/>
    <cellStyle name="Calculation 4 7 3 7" xfId="8535" xr:uid="{00000000-0005-0000-0000-00007A400000}"/>
    <cellStyle name="Calculation 4 7 3 7 2" xfId="28414" xr:uid="{00000000-0005-0000-0000-00007B400000}"/>
    <cellStyle name="Calculation 4 7 3 8" xfId="8536" xr:uid="{00000000-0005-0000-0000-00007C400000}"/>
    <cellStyle name="Calculation 4 7 3 8 2" xfId="28415" xr:uid="{00000000-0005-0000-0000-00007D400000}"/>
    <cellStyle name="Calculation 4 7 3 9" xfId="28408" xr:uid="{00000000-0005-0000-0000-00007E400000}"/>
    <cellStyle name="Calculation 4 7 4" xfId="8537" xr:uid="{00000000-0005-0000-0000-00007F400000}"/>
    <cellStyle name="Calculation 4 7 4 2" xfId="28416" xr:uid="{00000000-0005-0000-0000-000080400000}"/>
    <cellStyle name="Calculation 4 7 5" xfId="8538" xr:uid="{00000000-0005-0000-0000-000081400000}"/>
    <cellStyle name="Calculation 4 7 5 2" xfId="28417" xr:uid="{00000000-0005-0000-0000-000082400000}"/>
    <cellStyle name="Calculation 4 7 6" xfId="8539" xr:uid="{00000000-0005-0000-0000-000083400000}"/>
    <cellStyle name="Calculation 4 7 6 2" xfId="28418" xr:uid="{00000000-0005-0000-0000-000084400000}"/>
    <cellStyle name="Calculation 4 7 7" xfId="8540" xr:uid="{00000000-0005-0000-0000-000085400000}"/>
    <cellStyle name="Calculation 4 7 7 2" xfId="28419" xr:uid="{00000000-0005-0000-0000-000086400000}"/>
    <cellStyle name="Calculation 4 7 8" xfId="8541" xr:uid="{00000000-0005-0000-0000-000087400000}"/>
    <cellStyle name="Calculation 4 7 8 2" xfId="28420" xr:uid="{00000000-0005-0000-0000-000088400000}"/>
    <cellStyle name="Calculation 4 7 9" xfId="8542" xr:uid="{00000000-0005-0000-0000-000089400000}"/>
    <cellStyle name="Calculation 4 7 9 2" xfId="28421" xr:uid="{00000000-0005-0000-0000-00008A400000}"/>
    <cellStyle name="Calculation 4 8" xfId="28241" xr:uid="{00000000-0005-0000-0000-00008B400000}"/>
    <cellStyle name="Calculation 5" xfId="8543" xr:uid="{00000000-0005-0000-0000-00008C400000}"/>
    <cellStyle name="Calculation 5 10" xfId="8544" xr:uid="{00000000-0005-0000-0000-00008D400000}"/>
    <cellStyle name="Calculation 5 10 2" xfId="28423" xr:uid="{00000000-0005-0000-0000-00008E400000}"/>
    <cellStyle name="Calculation 5 11" xfId="28422" xr:uid="{00000000-0005-0000-0000-00008F400000}"/>
    <cellStyle name="Calculation 5 2" xfId="8545" xr:uid="{00000000-0005-0000-0000-000090400000}"/>
    <cellStyle name="Calculation 5 2 10" xfId="28424" xr:uid="{00000000-0005-0000-0000-000091400000}"/>
    <cellStyle name="Calculation 5 2 2" xfId="8546" xr:uid="{00000000-0005-0000-0000-000092400000}"/>
    <cellStyle name="Calculation 5 2 2 2" xfId="8547" xr:uid="{00000000-0005-0000-0000-000093400000}"/>
    <cellStyle name="Calculation 5 2 2 2 2" xfId="8548" xr:uid="{00000000-0005-0000-0000-000094400000}"/>
    <cellStyle name="Calculation 5 2 2 2 2 2" xfId="28427" xr:uid="{00000000-0005-0000-0000-000095400000}"/>
    <cellStyle name="Calculation 5 2 2 2 3" xfId="8549" xr:uid="{00000000-0005-0000-0000-000096400000}"/>
    <cellStyle name="Calculation 5 2 2 2 3 2" xfId="28428" xr:uid="{00000000-0005-0000-0000-000097400000}"/>
    <cellStyle name="Calculation 5 2 2 2 4" xfId="8550" xr:uid="{00000000-0005-0000-0000-000098400000}"/>
    <cellStyle name="Calculation 5 2 2 2 4 2" xfId="28429" xr:uid="{00000000-0005-0000-0000-000099400000}"/>
    <cellStyle name="Calculation 5 2 2 2 5" xfId="8551" xr:uid="{00000000-0005-0000-0000-00009A400000}"/>
    <cellStyle name="Calculation 5 2 2 2 5 2" xfId="28430" xr:uid="{00000000-0005-0000-0000-00009B400000}"/>
    <cellStyle name="Calculation 5 2 2 2 6" xfId="8552" xr:uid="{00000000-0005-0000-0000-00009C400000}"/>
    <cellStyle name="Calculation 5 2 2 2 6 2" xfId="28431" xr:uid="{00000000-0005-0000-0000-00009D400000}"/>
    <cellStyle name="Calculation 5 2 2 2 7" xfId="8553" xr:uid="{00000000-0005-0000-0000-00009E400000}"/>
    <cellStyle name="Calculation 5 2 2 2 7 2" xfId="28432" xr:uid="{00000000-0005-0000-0000-00009F400000}"/>
    <cellStyle name="Calculation 5 2 2 2 8" xfId="8554" xr:uid="{00000000-0005-0000-0000-0000A0400000}"/>
    <cellStyle name="Calculation 5 2 2 2 8 2" xfId="28433" xr:uid="{00000000-0005-0000-0000-0000A1400000}"/>
    <cellStyle name="Calculation 5 2 2 2 9" xfId="28426" xr:uid="{00000000-0005-0000-0000-0000A2400000}"/>
    <cellStyle name="Calculation 5 2 2 3" xfId="8555" xr:uid="{00000000-0005-0000-0000-0000A3400000}"/>
    <cellStyle name="Calculation 5 2 2 3 2" xfId="28434" xr:uid="{00000000-0005-0000-0000-0000A4400000}"/>
    <cellStyle name="Calculation 5 2 2 4" xfId="8556" xr:uid="{00000000-0005-0000-0000-0000A5400000}"/>
    <cellStyle name="Calculation 5 2 2 4 2" xfId="28435" xr:uid="{00000000-0005-0000-0000-0000A6400000}"/>
    <cellStyle name="Calculation 5 2 2 5" xfId="8557" xr:uid="{00000000-0005-0000-0000-0000A7400000}"/>
    <cellStyle name="Calculation 5 2 2 5 2" xfId="28436" xr:uid="{00000000-0005-0000-0000-0000A8400000}"/>
    <cellStyle name="Calculation 5 2 2 6" xfId="8558" xr:uid="{00000000-0005-0000-0000-0000A9400000}"/>
    <cellStyle name="Calculation 5 2 2 6 2" xfId="28437" xr:uid="{00000000-0005-0000-0000-0000AA400000}"/>
    <cellStyle name="Calculation 5 2 2 7" xfId="8559" xr:uid="{00000000-0005-0000-0000-0000AB400000}"/>
    <cellStyle name="Calculation 5 2 2 7 2" xfId="28438" xr:uid="{00000000-0005-0000-0000-0000AC400000}"/>
    <cellStyle name="Calculation 5 2 2 8" xfId="8560" xr:uid="{00000000-0005-0000-0000-0000AD400000}"/>
    <cellStyle name="Calculation 5 2 2 8 2" xfId="28439" xr:uid="{00000000-0005-0000-0000-0000AE400000}"/>
    <cellStyle name="Calculation 5 2 2 9" xfId="28425" xr:uid="{00000000-0005-0000-0000-0000AF400000}"/>
    <cellStyle name="Calculation 5 2 3" xfId="8561" xr:uid="{00000000-0005-0000-0000-0000B0400000}"/>
    <cellStyle name="Calculation 5 2 3 2" xfId="8562" xr:uid="{00000000-0005-0000-0000-0000B1400000}"/>
    <cellStyle name="Calculation 5 2 3 2 2" xfId="28441" xr:uid="{00000000-0005-0000-0000-0000B2400000}"/>
    <cellStyle name="Calculation 5 2 3 3" xfId="8563" xr:uid="{00000000-0005-0000-0000-0000B3400000}"/>
    <cellStyle name="Calculation 5 2 3 3 2" xfId="28442" xr:uid="{00000000-0005-0000-0000-0000B4400000}"/>
    <cellStyle name="Calculation 5 2 3 4" xfId="8564" xr:uid="{00000000-0005-0000-0000-0000B5400000}"/>
    <cellStyle name="Calculation 5 2 3 4 2" xfId="28443" xr:uid="{00000000-0005-0000-0000-0000B6400000}"/>
    <cellStyle name="Calculation 5 2 3 5" xfId="8565" xr:uid="{00000000-0005-0000-0000-0000B7400000}"/>
    <cellStyle name="Calculation 5 2 3 5 2" xfId="28444" xr:uid="{00000000-0005-0000-0000-0000B8400000}"/>
    <cellStyle name="Calculation 5 2 3 6" xfId="8566" xr:uid="{00000000-0005-0000-0000-0000B9400000}"/>
    <cellStyle name="Calculation 5 2 3 6 2" xfId="28445" xr:uid="{00000000-0005-0000-0000-0000BA400000}"/>
    <cellStyle name="Calculation 5 2 3 7" xfId="8567" xr:uid="{00000000-0005-0000-0000-0000BB400000}"/>
    <cellStyle name="Calculation 5 2 3 7 2" xfId="28446" xr:uid="{00000000-0005-0000-0000-0000BC400000}"/>
    <cellStyle name="Calculation 5 2 3 8" xfId="8568" xr:uid="{00000000-0005-0000-0000-0000BD400000}"/>
    <cellStyle name="Calculation 5 2 3 8 2" xfId="28447" xr:uid="{00000000-0005-0000-0000-0000BE400000}"/>
    <cellStyle name="Calculation 5 2 3 9" xfId="28440" xr:uid="{00000000-0005-0000-0000-0000BF400000}"/>
    <cellStyle name="Calculation 5 2 4" xfId="8569" xr:uid="{00000000-0005-0000-0000-0000C0400000}"/>
    <cellStyle name="Calculation 5 2 4 2" xfId="28448" xr:uid="{00000000-0005-0000-0000-0000C1400000}"/>
    <cellStyle name="Calculation 5 2 5" xfId="8570" xr:uid="{00000000-0005-0000-0000-0000C2400000}"/>
    <cellStyle name="Calculation 5 2 5 2" xfId="28449" xr:uid="{00000000-0005-0000-0000-0000C3400000}"/>
    <cellStyle name="Calculation 5 2 6" xfId="8571" xr:uid="{00000000-0005-0000-0000-0000C4400000}"/>
    <cellStyle name="Calculation 5 2 6 2" xfId="28450" xr:uid="{00000000-0005-0000-0000-0000C5400000}"/>
    <cellStyle name="Calculation 5 2 7" xfId="8572" xr:uid="{00000000-0005-0000-0000-0000C6400000}"/>
    <cellStyle name="Calculation 5 2 7 2" xfId="28451" xr:uid="{00000000-0005-0000-0000-0000C7400000}"/>
    <cellStyle name="Calculation 5 2 8" xfId="8573" xr:uid="{00000000-0005-0000-0000-0000C8400000}"/>
    <cellStyle name="Calculation 5 2 8 2" xfId="28452" xr:uid="{00000000-0005-0000-0000-0000C9400000}"/>
    <cellStyle name="Calculation 5 2 9" xfId="8574" xr:uid="{00000000-0005-0000-0000-0000CA400000}"/>
    <cellStyle name="Calculation 5 2 9 2" xfId="28453" xr:uid="{00000000-0005-0000-0000-0000CB400000}"/>
    <cellStyle name="Calculation 5 3" xfId="8575" xr:uid="{00000000-0005-0000-0000-0000CC400000}"/>
    <cellStyle name="Calculation 5 3 2" xfId="8576" xr:uid="{00000000-0005-0000-0000-0000CD400000}"/>
    <cellStyle name="Calculation 5 3 2 2" xfId="8577" xr:uid="{00000000-0005-0000-0000-0000CE400000}"/>
    <cellStyle name="Calculation 5 3 2 2 2" xfId="28456" xr:uid="{00000000-0005-0000-0000-0000CF400000}"/>
    <cellStyle name="Calculation 5 3 2 3" xfId="8578" xr:uid="{00000000-0005-0000-0000-0000D0400000}"/>
    <cellStyle name="Calculation 5 3 2 3 2" xfId="28457" xr:uid="{00000000-0005-0000-0000-0000D1400000}"/>
    <cellStyle name="Calculation 5 3 2 4" xfId="8579" xr:uid="{00000000-0005-0000-0000-0000D2400000}"/>
    <cellStyle name="Calculation 5 3 2 4 2" xfId="28458" xr:uid="{00000000-0005-0000-0000-0000D3400000}"/>
    <cellStyle name="Calculation 5 3 2 5" xfId="8580" xr:uid="{00000000-0005-0000-0000-0000D4400000}"/>
    <cellStyle name="Calculation 5 3 2 5 2" xfId="28459" xr:uid="{00000000-0005-0000-0000-0000D5400000}"/>
    <cellStyle name="Calculation 5 3 2 6" xfId="8581" xr:uid="{00000000-0005-0000-0000-0000D6400000}"/>
    <cellStyle name="Calculation 5 3 2 6 2" xfId="28460" xr:uid="{00000000-0005-0000-0000-0000D7400000}"/>
    <cellStyle name="Calculation 5 3 2 7" xfId="8582" xr:uid="{00000000-0005-0000-0000-0000D8400000}"/>
    <cellStyle name="Calculation 5 3 2 7 2" xfId="28461" xr:uid="{00000000-0005-0000-0000-0000D9400000}"/>
    <cellStyle name="Calculation 5 3 2 8" xfId="8583" xr:uid="{00000000-0005-0000-0000-0000DA400000}"/>
    <cellStyle name="Calculation 5 3 2 8 2" xfId="28462" xr:uid="{00000000-0005-0000-0000-0000DB400000}"/>
    <cellStyle name="Calculation 5 3 2 9" xfId="28455" xr:uid="{00000000-0005-0000-0000-0000DC400000}"/>
    <cellStyle name="Calculation 5 3 3" xfId="8584" xr:uid="{00000000-0005-0000-0000-0000DD400000}"/>
    <cellStyle name="Calculation 5 3 3 2" xfId="28463" xr:uid="{00000000-0005-0000-0000-0000DE400000}"/>
    <cellStyle name="Calculation 5 3 4" xfId="8585" xr:uid="{00000000-0005-0000-0000-0000DF400000}"/>
    <cellStyle name="Calculation 5 3 4 2" xfId="28464" xr:uid="{00000000-0005-0000-0000-0000E0400000}"/>
    <cellStyle name="Calculation 5 3 5" xfId="8586" xr:uid="{00000000-0005-0000-0000-0000E1400000}"/>
    <cellStyle name="Calculation 5 3 5 2" xfId="28465" xr:uid="{00000000-0005-0000-0000-0000E2400000}"/>
    <cellStyle name="Calculation 5 3 6" xfId="8587" xr:uid="{00000000-0005-0000-0000-0000E3400000}"/>
    <cellStyle name="Calculation 5 3 6 2" xfId="28466" xr:uid="{00000000-0005-0000-0000-0000E4400000}"/>
    <cellStyle name="Calculation 5 3 7" xfId="8588" xr:uid="{00000000-0005-0000-0000-0000E5400000}"/>
    <cellStyle name="Calculation 5 3 7 2" xfId="28467" xr:uid="{00000000-0005-0000-0000-0000E6400000}"/>
    <cellStyle name="Calculation 5 3 8" xfId="8589" xr:uid="{00000000-0005-0000-0000-0000E7400000}"/>
    <cellStyle name="Calculation 5 3 8 2" xfId="28468" xr:uid="{00000000-0005-0000-0000-0000E8400000}"/>
    <cellStyle name="Calculation 5 3 9" xfId="28454" xr:uid="{00000000-0005-0000-0000-0000E9400000}"/>
    <cellStyle name="Calculation 5 4" xfId="8590" xr:uid="{00000000-0005-0000-0000-0000EA400000}"/>
    <cellStyle name="Calculation 5 4 2" xfId="8591" xr:uid="{00000000-0005-0000-0000-0000EB400000}"/>
    <cellStyle name="Calculation 5 4 2 2" xfId="28470" xr:uid="{00000000-0005-0000-0000-0000EC400000}"/>
    <cellStyle name="Calculation 5 4 3" xfId="8592" xr:uid="{00000000-0005-0000-0000-0000ED400000}"/>
    <cellStyle name="Calculation 5 4 3 2" xfId="28471" xr:uid="{00000000-0005-0000-0000-0000EE400000}"/>
    <cellStyle name="Calculation 5 4 4" xfId="8593" xr:uid="{00000000-0005-0000-0000-0000EF400000}"/>
    <cellStyle name="Calculation 5 4 4 2" xfId="28472" xr:uid="{00000000-0005-0000-0000-0000F0400000}"/>
    <cellStyle name="Calculation 5 4 5" xfId="8594" xr:uid="{00000000-0005-0000-0000-0000F1400000}"/>
    <cellStyle name="Calculation 5 4 5 2" xfId="28473" xr:uid="{00000000-0005-0000-0000-0000F2400000}"/>
    <cellStyle name="Calculation 5 4 6" xfId="8595" xr:uid="{00000000-0005-0000-0000-0000F3400000}"/>
    <cellStyle name="Calculation 5 4 6 2" xfId="28474" xr:uid="{00000000-0005-0000-0000-0000F4400000}"/>
    <cellStyle name="Calculation 5 4 7" xfId="8596" xr:uid="{00000000-0005-0000-0000-0000F5400000}"/>
    <cellStyle name="Calculation 5 4 7 2" xfId="28475" xr:uid="{00000000-0005-0000-0000-0000F6400000}"/>
    <cellStyle name="Calculation 5 4 8" xfId="8597" xr:uid="{00000000-0005-0000-0000-0000F7400000}"/>
    <cellStyle name="Calculation 5 4 8 2" xfId="28476" xr:uid="{00000000-0005-0000-0000-0000F8400000}"/>
    <cellStyle name="Calculation 5 4 9" xfId="28469" xr:uid="{00000000-0005-0000-0000-0000F9400000}"/>
    <cellStyle name="Calculation 5 5" xfId="8598" xr:uid="{00000000-0005-0000-0000-0000FA400000}"/>
    <cellStyle name="Calculation 5 5 2" xfId="28477" xr:uid="{00000000-0005-0000-0000-0000FB400000}"/>
    <cellStyle name="Calculation 5 6" xfId="8599" xr:uid="{00000000-0005-0000-0000-0000FC400000}"/>
    <cellStyle name="Calculation 5 6 2" xfId="28478" xr:uid="{00000000-0005-0000-0000-0000FD400000}"/>
    <cellStyle name="Calculation 5 7" xfId="8600" xr:uid="{00000000-0005-0000-0000-0000FE400000}"/>
    <cellStyle name="Calculation 5 7 2" xfId="28479" xr:uid="{00000000-0005-0000-0000-0000FF400000}"/>
    <cellStyle name="Calculation 5 8" xfId="8601" xr:uid="{00000000-0005-0000-0000-000000410000}"/>
    <cellStyle name="Calculation 5 8 2" xfId="28480" xr:uid="{00000000-0005-0000-0000-000001410000}"/>
    <cellStyle name="Calculation 5 9" xfId="8602" xr:uid="{00000000-0005-0000-0000-000002410000}"/>
    <cellStyle name="Calculation 5 9 2" xfId="28481" xr:uid="{00000000-0005-0000-0000-000003410000}"/>
    <cellStyle name="Calculation 6" xfId="8603" xr:uid="{00000000-0005-0000-0000-000004410000}"/>
    <cellStyle name="Calculation 6 10" xfId="28482" xr:uid="{00000000-0005-0000-0000-000005410000}"/>
    <cellStyle name="Calculation 6 2" xfId="8604" xr:uid="{00000000-0005-0000-0000-000006410000}"/>
    <cellStyle name="Calculation 6 2 2" xfId="8605" xr:uid="{00000000-0005-0000-0000-000007410000}"/>
    <cellStyle name="Calculation 6 2 2 2" xfId="8606" xr:uid="{00000000-0005-0000-0000-000008410000}"/>
    <cellStyle name="Calculation 6 2 2 2 2" xfId="28485" xr:uid="{00000000-0005-0000-0000-000009410000}"/>
    <cellStyle name="Calculation 6 2 2 3" xfId="8607" xr:uid="{00000000-0005-0000-0000-00000A410000}"/>
    <cellStyle name="Calculation 6 2 2 3 2" xfId="28486" xr:uid="{00000000-0005-0000-0000-00000B410000}"/>
    <cellStyle name="Calculation 6 2 2 4" xfId="8608" xr:uid="{00000000-0005-0000-0000-00000C410000}"/>
    <cellStyle name="Calculation 6 2 2 4 2" xfId="28487" xr:uid="{00000000-0005-0000-0000-00000D410000}"/>
    <cellStyle name="Calculation 6 2 2 5" xfId="8609" xr:uid="{00000000-0005-0000-0000-00000E410000}"/>
    <cellStyle name="Calculation 6 2 2 5 2" xfId="28488" xr:uid="{00000000-0005-0000-0000-00000F410000}"/>
    <cellStyle name="Calculation 6 2 2 6" xfId="8610" xr:uid="{00000000-0005-0000-0000-000010410000}"/>
    <cellStyle name="Calculation 6 2 2 6 2" xfId="28489" xr:uid="{00000000-0005-0000-0000-000011410000}"/>
    <cellStyle name="Calculation 6 2 2 7" xfId="8611" xr:uid="{00000000-0005-0000-0000-000012410000}"/>
    <cellStyle name="Calculation 6 2 2 7 2" xfId="28490" xr:uid="{00000000-0005-0000-0000-000013410000}"/>
    <cellStyle name="Calculation 6 2 2 8" xfId="8612" xr:uid="{00000000-0005-0000-0000-000014410000}"/>
    <cellStyle name="Calculation 6 2 2 8 2" xfId="28491" xr:uid="{00000000-0005-0000-0000-000015410000}"/>
    <cellStyle name="Calculation 6 2 2 9" xfId="28484" xr:uid="{00000000-0005-0000-0000-000016410000}"/>
    <cellStyle name="Calculation 6 2 3" xfId="8613" xr:uid="{00000000-0005-0000-0000-000017410000}"/>
    <cellStyle name="Calculation 6 2 3 2" xfId="28492" xr:uid="{00000000-0005-0000-0000-000018410000}"/>
    <cellStyle name="Calculation 6 2 4" xfId="8614" xr:uid="{00000000-0005-0000-0000-000019410000}"/>
    <cellStyle name="Calculation 6 2 4 2" xfId="28493" xr:uid="{00000000-0005-0000-0000-00001A410000}"/>
    <cellStyle name="Calculation 6 2 5" xfId="8615" xr:uid="{00000000-0005-0000-0000-00001B410000}"/>
    <cellStyle name="Calculation 6 2 5 2" xfId="28494" xr:uid="{00000000-0005-0000-0000-00001C410000}"/>
    <cellStyle name="Calculation 6 2 6" xfId="8616" xr:uid="{00000000-0005-0000-0000-00001D410000}"/>
    <cellStyle name="Calculation 6 2 6 2" xfId="28495" xr:uid="{00000000-0005-0000-0000-00001E410000}"/>
    <cellStyle name="Calculation 6 2 7" xfId="8617" xr:uid="{00000000-0005-0000-0000-00001F410000}"/>
    <cellStyle name="Calculation 6 2 7 2" xfId="28496" xr:uid="{00000000-0005-0000-0000-000020410000}"/>
    <cellStyle name="Calculation 6 2 8" xfId="8618" xr:uid="{00000000-0005-0000-0000-000021410000}"/>
    <cellStyle name="Calculation 6 2 8 2" xfId="28497" xr:uid="{00000000-0005-0000-0000-000022410000}"/>
    <cellStyle name="Calculation 6 2 9" xfId="28483" xr:uid="{00000000-0005-0000-0000-000023410000}"/>
    <cellStyle name="Calculation 6 3" xfId="8619" xr:uid="{00000000-0005-0000-0000-000024410000}"/>
    <cellStyle name="Calculation 6 3 2" xfId="8620" xr:uid="{00000000-0005-0000-0000-000025410000}"/>
    <cellStyle name="Calculation 6 3 2 2" xfId="28499" xr:uid="{00000000-0005-0000-0000-000026410000}"/>
    <cellStyle name="Calculation 6 3 3" xfId="8621" xr:uid="{00000000-0005-0000-0000-000027410000}"/>
    <cellStyle name="Calculation 6 3 3 2" xfId="28500" xr:uid="{00000000-0005-0000-0000-000028410000}"/>
    <cellStyle name="Calculation 6 3 4" xfId="8622" xr:uid="{00000000-0005-0000-0000-000029410000}"/>
    <cellStyle name="Calculation 6 3 4 2" xfId="28501" xr:uid="{00000000-0005-0000-0000-00002A410000}"/>
    <cellStyle name="Calculation 6 3 5" xfId="8623" xr:uid="{00000000-0005-0000-0000-00002B410000}"/>
    <cellStyle name="Calculation 6 3 5 2" xfId="28502" xr:uid="{00000000-0005-0000-0000-00002C410000}"/>
    <cellStyle name="Calculation 6 3 6" xfId="8624" xr:uid="{00000000-0005-0000-0000-00002D410000}"/>
    <cellStyle name="Calculation 6 3 6 2" xfId="28503" xr:uid="{00000000-0005-0000-0000-00002E410000}"/>
    <cellStyle name="Calculation 6 3 7" xfId="8625" xr:uid="{00000000-0005-0000-0000-00002F410000}"/>
    <cellStyle name="Calculation 6 3 7 2" xfId="28504" xr:uid="{00000000-0005-0000-0000-000030410000}"/>
    <cellStyle name="Calculation 6 3 8" xfId="8626" xr:uid="{00000000-0005-0000-0000-000031410000}"/>
    <cellStyle name="Calculation 6 3 8 2" xfId="28505" xr:uid="{00000000-0005-0000-0000-000032410000}"/>
    <cellStyle name="Calculation 6 3 9" xfId="28498" xr:uid="{00000000-0005-0000-0000-000033410000}"/>
    <cellStyle name="Calculation 6 4" xfId="8627" xr:uid="{00000000-0005-0000-0000-000034410000}"/>
    <cellStyle name="Calculation 6 4 2" xfId="28506" xr:uid="{00000000-0005-0000-0000-000035410000}"/>
    <cellStyle name="Calculation 6 5" xfId="8628" xr:uid="{00000000-0005-0000-0000-000036410000}"/>
    <cellStyle name="Calculation 6 5 2" xfId="28507" xr:uid="{00000000-0005-0000-0000-000037410000}"/>
    <cellStyle name="Calculation 6 6" xfId="8629" xr:uid="{00000000-0005-0000-0000-000038410000}"/>
    <cellStyle name="Calculation 6 6 2" xfId="28508" xr:uid="{00000000-0005-0000-0000-000039410000}"/>
    <cellStyle name="Calculation 6 7" xfId="8630" xr:uid="{00000000-0005-0000-0000-00003A410000}"/>
    <cellStyle name="Calculation 6 7 2" xfId="28509" xr:uid="{00000000-0005-0000-0000-00003B410000}"/>
    <cellStyle name="Calculation 6 8" xfId="8631" xr:uid="{00000000-0005-0000-0000-00003C410000}"/>
    <cellStyle name="Calculation 6 8 2" xfId="28510" xr:uid="{00000000-0005-0000-0000-00003D410000}"/>
    <cellStyle name="Calculation 6 9" xfId="8632" xr:uid="{00000000-0005-0000-0000-00003E410000}"/>
    <cellStyle name="Calculation 6 9 2" xfId="28511" xr:uid="{00000000-0005-0000-0000-00003F410000}"/>
    <cellStyle name="Calculation 7" xfId="8633" xr:uid="{00000000-0005-0000-0000-000040410000}"/>
    <cellStyle name="Calculation 7 10" xfId="28512" xr:uid="{00000000-0005-0000-0000-000041410000}"/>
    <cellStyle name="Calculation 7 2" xfId="8634" xr:uid="{00000000-0005-0000-0000-000042410000}"/>
    <cellStyle name="Calculation 7 2 2" xfId="8635" xr:uid="{00000000-0005-0000-0000-000043410000}"/>
    <cellStyle name="Calculation 7 2 2 2" xfId="8636" xr:uid="{00000000-0005-0000-0000-000044410000}"/>
    <cellStyle name="Calculation 7 2 2 2 2" xfId="28515" xr:uid="{00000000-0005-0000-0000-000045410000}"/>
    <cellStyle name="Calculation 7 2 2 3" xfId="8637" xr:uid="{00000000-0005-0000-0000-000046410000}"/>
    <cellStyle name="Calculation 7 2 2 3 2" xfId="28516" xr:uid="{00000000-0005-0000-0000-000047410000}"/>
    <cellStyle name="Calculation 7 2 2 4" xfId="8638" xr:uid="{00000000-0005-0000-0000-000048410000}"/>
    <cellStyle name="Calculation 7 2 2 4 2" xfId="28517" xr:uid="{00000000-0005-0000-0000-000049410000}"/>
    <cellStyle name="Calculation 7 2 2 5" xfId="8639" xr:uid="{00000000-0005-0000-0000-00004A410000}"/>
    <cellStyle name="Calculation 7 2 2 5 2" xfId="28518" xr:uid="{00000000-0005-0000-0000-00004B410000}"/>
    <cellStyle name="Calculation 7 2 2 6" xfId="8640" xr:uid="{00000000-0005-0000-0000-00004C410000}"/>
    <cellStyle name="Calculation 7 2 2 6 2" xfId="28519" xr:uid="{00000000-0005-0000-0000-00004D410000}"/>
    <cellStyle name="Calculation 7 2 2 7" xfId="8641" xr:uid="{00000000-0005-0000-0000-00004E410000}"/>
    <cellStyle name="Calculation 7 2 2 7 2" xfId="28520" xr:uid="{00000000-0005-0000-0000-00004F410000}"/>
    <cellStyle name="Calculation 7 2 2 8" xfId="8642" xr:uid="{00000000-0005-0000-0000-000050410000}"/>
    <cellStyle name="Calculation 7 2 2 8 2" xfId="28521" xr:uid="{00000000-0005-0000-0000-000051410000}"/>
    <cellStyle name="Calculation 7 2 2 9" xfId="28514" xr:uid="{00000000-0005-0000-0000-000052410000}"/>
    <cellStyle name="Calculation 7 2 3" xfId="8643" xr:uid="{00000000-0005-0000-0000-000053410000}"/>
    <cellStyle name="Calculation 7 2 3 2" xfId="28522" xr:uid="{00000000-0005-0000-0000-000054410000}"/>
    <cellStyle name="Calculation 7 2 4" xfId="8644" xr:uid="{00000000-0005-0000-0000-000055410000}"/>
    <cellStyle name="Calculation 7 2 4 2" xfId="28523" xr:uid="{00000000-0005-0000-0000-000056410000}"/>
    <cellStyle name="Calculation 7 2 5" xfId="8645" xr:uid="{00000000-0005-0000-0000-000057410000}"/>
    <cellStyle name="Calculation 7 2 5 2" xfId="28524" xr:uid="{00000000-0005-0000-0000-000058410000}"/>
    <cellStyle name="Calculation 7 2 6" xfId="8646" xr:uid="{00000000-0005-0000-0000-000059410000}"/>
    <cellStyle name="Calculation 7 2 6 2" xfId="28525" xr:uid="{00000000-0005-0000-0000-00005A410000}"/>
    <cellStyle name="Calculation 7 2 7" xfId="8647" xr:uid="{00000000-0005-0000-0000-00005B410000}"/>
    <cellStyle name="Calculation 7 2 7 2" xfId="28526" xr:uid="{00000000-0005-0000-0000-00005C410000}"/>
    <cellStyle name="Calculation 7 2 8" xfId="8648" xr:uid="{00000000-0005-0000-0000-00005D410000}"/>
    <cellStyle name="Calculation 7 2 8 2" xfId="28527" xr:uid="{00000000-0005-0000-0000-00005E410000}"/>
    <cellStyle name="Calculation 7 2 9" xfId="28513" xr:uid="{00000000-0005-0000-0000-00005F410000}"/>
    <cellStyle name="Calculation 7 3" xfId="8649" xr:uid="{00000000-0005-0000-0000-000060410000}"/>
    <cellStyle name="Calculation 7 3 2" xfId="8650" xr:uid="{00000000-0005-0000-0000-000061410000}"/>
    <cellStyle name="Calculation 7 3 2 2" xfId="28529" xr:uid="{00000000-0005-0000-0000-000062410000}"/>
    <cellStyle name="Calculation 7 3 3" xfId="8651" xr:uid="{00000000-0005-0000-0000-000063410000}"/>
    <cellStyle name="Calculation 7 3 3 2" xfId="28530" xr:uid="{00000000-0005-0000-0000-000064410000}"/>
    <cellStyle name="Calculation 7 3 4" xfId="8652" xr:uid="{00000000-0005-0000-0000-000065410000}"/>
    <cellStyle name="Calculation 7 3 4 2" xfId="28531" xr:uid="{00000000-0005-0000-0000-000066410000}"/>
    <cellStyle name="Calculation 7 3 5" xfId="8653" xr:uid="{00000000-0005-0000-0000-000067410000}"/>
    <cellStyle name="Calculation 7 3 5 2" xfId="28532" xr:uid="{00000000-0005-0000-0000-000068410000}"/>
    <cellStyle name="Calculation 7 3 6" xfId="8654" xr:uid="{00000000-0005-0000-0000-000069410000}"/>
    <cellStyle name="Calculation 7 3 6 2" xfId="28533" xr:uid="{00000000-0005-0000-0000-00006A410000}"/>
    <cellStyle name="Calculation 7 3 7" xfId="8655" xr:uid="{00000000-0005-0000-0000-00006B410000}"/>
    <cellStyle name="Calculation 7 3 7 2" xfId="28534" xr:uid="{00000000-0005-0000-0000-00006C410000}"/>
    <cellStyle name="Calculation 7 3 8" xfId="8656" xr:uid="{00000000-0005-0000-0000-00006D410000}"/>
    <cellStyle name="Calculation 7 3 8 2" xfId="28535" xr:uid="{00000000-0005-0000-0000-00006E410000}"/>
    <cellStyle name="Calculation 7 3 9" xfId="28528" xr:uid="{00000000-0005-0000-0000-00006F410000}"/>
    <cellStyle name="Calculation 7 4" xfId="8657" xr:uid="{00000000-0005-0000-0000-000070410000}"/>
    <cellStyle name="Calculation 7 4 2" xfId="28536" xr:uid="{00000000-0005-0000-0000-000071410000}"/>
    <cellStyle name="Calculation 7 5" xfId="8658" xr:uid="{00000000-0005-0000-0000-000072410000}"/>
    <cellStyle name="Calculation 7 5 2" xfId="28537" xr:uid="{00000000-0005-0000-0000-000073410000}"/>
    <cellStyle name="Calculation 7 6" xfId="8659" xr:uid="{00000000-0005-0000-0000-000074410000}"/>
    <cellStyle name="Calculation 7 6 2" xfId="28538" xr:uid="{00000000-0005-0000-0000-000075410000}"/>
    <cellStyle name="Calculation 7 7" xfId="8660" xr:uid="{00000000-0005-0000-0000-000076410000}"/>
    <cellStyle name="Calculation 7 7 2" xfId="28539" xr:uid="{00000000-0005-0000-0000-000077410000}"/>
    <cellStyle name="Calculation 7 8" xfId="8661" xr:uid="{00000000-0005-0000-0000-000078410000}"/>
    <cellStyle name="Calculation 7 8 2" xfId="28540" xr:uid="{00000000-0005-0000-0000-000079410000}"/>
    <cellStyle name="Calculation 7 9" xfId="8662" xr:uid="{00000000-0005-0000-0000-00007A410000}"/>
    <cellStyle name="Calculation 7 9 2" xfId="28541" xr:uid="{00000000-0005-0000-0000-00007B410000}"/>
    <cellStyle name="Calculation 8" xfId="8663" xr:uid="{00000000-0005-0000-0000-00007C410000}"/>
    <cellStyle name="Calculation 8 10" xfId="28542" xr:uid="{00000000-0005-0000-0000-00007D410000}"/>
    <cellStyle name="Calculation 8 2" xfId="8664" xr:uid="{00000000-0005-0000-0000-00007E410000}"/>
    <cellStyle name="Calculation 8 2 2" xfId="8665" xr:uid="{00000000-0005-0000-0000-00007F410000}"/>
    <cellStyle name="Calculation 8 2 2 2" xfId="8666" xr:uid="{00000000-0005-0000-0000-000080410000}"/>
    <cellStyle name="Calculation 8 2 2 2 2" xfId="28545" xr:uid="{00000000-0005-0000-0000-000081410000}"/>
    <cellStyle name="Calculation 8 2 2 3" xfId="8667" xr:uid="{00000000-0005-0000-0000-000082410000}"/>
    <cellStyle name="Calculation 8 2 2 3 2" xfId="28546" xr:uid="{00000000-0005-0000-0000-000083410000}"/>
    <cellStyle name="Calculation 8 2 2 4" xfId="8668" xr:uid="{00000000-0005-0000-0000-000084410000}"/>
    <cellStyle name="Calculation 8 2 2 4 2" xfId="28547" xr:uid="{00000000-0005-0000-0000-000085410000}"/>
    <cellStyle name="Calculation 8 2 2 5" xfId="8669" xr:uid="{00000000-0005-0000-0000-000086410000}"/>
    <cellStyle name="Calculation 8 2 2 5 2" xfId="28548" xr:uid="{00000000-0005-0000-0000-000087410000}"/>
    <cellStyle name="Calculation 8 2 2 6" xfId="8670" xr:uid="{00000000-0005-0000-0000-000088410000}"/>
    <cellStyle name="Calculation 8 2 2 6 2" xfId="28549" xr:uid="{00000000-0005-0000-0000-000089410000}"/>
    <cellStyle name="Calculation 8 2 2 7" xfId="8671" xr:uid="{00000000-0005-0000-0000-00008A410000}"/>
    <cellStyle name="Calculation 8 2 2 7 2" xfId="28550" xr:uid="{00000000-0005-0000-0000-00008B410000}"/>
    <cellStyle name="Calculation 8 2 2 8" xfId="8672" xr:uid="{00000000-0005-0000-0000-00008C410000}"/>
    <cellStyle name="Calculation 8 2 2 8 2" xfId="28551" xr:uid="{00000000-0005-0000-0000-00008D410000}"/>
    <cellStyle name="Calculation 8 2 2 9" xfId="28544" xr:uid="{00000000-0005-0000-0000-00008E410000}"/>
    <cellStyle name="Calculation 8 2 3" xfId="8673" xr:uid="{00000000-0005-0000-0000-00008F410000}"/>
    <cellStyle name="Calculation 8 2 3 2" xfId="28552" xr:uid="{00000000-0005-0000-0000-000090410000}"/>
    <cellStyle name="Calculation 8 2 4" xfId="8674" xr:uid="{00000000-0005-0000-0000-000091410000}"/>
    <cellStyle name="Calculation 8 2 4 2" xfId="28553" xr:uid="{00000000-0005-0000-0000-000092410000}"/>
    <cellStyle name="Calculation 8 2 5" xfId="8675" xr:uid="{00000000-0005-0000-0000-000093410000}"/>
    <cellStyle name="Calculation 8 2 5 2" xfId="28554" xr:uid="{00000000-0005-0000-0000-000094410000}"/>
    <cellStyle name="Calculation 8 2 6" xfId="8676" xr:uid="{00000000-0005-0000-0000-000095410000}"/>
    <cellStyle name="Calculation 8 2 6 2" xfId="28555" xr:uid="{00000000-0005-0000-0000-000096410000}"/>
    <cellStyle name="Calculation 8 2 7" xfId="8677" xr:uid="{00000000-0005-0000-0000-000097410000}"/>
    <cellStyle name="Calculation 8 2 7 2" xfId="28556" xr:uid="{00000000-0005-0000-0000-000098410000}"/>
    <cellStyle name="Calculation 8 2 8" xfId="8678" xr:uid="{00000000-0005-0000-0000-000099410000}"/>
    <cellStyle name="Calculation 8 2 8 2" xfId="28557" xr:uid="{00000000-0005-0000-0000-00009A410000}"/>
    <cellStyle name="Calculation 8 2 9" xfId="28543" xr:uid="{00000000-0005-0000-0000-00009B410000}"/>
    <cellStyle name="Calculation 8 3" xfId="8679" xr:uid="{00000000-0005-0000-0000-00009C410000}"/>
    <cellStyle name="Calculation 8 3 2" xfId="8680" xr:uid="{00000000-0005-0000-0000-00009D410000}"/>
    <cellStyle name="Calculation 8 3 2 2" xfId="28559" xr:uid="{00000000-0005-0000-0000-00009E410000}"/>
    <cellStyle name="Calculation 8 3 3" xfId="8681" xr:uid="{00000000-0005-0000-0000-00009F410000}"/>
    <cellStyle name="Calculation 8 3 3 2" xfId="28560" xr:uid="{00000000-0005-0000-0000-0000A0410000}"/>
    <cellStyle name="Calculation 8 3 4" xfId="8682" xr:uid="{00000000-0005-0000-0000-0000A1410000}"/>
    <cellStyle name="Calculation 8 3 4 2" xfId="28561" xr:uid="{00000000-0005-0000-0000-0000A2410000}"/>
    <cellStyle name="Calculation 8 3 5" xfId="8683" xr:uid="{00000000-0005-0000-0000-0000A3410000}"/>
    <cellStyle name="Calculation 8 3 5 2" xfId="28562" xr:uid="{00000000-0005-0000-0000-0000A4410000}"/>
    <cellStyle name="Calculation 8 3 6" xfId="8684" xr:uid="{00000000-0005-0000-0000-0000A5410000}"/>
    <cellStyle name="Calculation 8 3 6 2" xfId="28563" xr:uid="{00000000-0005-0000-0000-0000A6410000}"/>
    <cellStyle name="Calculation 8 3 7" xfId="8685" xr:uid="{00000000-0005-0000-0000-0000A7410000}"/>
    <cellStyle name="Calculation 8 3 7 2" xfId="28564" xr:uid="{00000000-0005-0000-0000-0000A8410000}"/>
    <cellStyle name="Calculation 8 3 8" xfId="8686" xr:uid="{00000000-0005-0000-0000-0000A9410000}"/>
    <cellStyle name="Calculation 8 3 8 2" xfId="28565" xr:uid="{00000000-0005-0000-0000-0000AA410000}"/>
    <cellStyle name="Calculation 8 3 9" xfId="28558" xr:uid="{00000000-0005-0000-0000-0000AB410000}"/>
    <cellStyle name="Calculation 8 4" xfId="8687" xr:uid="{00000000-0005-0000-0000-0000AC410000}"/>
    <cellStyle name="Calculation 8 4 2" xfId="28566" xr:uid="{00000000-0005-0000-0000-0000AD410000}"/>
    <cellStyle name="Calculation 8 5" xfId="8688" xr:uid="{00000000-0005-0000-0000-0000AE410000}"/>
    <cellStyle name="Calculation 8 5 2" xfId="28567" xr:uid="{00000000-0005-0000-0000-0000AF410000}"/>
    <cellStyle name="Calculation 8 6" xfId="8689" xr:uid="{00000000-0005-0000-0000-0000B0410000}"/>
    <cellStyle name="Calculation 8 6 2" xfId="28568" xr:uid="{00000000-0005-0000-0000-0000B1410000}"/>
    <cellStyle name="Calculation 8 7" xfId="8690" xr:uid="{00000000-0005-0000-0000-0000B2410000}"/>
    <cellStyle name="Calculation 8 7 2" xfId="28569" xr:uid="{00000000-0005-0000-0000-0000B3410000}"/>
    <cellStyle name="Calculation 8 8" xfId="8691" xr:uid="{00000000-0005-0000-0000-0000B4410000}"/>
    <cellStyle name="Calculation 8 8 2" xfId="28570" xr:uid="{00000000-0005-0000-0000-0000B5410000}"/>
    <cellStyle name="Calculation 8 9" xfId="8692" xr:uid="{00000000-0005-0000-0000-0000B6410000}"/>
    <cellStyle name="Calculation 8 9 2" xfId="28571" xr:uid="{00000000-0005-0000-0000-0000B7410000}"/>
    <cellStyle name="Calculation 9" xfId="8693" xr:uid="{00000000-0005-0000-0000-0000B8410000}"/>
    <cellStyle name="Calculation 9 10" xfId="28572" xr:uid="{00000000-0005-0000-0000-0000B9410000}"/>
    <cellStyle name="Calculation 9 2" xfId="8694" xr:uid="{00000000-0005-0000-0000-0000BA410000}"/>
    <cellStyle name="Calculation 9 2 2" xfId="8695" xr:uid="{00000000-0005-0000-0000-0000BB410000}"/>
    <cellStyle name="Calculation 9 2 2 2" xfId="8696" xr:uid="{00000000-0005-0000-0000-0000BC410000}"/>
    <cellStyle name="Calculation 9 2 2 2 2" xfId="28575" xr:uid="{00000000-0005-0000-0000-0000BD410000}"/>
    <cellStyle name="Calculation 9 2 2 3" xfId="8697" xr:uid="{00000000-0005-0000-0000-0000BE410000}"/>
    <cellStyle name="Calculation 9 2 2 3 2" xfId="28576" xr:uid="{00000000-0005-0000-0000-0000BF410000}"/>
    <cellStyle name="Calculation 9 2 2 4" xfId="8698" xr:uid="{00000000-0005-0000-0000-0000C0410000}"/>
    <cellStyle name="Calculation 9 2 2 4 2" xfId="28577" xr:uid="{00000000-0005-0000-0000-0000C1410000}"/>
    <cellStyle name="Calculation 9 2 2 5" xfId="8699" xr:uid="{00000000-0005-0000-0000-0000C2410000}"/>
    <cellStyle name="Calculation 9 2 2 5 2" xfId="28578" xr:uid="{00000000-0005-0000-0000-0000C3410000}"/>
    <cellStyle name="Calculation 9 2 2 6" xfId="8700" xr:uid="{00000000-0005-0000-0000-0000C4410000}"/>
    <cellStyle name="Calculation 9 2 2 6 2" xfId="28579" xr:uid="{00000000-0005-0000-0000-0000C5410000}"/>
    <cellStyle name="Calculation 9 2 2 7" xfId="8701" xr:uid="{00000000-0005-0000-0000-0000C6410000}"/>
    <cellStyle name="Calculation 9 2 2 7 2" xfId="28580" xr:uid="{00000000-0005-0000-0000-0000C7410000}"/>
    <cellStyle name="Calculation 9 2 2 8" xfId="8702" xr:uid="{00000000-0005-0000-0000-0000C8410000}"/>
    <cellStyle name="Calculation 9 2 2 8 2" xfId="28581" xr:uid="{00000000-0005-0000-0000-0000C9410000}"/>
    <cellStyle name="Calculation 9 2 2 9" xfId="28574" xr:uid="{00000000-0005-0000-0000-0000CA410000}"/>
    <cellStyle name="Calculation 9 2 3" xfId="8703" xr:uid="{00000000-0005-0000-0000-0000CB410000}"/>
    <cellStyle name="Calculation 9 2 3 2" xfId="28582" xr:uid="{00000000-0005-0000-0000-0000CC410000}"/>
    <cellStyle name="Calculation 9 2 4" xfId="8704" xr:uid="{00000000-0005-0000-0000-0000CD410000}"/>
    <cellStyle name="Calculation 9 2 4 2" xfId="28583" xr:uid="{00000000-0005-0000-0000-0000CE410000}"/>
    <cellStyle name="Calculation 9 2 5" xfId="8705" xr:uid="{00000000-0005-0000-0000-0000CF410000}"/>
    <cellStyle name="Calculation 9 2 5 2" xfId="28584" xr:uid="{00000000-0005-0000-0000-0000D0410000}"/>
    <cellStyle name="Calculation 9 2 6" xfId="8706" xr:uid="{00000000-0005-0000-0000-0000D1410000}"/>
    <cellStyle name="Calculation 9 2 6 2" xfId="28585" xr:uid="{00000000-0005-0000-0000-0000D2410000}"/>
    <cellStyle name="Calculation 9 2 7" xfId="8707" xr:uid="{00000000-0005-0000-0000-0000D3410000}"/>
    <cellStyle name="Calculation 9 2 7 2" xfId="28586" xr:uid="{00000000-0005-0000-0000-0000D4410000}"/>
    <cellStyle name="Calculation 9 2 8" xfId="8708" xr:uid="{00000000-0005-0000-0000-0000D5410000}"/>
    <cellStyle name="Calculation 9 2 8 2" xfId="28587" xr:uid="{00000000-0005-0000-0000-0000D6410000}"/>
    <cellStyle name="Calculation 9 2 9" xfId="28573" xr:uid="{00000000-0005-0000-0000-0000D7410000}"/>
    <cellStyle name="Calculation 9 3" xfId="8709" xr:uid="{00000000-0005-0000-0000-0000D8410000}"/>
    <cellStyle name="Calculation 9 3 2" xfId="8710" xr:uid="{00000000-0005-0000-0000-0000D9410000}"/>
    <cellStyle name="Calculation 9 3 2 2" xfId="28589" xr:uid="{00000000-0005-0000-0000-0000DA410000}"/>
    <cellStyle name="Calculation 9 3 3" xfId="8711" xr:uid="{00000000-0005-0000-0000-0000DB410000}"/>
    <cellStyle name="Calculation 9 3 3 2" xfId="28590" xr:uid="{00000000-0005-0000-0000-0000DC410000}"/>
    <cellStyle name="Calculation 9 3 4" xfId="8712" xr:uid="{00000000-0005-0000-0000-0000DD410000}"/>
    <cellStyle name="Calculation 9 3 4 2" xfId="28591" xr:uid="{00000000-0005-0000-0000-0000DE410000}"/>
    <cellStyle name="Calculation 9 3 5" xfId="8713" xr:uid="{00000000-0005-0000-0000-0000DF410000}"/>
    <cellStyle name="Calculation 9 3 5 2" xfId="28592" xr:uid="{00000000-0005-0000-0000-0000E0410000}"/>
    <cellStyle name="Calculation 9 3 6" xfId="8714" xr:uid="{00000000-0005-0000-0000-0000E1410000}"/>
    <cellStyle name="Calculation 9 3 6 2" xfId="28593" xr:uid="{00000000-0005-0000-0000-0000E2410000}"/>
    <cellStyle name="Calculation 9 3 7" xfId="8715" xr:uid="{00000000-0005-0000-0000-0000E3410000}"/>
    <cellStyle name="Calculation 9 3 7 2" xfId="28594" xr:uid="{00000000-0005-0000-0000-0000E4410000}"/>
    <cellStyle name="Calculation 9 3 8" xfId="8716" xr:uid="{00000000-0005-0000-0000-0000E5410000}"/>
    <cellStyle name="Calculation 9 3 8 2" xfId="28595" xr:uid="{00000000-0005-0000-0000-0000E6410000}"/>
    <cellStyle name="Calculation 9 3 9" xfId="28588" xr:uid="{00000000-0005-0000-0000-0000E7410000}"/>
    <cellStyle name="Calculation 9 4" xfId="8717" xr:uid="{00000000-0005-0000-0000-0000E8410000}"/>
    <cellStyle name="Calculation 9 4 2" xfId="28596" xr:uid="{00000000-0005-0000-0000-0000E9410000}"/>
    <cellStyle name="Calculation 9 5" xfId="8718" xr:uid="{00000000-0005-0000-0000-0000EA410000}"/>
    <cellStyle name="Calculation 9 5 2" xfId="28597" xr:uid="{00000000-0005-0000-0000-0000EB410000}"/>
    <cellStyle name="Calculation 9 6" xfId="8719" xr:uid="{00000000-0005-0000-0000-0000EC410000}"/>
    <cellStyle name="Calculation 9 6 2" xfId="28598" xr:uid="{00000000-0005-0000-0000-0000ED410000}"/>
    <cellStyle name="Calculation 9 7" xfId="8720" xr:uid="{00000000-0005-0000-0000-0000EE410000}"/>
    <cellStyle name="Calculation 9 7 2" xfId="28599" xr:uid="{00000000-0005-0000-0000-0000EF410000}"/>
    <cellStyle name="Calculation 9 8" xfId="8721" xr:uid="{00000000-0005-0000-0000-0000F0410000}"/>
    <cellStyle name="Calculation 9 8 2" xfId="28600" xr:uid="{00000000-0005-0000-0000-0000F1410000}"/>
    <cellStyle name="Calculation 9 9" xfId="8722" xr:uid="{00000000-0005-0000-0000-0000F2410000}"/>
    <cellStyle name="Calculation 9 9 2" xfId="28601" xr:uid="{00000000-0005-0000-0000-0000F3410000}"/>
    <cellStyle name="Cell Link" xfId="8723" xr:uid="{00000000-0005-0000-0000-0000F4410000}"/>
    <cellStyle name="Cell Link." xfId="8724" xr:uid="{00000000-0005-0000-0000-0000F5410000}"/>
    <cellStyle name="Cell Link. 2" xfId="8725" xr:uid="{00000000-0005-0000-0000-0000F6410000}"/>
    <cellStyle name="Center Currency" xfId="8726" xr:uid="{00000000-0005-0000-0000-0000F7410000}"/>
    <cellStyle name="Center Currency 2" xfId="8727" xr:uid="{00000000-0005-0000-0000-0000F8410000}"/>
    <cellStyle name="Center Currency 3" xfId="8728" xr:uid="{00000000-0005-0000-0000-0000F9410000}"/>
    <cellStyle name="Center Currency 4" xfId="8729" xr:uid="{00000000-0005-0000-0000-0000FA410000}"/>
    <cellStyle name="Center Date" xfId="8730" xr:uid="{00000000-0005-0000-0000-0000FB410000}"/>
    <cellStyle name="Center Date 2" xfId="8731" xr:uid="{00000000-0005-0000-0000-0000FC410000}"/>
    <cellStyle name="Center Date 3" xfId="8732" xr:uid="{00000000-0005-0000-0000-0000FD410000}"/>
    <cellStyle name="Center Date 4" xfId="8733" xr:uid="{00000000-0005-0000-0000-0000FE410000}"/>
    <cellStyle name="Center Multiple" xfId="8734" xr:uid="{00000000-0005-0000-0000-0000FF410000}"/>
    <cellStyle name="Center Multiple 2" xfId="8735" xr:uid="{00000000-0005-0000-0000-000000420000}"/>
    <cellStyle name="Center Multiple 3" xfId="8736" xr:uid="{00000000-0005-0000-0000-000001420000}"/>
    <cellStyle name="Center Multiple 4" xfId="8737" xr:uid="{00000000-0005-0000-0000-000002420000}"/>
    <cellStyle name="Center Number" xfId="8738" xr:uid="{00000000-0005-0000-0000-000003420000}"/>
    <cellStyle name="Center Number 2" xfId="8739" xr:uid="{00000000-0005-0000-0000-000004420000}"/>
    <cellStyle name="Center Number 3" xfId="8740" xr:uid="{00000000-0005-0000-0000-000005420000}"/>
    <cellStyle name="Center Number 4" xfId="8741" xr:uid="{00000000-0005-0000-0000-000006420000}"/>
    <cellStyle name="Center Number 5" xfId="8742" xr:uid="{00000000-0005-0000-0000-000007420000}"/>
    <cellStyle name="Center Number 6" xfId="8743" xr:uid="{00000000-0005-0000-0000-000008420000}"/>
    <cellStyle name="Center Percentage" xfId="8744" xr:uid="{00000000-0005-0000-0000-000009420000}"/>
    <cellStyle name="Center Percentage 2" xfId="8745" xr:uid="{00000000-0005-0000-0000-00000A420000}"/>
    <cellStyle name="Center Percentage 3" xfId="8746" xr:uid="{00000000-0005-0000-0000-00000B420000}"/>
    <cellStyle name="Center Percentage 4" xfId="8747" xr:uid="{00000000-0005-0000-0000-00000C420000}"/>
    <cellStyle name="Center Year" xfId="8748" xr:uid="{00000000-0005-0000-0000-00000D420000}"/>
    <cellStyle name="Center Year 2" xfId="8749" xr:uid="{00000000-0005-0000-0000-00000E420000}"/>
    <cellStyle name="Center Year 3" xfId="8750" xr:uid="{00000000-0005-0000-0000-00000F420000}"/>
    <cellStyle name="Center Year 4" xfId="8751" xr:uid="{00000000-0005-0000-0000-000010420000}"/>
    <cellStyle name="Check Cell 2" xfId="8752" xr:uid="{00000000-0005-0000-0000-000011420000}"/>
    <cellStyle name="Check Cell 3" xfId="8753" xr:uid="{00000000-0005-0000-0000-000012420000}"/>
    <cellStyle name="Check Cell 4" xfId="8754" xr:uid="{00000000-0005-0000-0000-000013420000}"/>
    <cellStyle name="Check Cell 5" xfId="8755" xr:uid="{00000000-0005-0000-0000-000014420000}"/>
    <cellStyle name="Check Cell 6" xfId="8756" xr:uid="{00000000-0005-0000-0000-000015420000}"/>
    <cellStyle name="Comma" xfId="5" builtinId="3"/>
    <cellStyle name="Comma [0]7Z_87C" xfId="8757" xr:uid="{00000000-0005-0000-0000-000017420000}"/>
    <cellStyle name="Comma 0" xfId="8758" xr:uid="{00000000-0005-0000-0000-000018420000}"/>
    <cellStyle name="Comma 0 2" xfId="8759" xr:uid="{00000000-0005-0000-0000-000019420000}"/>
    <cellStyle name="Comma 0 3" xfId="8760" xr:uid="{00000000-0005-0000-0000-00001A420000}"/>
    <cellStyle name="Comma 1" xfId="8761" xr:uid="{00000000-0005-0000-0000-00001B420000}"/>
    <cellStyle name="Comma 1 2" xfId="8762" xr:uid="{00000000-0005-0000-0000-00001C420000}"/>
    <cellStyle name="Comma 10" xfId="8763" xr:uid="{00000000-0005-0000-0000-00001D420000}"/>
    <cellStyle name="Comma 10 2" xfId="8764" xr:uid="{00000000-0005-0000-0000-00001E420000}"/>
    <cellStyle name="Comma 10 3" xfId="17" xr:uid="{00000000-0005-0000-0000-00001F420000}"/>
    <cellStyle name="Comma 10 3 2" xfId="8766" xr:uid="{00000000-0005-0000-0000-000020420000}"/>
    <cellStyle name="Comma 10 3 2 2" xfId="8767" xr:uid="{00000000-0005-0000-0000-000021420000}"/>
    <cellStyle name="Comma 10 3 2 2 2" xfId="8768" xr:uid="{00000000-0005-0000-0000-000022420000}"/>
    <cellStyle name="Comma 10 3 2 2 2 2" xfId="28605" xr:uid="{00000000-0005-0000-0000-000023420000}"/>
    <cellStyle name="Comma 10 3 2 2 3" xfId="28604" xr:uid="{00000000-0005-0000-0000-000024420000}"/>
    <cellStyle name="Comma 10 3 2 3" xfId="8769" xr:uid="{00000000-0005-0000-0000-000025420000}"/>
    <cellStyle name="Comma 10 3 2 3 2" xfId="28606" xr:uid="{00000000-0005-0000-0000-000026420000}"/>
    <cellStyle name="Comma 10 3 2 4" xfId="28603" xr:uid="{00000000-0005-0000-0000-000027420000}"/>
    <cellStyle name="Comma 10 3 3" xfId="8770" xr:uid="{00000000-0005-0000-0000-000028420000}"/>
    <cellStyle name="Comma 10 3 3 2" xfId="8771" xr:uid="{00000000-0005-0000-0000-000029420000}"/>
    <cellStyle name="Comma 10 3 3 2 2" xfId="28608" xr:uid="{00000000-0005-0000-0000-00002A420000}"/>
    <cellStyle name="Comma 10 3 3 3" xfId="28607" xr:uid="{00000000-0005-0000-0000-00002B420000}"/>
    <cellStyle name="Comma 10 3 4" xfId="8772" xr:uid="{00000000-0005-0000-0000-00002C420000}"/>
    <cellStyle name="Comma 10 3 4 2" xfId="28609" xr:uid="{00000000-0005-0000-0000-00002D420000}"/>
    <cellStyle name="Comma 10 3 5" xfId="28602" xr:uid="{00000000-0005-0000-0000-00002E420000}"/>
    <cellStyle name="Comma 10 3 6" xfId="8765" xr:uid="{00000000-0005-0000-0000-00002F420000}"/>
    <cellStyle name="Comma 10 4" xfId="8773" xr:uid="{00000000-0005-0000-0000-000030420000}"/>
    <cellStyle name="Comma 10 4 2" xfId="8774" xr:uid="{00000000-0005-0000-0000-000031420000}"/>
    <cellStyle name="Comma 10 4 2 2" xfId="8775" xr:uid="{00000000-0005-0000-0000-000032420000}"/>
    <cellStyle name="Comma 10 4 2 2 2" xfId="8776" xr:uid="{00000000-0005-0000-0000-000033420000}"/>
    <cellStyle name="Comma 10 4 2 2 2 2" xfId="28613" xr:uid="{00000000-0005-0000-0000-000034420000}"/>
    <cellStyle name="Comma 10 4 2 2 3" xfId="28612" xr:uid="{00000000-0005-0000-0000-000035420000}"/>
    <cellStyle name="Comma 10 4 2 3" xfId="8777" xr:uid="{00000000-0005-0000-0000-000036420000}"/>
    <cellStyle name="Comma 10 4 2 3 2" xfId="28614" xr:uid="{00000000-0005-0000-0000-000037420000}"/>
    <cellStyle name="Comma 10 4 2 4" xfId="28611" xr:uid="{00000000-0005-0000-0000-000038420000}"/>
    <cellStyle name="Comma 10 4 3" xfId="8778" xr:uid="{00000000-0005-0000-0000-000039420000}"/>
    <cellStyle name="Comma 10 4 3 2" xfId="8779" xr:uid="{00000000-0005-0000-0000-00003A420000}"/>
    <cellStyle name="Comma 10 4 3 2 2" xfId="28616" xr:uid="{00000000-0005-0000-0000-00003B420000}"/>
    <cellStyle name="Comma 10 4 3 3" xfId="28615" xr:uid="{00000000-0005-0000-0000-00003C420000}"/>
    <cellStyle name="Comma 10 4 4" xfId="8780" xr:uid="{00000000-0005-0000-0000-00003D420000}"/>
    <cellStyle name="Comma 10 4 4 2" xfId="28617" xr:uid="{00000000-0005-0000-0000-00003E420000}"/>
    <cellStyle name="Comma 10 4 5" xfId="28610" xr:uid="{00000000-0005-0000-0000-00003F420000}"/>
    <cellStyle name="Comma 10 5" xfId="8781" xr:uid="{00000000-0005-0000-0000-000040420000}"/>
    <cellStyle name="Comma 10 5 2" xfId="8782" xr:uid="{00000000-0005-0000-0000-000041420000}"/>
    <cellStyle name="Comma 10 5 2 2" xfId="8783" xr:uid="{00000000-0005-0000-0000-000042420000}"/>
    <cellStyle name="Comma 10 5 2 2 2" xfId="28620" xr:uid="{00000000-0005-0000-0000-000043420000}"/>
    <cellStyle name="Comma 10 5 2 3" xfId="28619" xr:uid="{00000000-0005-0000-0000-000044420000}"/>
    <cellStyle name="Comma 10 5 3" xfId="8784" xr:uid="{00000000-0005-0000-0000-000045420000}"/>
    <cellStyle name="Comma 10 5 3 2" xfId="28621" xr:uid="{00000000-0005-0000-0000-000046420000}"/>
    <cellStyle name="Comma 10 5 4" xfId="28618" xr:uid="{00000000-0005-0000-0000-000047420000}"/>
    <cellStyle name="Comma 100" xfId="8785" xr:uid="{00000000-0005-0000-0000-000048420000}"/>
    <cellStyle name="Comma 100 2" xfId="8786" xr:uid="{00000000-0005-0000-0000-000049420000}"/>
    <cellStyle name="Comma 100 2 2" xfId="8787" xr:uid="{00000000-0005-0000-0000-00004A420000}"/>
    <cellStyle name="Comma 100 2 2 2" xfId="28624" xr:uid="{00000000-0005-0000-0000-00004B420000}"/>
    <cellStyle name="Comma 100 2 3" xfId="28623" xr:uid="{00000000-0005-0000-0000-00004C420000}"/>
    <cellStyle name="Comma 100 3" xfId="8788" xr:uid="{00000000-0005-0000-0000-00004D420000}"/>
    <cellStyle name="Comma 100 3 2" xfId="28625" xr:uid="{00000000-0005-0000-0000-00004E420000}"/>
    <cellStyle name="Comma 100 4" xfId="28622" xr:uid="{00000000-0005-0000-0000-00004F420000}"/>
    <cellStyle name="Comma 101" xfId="8789" xr:uid="{00000000-0005-0000-0000-000050420000}"/>
    <cellStyle name="Comma 101 2" xfId="8790" xr:uid="{00000000-0005-0000-0000-000051420000}"/>
    <cellStyle name="Comma 101 2 2" xfId="8791" xr:uid="{00000000-0005-0000-0000-000052420000}"/>
    <cellStyle name="Comma 101 2 2 2" xfId="28628" xr:uid="{00000000-0005-0000-0000-000053420000}"/>
    <cellStyle name="Comma 101 2 3" xfId="28627" xr:uid="{00000000-0005-0000-0000-000054420000}"/>
    <cellStyle name="Comma 101 3" xfId="8792" xr:uid="{00000000-0005-0000-0000-000055420000}"/>
    <cellStyle name="Comma 101 3 2" xfId="28629" xr:uid="{00000000-0005-0000-0000-000056420000}"/>
    <cellStyle name="Comma 101 4" xfId="28626" xr:uid="{00000000-0005-0000-0000-000057420000}"/>
    <cellStyle name="Comma 102" xfId="8793" xr:uid="{00000000-0005-0000-0000-000058420000}"/>
    <cellStyle name="Comma 102 2" xfId="8794" xr:uid="{00000000-0005-0000-0000-000059420000}"/>
    <cellStyle name="Comma 102 2 2" xfId="8795" xr:uid="{00000000-0005-0000-0000-00005A420000}"/>
    <cellStyle name="Comma 102 2 2 2" xfId="28632" xr:uid="{00000000-0005-0000-0000-00005B420000}"/>
    <cellStyle name="Comma 102 2 3" xfId="28631" xr:uid="{00000000-0005-0000-0000-00005C420000}"/>
    <cellStyle name="Comma 102 3" xfId="8796" xr:uid="{00000000-0005-0000-0000-00005D420000}"/>
    <cellStyle name="Comma 102 3 2" xfId="28633" xr:uid="{00000000-0005-0000-0000-00005E420000}"/>
    <cellStyle name="Comma 102 4" xfId="28630" xr:uid="{00000000-0005-0000-0000-00005F420000}"/>
    <cellStyle name="Comma 103" xfId="8797" xr:uid="{00000000-0005-0000-0000-000060420000}"/>
    <cellStyle name="Comma 103 2" xfId="8798" xr:uid="{00000000-0005-0000-0000-000061420000}"/>
    <cellStyle name="Comma 103 2 2" xfId="8799" xr:uid="{00000000-0005-0000-0000-000062420000}"/>
    <cellStyle name="Comma 103 2 2 2" xfId="28636" xr:uid="{00000000-0005-0000-0000-000063420000}"/>
    <cellStyle name="Comma 103 2 3" xfId="28635" xr:uid="{00000000-0005-0000-0000-000064420000}"/>
    <cellStyle name="Comma 103 3" xfId="8800" xr:uid="{00000000-0005-0000-0000-000065420000}"/>
    <cellStyle name="Comma 103 3 2" xfId="28637" xr:uid="{00000000-0005-0000-0000-000066420000}"/>
    <cellStyle name="Comma 103 4" xfId="28634" xr:uid="{00000000-0005-0000-0000-000067420000}"/>
    <cellStyle name="Comma 104" xfId="8801" xr:uid="{00000000-0005-0000-0000-000068420000}"/>
    <cellStyle name="Comma 104 2" xfId="8802" xr:uid="{00000000-0005-0000-0000-000069420000}"/>
    <cellStyle name="Comma 104 2 2" xfId="8803" xr:uid="{00000000-0005-0000-0000-00006A420000}"/>
    <cellStyle name="Comma 104 2 2 2" xfId="28640" xr:uid="{00000000-0005-0000-0000-00006B420000}"/>
    <cellStyle name="Comma 104 2 3" xfId="28639" xr:uid="{00000000-0005-0000-0000-00006C420000}"/>
    <cellStyle name="Comma 104 3" xfId="8804" xr:uid="{00000000-0005-0000-0000-00006D420000}"/>
    <cellStyle name="Comma 104 3 2" xfId="28641" xr:uid="{00000000-0005-0000-0000-00006E420000}"/>
    <cellStyle name="Comma 104 4" xfId="28638" xr:uid="{00000000-0005-0000-0000-00006F420000}"/>
    <cellStyle name="Comma 105" xfId="8805" xr:uid="{00000000-0005-0000-0000-000070420000}"/>
    <cellStyle name="Comma 105 2" xfId="8806" xr:uid="{00000000-0005-0000-0000-000071420000}"/>
    <cellStyle name="Comma 105 2 2" xfId="8807" xr:uid="{00000000-0005-0000-0000-000072420000}"/>
    <cellStyle name="Comma 105 2 2 2" xfId="28644" xr:uid="{00000000-0005-0000-0000-000073420000}"/>
    <cellStyle name="Comma 105 2 3" xfId="28643" xr:uid="{00000000-0005-0000-0000-000074420000}"/>
    <cellStyle name="Comma 105 3" xfId="8808" xr:uid="{00000000-0005-0000-0000-000075420000}"/>
    <cellStyle name="Comma 105 3 2" xfId="28645" xr:uid="{00000000-0005-0000-0000-000076420000}"/>
    <cellStyle name="Comma 105 4" xfId="28642" xr:uid="{00000000-0005-0000-0000-000077420000}"/>
    <cellStyle name="Comma 106" xfId="8809" xr:uid="{00000000-0005-0000-0000-000078420000}"/>
    <cellStyle name="Comma 106 2" xfId="8810" xr:uid="{00000000-0005-0000-0000-000079420000}"/>
    <cellStyle name="Comma 106 2 2" xfId="8811" xr:uid="{00000000-0005-0000-0000-00007A420000}"/>
    <cellStyle name="Comma 106 2 2 2" xfId="28648" xr:uid="{00000000-0005-0000-0000-00007B420000}"/>
    <cellStyle name="Comma 106 2 3" xfId="28647" xr:uid="{00000000-0005-0000-0000-00007C420000}"/>
    <cellStyle name="Comma 106 3" xfId="8812" xr:uid="{00000000-0005-0000-0000-00007D420000}"/>
    <cellStyle name="Comma 106 3 2" xfId="28649" xr:uid="{00000000-0005-0000-0000-00007E420000}"/>
    <cellStyle name="Comma 106 4" xfId="28646" xr:uid="{00000000-0005-0000-0000-00007F420000}"/>
    <cellStyle name="Comma 107" xfId="8813" xr:uid="{00000000-0005-0000-0000-000080420000}"/>
    <cellStyle name="Comma 107 2" xfId="8814" xr:uid="{00000000-0005-0000-0000-000081420000}"/>
    <cellStyle name="Comma 107 2 2" xfId="8815" xr:uid="{00000000-0005-0000-0000-000082420000}"/>
    <cellStyle name="Comma 107 2 2 2" xfId="28652" xr:uid="{00000000-0005-0000-0000-000083420000}"/>
    <cellStyle name="Comma 107 2 3" xfId="28651" xr:uid="{00000000-0005-0000-0000-000084420000}"/>
    <cellStyle name="Comma 107 3" xfId="8816" xr:uid="{00000000-0005-0000-0000-000085420000}"/>
    <cellStyle name="Comma 107 3 2" xfId="28653" xr:uid="{00000000-0005-0000-0000-000086420000}"/>
    <cellStyle name="Comma 107 4" xfId="28650" xr:uid="{00000000-0005-0000-0000-000087420000}"/>
    <cellStyle name="Comma 108" xfId="8817" xr:uid="{00000000-0005-0000-0000-000088420000}"/>
    <cellStyle name="Comma 108 2" xfId="8818" xr:uid="{00000000-0005-0000-0000-000089420000}"/>
    <cellStyle name="Comma 108 2 2" xfId="8819" xr:uid="{00000000-0005-0000-0000-00008A420000}"/>
    <cellStyle name="Comma 108 2 2 2" xfId="28656" xr:uid="{00000000-0005-0000-0000-00008B420000}"/>
    <cellStyle name="Comma 108 2 3" xfId="28655" xr:uid="{00000000-0005-0000-0000-00008C420000}"/>
    <cellStyle name="Comma 108 3" xfId="8820" xr:uid="{00000000-0005-0000-0000-00008D420000}"/>
    <cellStyle name="Comma 108 3 2" xfId="28657" xr:uid="{00000000-0005-0000-0000-00008E420000}"/>
    <cellStyle name="Comma 108 4" xfId="28654" xr:uid="{00000000-0005-0000-0000-00008F420000}"/>
    <cellStyle name="Comma 109" xfId="8821" xr:uid="{00000000-0005-0000-0000-000090420000}"/>
    <cellStyle name="Comma 109 2" xfId="8822" xr:uid="{00000000-0005-0000-0000-000091420000}"/>
    <cellStyle name="Comma 109 2 2" xfId="8823" xr:uid="{00000000-0005-0000-0000-000092420000}"/>
    <cellStyle name="Comma 109 2 2 2" xfId="28660" xr:uid="{00000000-0005-0000-0000-000093420000}"/>
    <cellStyle name="Comma 109 2 3" xfId="28659" xr:uid="{00000000-0005-0000-0000-000094420000}"/>
    <cellStyle name="Comma 109 3" xfId="8824" xr:uid="{00000000-0005-0000-0000-000095420000}"/>
    <cellStyle name="Comma 109 3 2" xfId="28661" xr:uid="{00000000-0005-0000-0000-000096420000}"/>
    <cellStyle name="Comma 109 4" xfId="28658" xr:uid="{00000000-0005-0000-0000-000097420000}"/>
    <cellStyle name="Comma 11" xfId="8825" xr:uid="{00000000-0005-0000-0000-000098420000}"/>
    <cellStyle name="Comma 110" xfId="8826" xr:uid="{00000000-0005-0000-0000-000099420000}"/>
    <cellStyle name="Comma 111" xfId="8827" xr:uid="{00000000-0005-0000-0000-00009A420000}"/>
    <cellStyle name="Comma 112" xfId="8828" xr:uid="{00000000-0005-0000-0000-00009B420000}"/>
    <cellStyle name="Comma 113" xfId="8829" xr:uid="{00000000-0005-0000-0000-00009C420000}"/>
    <cellStyle name="Comma 113 2" xfId="8830" xr:uid="{00000000-0005-0000-0000-00009D420000}"/>
    <cellStyle name="Comma 113 2 2" xfId="8831" xr:uid="{00000000-0005-0000-0000-00009E420000}"/>
    <cellStyle name="Comma 113 2 2 2" xfId="28664" xr:uid="{00000000-0005-0000-0000-00009F420000}"/>
    <cellStyle name="Comma 113 2 3" xfId="28663" xr:uid="{00000000-0005-0000-0000-0000A0420000}"/>
    <cellStyle name="Comma 113 3" xfId="8832" xr:uid="{00000000-0005-0000-0000-0000A1420000}"/>
    <cellStyle name="Comma 113 3 2" xfId="28665" xr:uid="{00000000-0005-0000-0000-0000A2420000}"/>
    <cellStyle name="Comma 113 4" xfId="28662" xr:uid="{00000000-0005-0000-0000-0000A3420000}"/>
    <cellStyle name="Comma 114" xfId="8833" xr:uid="{00000000-0005-0000-0000-0000A4420000}"/>
    <cellStyle name="Comma 114 2" xfId="8834" xr:uid="{00000000-0005-0000-0000-0000A5420000}"/>
    <cellStyle name="Comma 114 2 2" xfId="8835" xr:uid="{00000000-0005-0000-0000-0000A6420000}"/>
    <cellStyle name="Comma 114 2 2 2" xfId="28668" xr:uid="{00000000-0005-0000-0000-0000A7420000}"/>
    <cellStyle name="Comma 114 2 3" xfId="28667" xr:uid="{00000000-0005-0000-0000-0000A8420000}"/>
    <cellStyle name="Comma 114 3" xfId="8836" xr:uid="{00000000-0005-0000-0000-0000A9420000}"/>
    <cellStyle name="Comma 114 3 2" xfId="28669" xr:uid="{00000000-0005-0000-0000-0000AA420000}"/>
    <cellStyle name="Comma 114 4" xfId="28666" xr:uid="{00000000-0005-0000-0000-0000AB420000}"/>
    <cellStyle name="Comma 115" xfId="8837" xr:uid="{00000000-0005-0000-0000-0000AC420000}"/>
    <cellStyle name="Comma 115 2" xfId="8838" xr:uid="{00000000-0005-0000-0000-0000AD420000}"/>
    <cellStyle name="Comma 115 2 2" xfId="8839" xr:uid="{00000000-0005-0000-0000-0000AE420000}"/>
    <cellStyle name="Comma 115 2 2 2" xfId="28672" xr:uid="{00000000-0005-0000-0000-0000AF420000}"/>
    <cellStyle name="Comma 115 2 3" xfId="28671" xr:uid="{00000000-0005-0000-0000-0000B0420000}"/>
    <cellStyle name="Comma 115 3" xfId="8840" xr:uid="{00000000-0005-0000-0000-0000B1420000}"/>
    <cellStyle name="Comma 115 3 2" xfId="28673" xr:uid="{00000000-0005-0000-0000-0000B2420000}"/>
    <cellStyle name="Comma 115 4" xfId="28670" xr:uid="{00000000-0005-0000-0000-0000B3420000}"/>
    <cellStyle name="Comma 116" xfId="8841" xr:uid="{00000000-0005-0000-0000-0000B4420000}"/>
    <cellStyle name="Comma 116 2" xfId="8842" xr:uid="{00000000-0005-0000-0000-0000B5420000}"/>
    <cellStyle name="Comma 116 2 2" xfId="28675" xr:uid="{00000000-0005-0000-0000-0000B6420000}"/>
    <cellStyle name="Comma 116 3" xfId="28674" xr:uid="{00000000-0005-0000-0000-0000B7420000}"/>
    <cellStyle name="Comma 117" xfId="8843" xr:uid="{00000000-0005-0000-0000-0000B8420000}"/>
    <cellStyle name="Comma 117 2" xfId="8844" xr:uid="{00000000-0005-0000-0000-0000B9420000}"/>
    <cellStyle name="Comma 117 2 2" xfId="28677" xr:uid="{00000000-0005-0000-0000-0000BA420000}"/>
    <cellStyle name="Comma 117 3" xfId="28676" xr:uid="{00000000-0005-0000-0000-0000BB420000}"/>
    <cellStyle name="Comma 118" xfId="8845" xr:uid="{00000000-0005-0000-0000-0000BC420000}"/>
    <cellStyle name="Comma 118 2" xfId="8846" xr:uid="{00000000-0005-0000-0000-0000BD420000}"/>
    <cellStyle name="Comma 118 2 2" xfId="28679" xr:uid="{00000000-0005-0000-0000-0000BE420000}"/>
    <cellStyle name="Comma 118 3" xfId="28678" xr:uid="{00000000-0005-0000-0000-0000BF420000}"/>
    <cellStyle name="Comma 119" xfId="8847" xr:uid="{00000000-0005-0000-0000-0000C0420000}"/>
    <cellStyle name="Comma 12" xfId="8848" xr:uid="{00000000-0005-0000-0000-0000C1420000}"/>
    <cellStyle name="Comma 120" xfId="8849" xr:uid="{00000000-0005-0000-0000-0000C2420000}"/>
    <cellStyle name="Comma 121" xfId="8850" xr:uid="{00000000-0005-0000-0000-0000C3420000}"/>
    <cellStyle name="Comma 122" xfId="8851" xr:uid="{00000000-0005-0000-0000-0000C4420000}"/>
    <cellStyle name="Comma 123" xfId="8852" xr:uid="{00000000-0005-0000-0000-0000C5420000}"/>
    <cellStyle name="Comma 124" xfId="8853" xr:uid="{00000000-0005-0000-0000-0000C6420000}"/>
    <cellStyle name="Comma 125" xfId="8854" xr:uid="{00000000-0005-0000-0000-0000C7420000}"/>
    <cellStyle name="Comma 126" xfId="8855" xr:uid="{00000000-0005-0000-0000-0000C8420000}"/>
    <cellStyle name="Comma 127" xfId="8856" xr:uid="{00000000-0005-0000-0000-0000C9420000}"/>
    <cellStyle name="Comma 128" xfId="8857" xr:uid="{00000000-0005-0000-0000-0000CA420000}"/>
    <cellStyle name="Comma 129" xfId="8858" xr:uid="{00000000-0005-0000-0000-0000CB420000}"/>
    <cellStyle name="Comma 13" xfId="8859" xr:uid="{00000000-0005-0000-0000-0000CC420000}"/>
    <cellStyle name="Comma 13 2" xfId="8860" xr:uid="{00000000-0005-0000-0000-0000CD420000}"/>
    <cellStyle name="Comma 130" xfId="8861" xr:uid="{00000000-0005-0000-0000-0000CE420000}"/>
    <cellStyle name="Comma 131" xfId="8862" xr:uid="{00000000-0005-0000-0000-0000CF420000}"/>
    <cellStyle name="Comma 132" xfId="8863" xr:uid="{00000000-0005-0000-0000-0000D0420000}"/>
    <cellStyle name="Comma 133" xfId="8864" xr:uid="{00000000-0005-0000-0000-0000D1420000}"/>
    <cellStyle name="Comma 134" xfId="8865" xr:uid="{00000000-0005-0000-0000-0000D2420000}"/>
    <cellStyle name="Comma 135" xfId="8866" xr:uid="{00000000-0005-0000-0000-0000D3420000}"/>
    <cellStyle name="Comma 136" xfId="8867" xr:uid="{00000000-0005-0000-0000-0000D4420000}"/>
    <cellStyle name="Comma 137" xfId="8868" xr:uid="{00000000-0005-0000-0000-0000D5420000}"/>
    <cellStyle name="Comma 138" xfId="8869" xr:uid="{00000000-0005-0000-0000-0000D6420000}"/>
    <cellStyle name="Comma 139" xfId="8870" xr:uid="{00000000-0005-0000-0000-0000D7420000}"/>
    <cellStyle name="Comma 14" xfId="8871" xr:uid="{00000000-0005-0000-0000-0000D8420000}"/>
    <cellStyle name="Comma 14 2" xfId="8872" xr:uid="{00000000-0005-0000-0000-0000D9420000}"/>
    <cellStyle name="Comma 140" xfId="8873" xr:uid="{00000000-0005-0000-0000-0000DA420000}"/>
    <cellStyle name="Comma 141" xfId="8874" xr:uid="{00000000-0005-0000-0000-0000DB420000}"/>
    <cellStyle name="Comma 142" xfId="8875" xr:uid="{00000000-0005-0000-0000-0000DC420000}"/>
    <cellStyle name="Comma 143" xfId="8876" xr:uid="{00000000-0005-0000-0000-0000DD420000}"/>
    <cellStyle name="Comma 144" xfId="8877" xr:uid="{00000000-0005-0000-0000-0000DE420000}"/>
    <cellStyle name="Comma 145" xfId="8878" xr:uid="{00000000-0005-0000-0000-0000DF420000}"/>
    <cellStyle name="Comma 146" xfId="8879" xr:uid="{00000000-0005-0000-0000-0000E0420000}"/>
    <cellStyle name="Comma 147" xfId="8880" xr:uid="{00000000-0005-0000-0000-0000E1420000}"/>
    <cellStyle name="Comma 148" xfId="8881" xr:uid="{00000000-0005-0000-0000-0000E2420000}"/>
    <cellStyle name="Comma 149" xfId="8882" xr:uid="{00000000-0005-0000-0000-0000E3420000}"/>
    <cellStyle name="Comma 15" xfId="8883" xr:uid="{00000000-0005-0000-0000-0000E4420000}"/>
    <cellStyle name="Comma 15 2" xfId="8884" xr:uid="{00000000-0005-0000-0000-0000E5420000}"/>
    <cellStyle name="Comma 150" xfId="8885" xr:uid="{00000000-0005-0000-0000-0000E6420000}"/>
    <cellStyle name="Comma 151" xfId="20374" xr:uid="{00000000-0005-0000-0000-0000E7420000}"/>
    <cellStyle name="Comma 152" xfId="20378" xr:uid="{00000000-0005-0000-0000-0000E8420000}"/>
    <cellStyle name="Comma 153" xfId="20381" xr:uid="{00000000-0005-0000-0000-0000E9420000}"/>
    <cellStyle name="Comma 154" xfId="20383" xr:uid="{00000000-0005-0000-0000-0000EA420000}"/>
    <cellStyle name="Comma 155" xfId="31887" xr:uid="{00000000-0005-0000-0000-0000EB420000}"/>
    <cellStyle name="Comma 156" xfId="31889" xr:uid="{00000000-0005-0000-0000-0000EC420000}"/>
    <cellStyle name="Comma 157" xfId="20" xr:uid="{00000000-0005-0000-0000-0000ED420000}"/>
    <cellStyle name="Comma 16" xfId="8886" xr:uid="{00000000-0005-0000-0000-0000EE420000}"/>
    <cellStyle name="Comma 16 2" xfId="8887" xr:uid="{00000000-0005-0000-0000-0000EF420000}"/>
    <cellStyle name="Comma 17" xfId="8888" xr:uid="{00000000-0005-0000-0000-0000F0420000}"/>
    <cellStyle name="Comma 17 2" xfId="8889" xr:uid="{00000000-0005-0000-0000-0000F1420000}"/>
    <cellStyle name="Comma 18" xfId="8890" xr:uid="{00000000-0005-0000-0000-0000F2420000}"/>
    <cellStyle name="Comma 18 2" xfId="8891" xr:uid="{00000000-0005-0000-0000-0000F3420000}"/>
    <cellStyle name="Comma 19" xfId="8892" xr:uid="{00000000-0005-0000-0000-0000F4420000}"/>
    <cellStyle name="Comma 19 2" xfId="8893" xr:uid="{00000000-0005-0000-0000-0000F5420000}"/>
    <cellStyle name="Comma 2" xfId="24" xr:uid="{00000000-0005-0000-0000-0000F6420000}"/>
    <cellStyle name="Comma 2 10" xfId="8894" xr:uid="{00000000-0005-0000-0000-0000F7420000}"/>
    <cellStyle name="Comma 2 11" xfId="20386" xr:uid="{00000000-0005-0000-0000-0000F8420000}"/>
    <cellStyle name="Comma 2 2" xfId="30" xr:uid="{00000000-0005-0000-0000-0000F9420000}"/>
    <cellStyle name="Comma 2 2 2" xfId="8895" xr:uid="{00000000-0005-0000-0000-0000FA420000}"/>
    <cellStyle name="Comma 2 2 3" xfId="20390" xr:uid="{00000000-0005-0000-0000-0000FB420000}"/>
    <cellStyle name="Comma 2 3" xfId="34" xr:uid="{00000000-0005-0000-0000-0000FC420000}"/>
    <cellStyle name="Comma 2 3 2" xfId="8896" xr:uid="{00000000-0005-0000-0000-0000FD420000}"/>
    <cellStyle name="Comma 2 3 3" xfId="8897" xr:uid="{00000000-0005-0000-0000-0000FE420000}"/>
    <cellStyle name="Comma 2 3 4" xfId="20394" xr:uid="{00000000-0005-0000-0000-0000FF420000}"/>
    <cellStyle name="Comma 2 4" xfId="8898" xr:uid="{00000000-0005-0000-0000-000000430000}"/>
    <cellStyle name="Comma 2 4 2" xfId="8899" xr:uid="{00000000-0005-0000-0000-000001430000}"/>
    <cellStyle name="Comma 2 4 3" xfId="8900" xr:uid="{00000000-0005-0000-0000-000002430000}"/>
    <cellStyle name="Comma 2 4 3 2" xfId="8901" xr:uid="{00000000-0005-0000-0000-000003430000}"/>
    <cellStyle name="Comma 2 4 3 2 2" xfId="8902" xr:uid="{00000000-0005-0000-0000-000004430000}"/>
    <cellStyle name="Comma 2 4 3 2 2 2" xfId="8903" xr:uid="{00000000-0005-0000-0000-000005430000}"/>
    <cellStyle name="Comma 2 4 3 2 2 2 2" xfId="28683" xr:uid="{00000000-0005-0000-0000-000006430000}"/>
    <cellStyle name="Comma 2 4 3 2 2 3" xfId="28682" xr:uid="{00000000-0005-0000-0000-000007430000}"/>
    <cellStyle name="Comma 2 4 3 2 3" xfId="8904" xr:uid="{00000000-0005-0000-0000-000008430000}"/>
    <cellStyle name="Comma 2 4 3 2 3 2" xfId="28684" xr:uid="{00000000-0005-0000-0000-000009430000}"/>
    <cellStyle name="Comma 2 4 3 2 4" xfId="28681" xr:uid="{00000000-0005-0000-0000-00000A430000}"/>
    <cellStyle name="Comma 2 4 3 3" xfId="8905" xr:uid="{00000000-0005-0000-0000-00000B430000}"/>
    <cellStyle name="Comma 2 4 3 3 2" xfId="8906" xr:uid="{00000000-0005-0000-0000-00000C430000}"/>
    <cellStyle name="Comma 2 4 3 3 2 2" xfId="28686" xr:uid="{00000000-0005-0000-0000-00000D430000}"/>
    <cellStyle name="Comma 2 4 3 3 3" xfId="28685" xr:uid="{00000000-0005-0000-0000-00000E430000}"/>
    <cellStyle name="Comma 2 4 3 4" xfId="8907" xr:uid="{00000000-0005-0000-0000-00000F430000}"/>
    <cellStyle name="Comma 2 4 3 4 2" xfId="28687" xr:uid="{00000000-0005-0000-0000-000010430000}"/>
    <cellStyle name="Comma 2 4 3 5" xfId="28680" xr:uid="{00000000-0005-0000-0000-000011430000}"/>
    <cellStyle name="Comma 2 4 4" xfId="8908" xr:uid="{00000000-0005-0000-0000-000012430000}"/>
    <cellStyle name="Comma 2 4 4 2" xfId="8909" xr:uid="{00000000-0005-0000-0000-000013430000}"/>
    <cellStyle name="Comma 2 4 4 2 2" xfId="8910" xr:uid="{00000000-0005-0000-0000-000014430000}"/>
    <cellStyle name="Comma 2 4 4 2 2 2" xfId="8911" xr:uid="{00000000-0005-0000-0000-000015430000}"/>
    <cellStyle name="Comma 2 4 4 2 2 2 2" xfId="28691" xr:uid="{00000000-0005-0000-0000-000016430000}"/>
    <cellStyle name="Comma 2 4 4 2 2 3" xfId="28690" xr:uid="{00000000-0005-0000-0000-000017430000}"/>
    <cellStyle name="Comma 2 4 4 2 3" xfId="8912" xr:uid="{00000000-0005-0000-0000-000018430000}"/>
    <cellStyle name="Comma 2 4 4 2 3 2" xfId="28692" xr:uid="{00000000-0005-0000-0000-000019430000}"/>
    <cellStyle name="Comma 2 4 4 2 4" xfId="28689" xr:uid="{00000000-0005-0000-0000-00001A430000}"/>
    <cellStyle name="Comma 2 4 4 3" xfId="8913" xr:uid="{00000000-0005-0000-0000-00001B430000}"/>
    <cellStyle name="Comma 2 4 4 3 2" xfId="8914" xr:uid="{00000000-0005-0000-0000-00001C430000}"/>
    <cellStyle name="Comma 2 4 4 3 2 2" xfId="28694" xr:uid="{00000000-0005-0000-0000-00001D430000}"/>
    <cellStyle name="Comma 2 4 4 3 3" xfId="28693" xr:uid="{00000000-0005-0000-0000-00001E430000}"/>
    <cellStyle name="Comma 2 4 4 4" xfId="8915" xr:uid="{00000000-0005-0000-0000-00001F430000}"/>
    <cellStyle name="Comma 2 4 4 4 2" xfId="28695" xr:uid="{00000000-0005-0000-0000-000020430000}"/>
    <cellStyle name="Comma 2 4 4 5" xfId="28688" xr:uid="{00000000-0005-0000-0000-000021430000}"/>
    <cellStyle name="Comma 2 4 5" xfId="8916" xr:uid="{00000000-0005-0000-0000-000022430000}"/>
    <cellStyle name="Comma 2 4 5 2" xfId="8917" xr:uid="{00000000-0005-0000-0000-000023430000}"/>
    <cellStyle name="Comma 2 4 5 2 2" xfId="8918" xr:uid="{00000000-0005-0000-0000-000024430000}"/>
    <cellStyle name="Comma 2 4 5 2 2 2" xfId="28698" xr:uid="{00000000-0005-0000-0000-000025430000}"/>
    <cellStyle name="Comma 2 4 5 2 3" xfId="28697" xr:uid="{00000000-0005-0000-0000-000026430000}"/>
    <cellStyle name="Comma 2 4 5 3" xfId="8919" xr:uid="{00000000-0005-0000-0000-000027430000}"/>
    <cellStyle name="Comma 2 4 5 3 2" xfId="28699" xr:uid="{00000000-0005-0000-0000-000028430000}"/>
    <cellStyle name="Comma 2 4 5 4" xfId="28696" xr:uid="{00000000-0005-0000-0000-000029430000}"/>
    <cellStyle name="Comma 2 5" xfId="8920" xr:uid="{00000000-0005-0000-0000-00002A430000}"/>
    <cellStyle name="Comma 2 6" xfId="8921" xr:uid="{00000000-0005-0000-0000-00002B430000}"/>
    <cellStyle name="Comma 2 7" xfId="8922" xr:uid="{00000000-0005-0000-0000-00002C430000}"/>
    <cellStyle name="Comma 2 8" xfId="8923" xr:uid="{00000000-0005-0000-0000-00002D430000}"/>
    <cellStyle name="Comma 2 9" xfId="8924" xr:uid="{00000000-0005-0000-0000-00002E430000}"/>
    <cellStyle name="Comma 20" xfId="8925" xr:uid="{00000000-0005-0000-0000-00002F430000}"/>
    <cellStyle name="Comma 20 2" xfId="8926" xr:uid="{00000000-0005-0000-0000-000030430000}"/>
    <cellStyle name="Comma 20 2 2" xfId="8927" xr:uid="{00000000-0005-0000-0000-000031430000}"/>
    <cellStyle name="Comma 21" xfId="8928" xr:uid="{00000000-0005-0000-0000-000032430000}"/>
    <cellStyle name="Comma 21 2" xfId="8929" xr:uid="{00000000-0005-0000-0000-000033430000}"/>
    <cellStyle name="Comma 21 2 2" xfId="8930" xr:uid="{00000000-0005-0000-0000-000034430000}"/>
    <cellStyle name="Comma 22" xfId="8931" xr:uid="{00000000-0005-0000-0000-000035430000}"/>
    <cellStyle name="Comma 22 2" xfId="8932" xr:uid="{00000000-0005-0000-0000-000036430000}"/>
    <cellStyle name="Comma 22 2 2" xfId="8933" xr:uid="{00000000-0005-0000-0000-000037430000}"/>
    <cellStyle name="Comma 23" xfId="8934" xr:uid="{00000000-0005-0000-0000-000038430000}"/>
    <cellStyle name="Comma 23 2" xfId="8935" xr:uid="{00000000-0005-0000-0000-000039430000}"/>
    <cellStyle name="Comma 23 2 2" xfId="8936" xr:uid="{00000000-0005-0000-0000-00003A430000}"/>
    <cellStyle name="Comma 24" xfId="8937" xr:uid="{00000000-0005-0000-0000-00003B430000}"/>
    <cellStyle name="Comma 24 2" xfId="8938" xr:uid="{00000000-0005-0000-0000-00003C430000}"/>
    <cellStyle name="Comma 25" xfId="8939" xr:uid="{00000000-0005-0000-0000-00003D430000}"/>
    <cellStyle name="Comma 25 2" xfId="8940" xr:uid="{00000000-0005-0000-0000-00003E430000}"/>
    <cellStyle name="Comma 26" xfId="8941" xr:uid="{00000000-0005-0000-0000-00003F430000}"/>
    <cellStyle name="Comma 26 10" xfId="8942" xr:uid="{00000000-0005-0000-0000-000040430000}"/>
    <cellStyle name="Comma 26 10 2" xfId="8943" xr:uid="{00000000-0005-0000-0000-000041430000}"/>
    <cellStyle name="Comma 26 10 2 2" xfId="8944" xr:uid="{00000000-0005-0000-0000-000042430000}"/>
    <cellStyle name="Comma 26 10 2 2 2" xfId="28703" xr:uid="{00000000-0005-0000-0000-000043430000}"/>
    <cellStyle name="Comma 26 10 2 3" xfId="28702" xr:uid="{00000000-0005-0000-0000-000044430000}"/>
    <cellStyle name="Comma 26 10 3" xfId="8945" xr:uid="{00000000-0005-0000-0000-000045430000}"/>
    <cellStyle name="Comma 26 10 3 2" xfId="28704" xr:uid="{00000000-0005-0000-0000-000046430000}"/>
    <cellStyle name="Comma 26 10 4" xfId="28701" xr:uid="{00000000-0005-0000-0000-000047430000}"/>
    <cellStyle name="Comma 26 11" xfId="8946" xr:uid="{00000000-0005-0000-0000-000048430000}"/>
    <cellStyle name="Comma 26 11 2" xfId="8947" xr:uid="{00000000-0005-0000-0000-000049430000}"/>
    <cellStyle name="Comma 26 11 2 2" xfId="8948" xr:uid="{00000000-0005-0000-0000-00004A430000}"/>
    <cellStyle name="Comma 26 11 2 2 2" xfId="28707" xr:uid="{00000000-0005-0000-0000-00004B430000}"/>
    <cellStyle name="Comma 26 11 2 3" xfId="28706" xr:uid="{00000000-0005-0000-0000-00004C430000}"/>
    <cellStyle name="Comma 26 11 3" xfId="8949" xr:uid="{00000000-0005-0000-0000-00004D430000}"/>
    <cellStyle name="Comma 26 11 3 2" xfId="28708" xr:uid="{00000000-0005-0000-0000-00004E430000}"/>
    <cellStyle name="Comma 26 11 4" xfId="28705" xr:uid="{00000000-0005-0000-0000-00004F430000}"/>
    <cellStyle name="Comma 26 12" xfId="8950" xr:uid="{00000000-0005-0000-0000-000050430000}"/>
    <cellStyle name="Comma 26 12 2" xfId="8951" xr:uid="{00000000-0005-0000-0000-000051430000}"/>
    <cellStyle name="Comma 26 12 2 2" xfId="28710" xr:uid="{00000000-0005-0000-0000-000052430000}"/>
    <cellStyle name="Comma 26 12 3" xfId="28709" xr:uid="{00000000-0005-0000-0000-000053430000}"/>
    <cellStyle name="Comma 26 13" xfId="8952" xr:uid="{00000000-0005-0000-0000-000054430000}"/>
    <cellStyle name="Comma 26 13 2" xfId="28711" xr:uid="{00000000-0005-0000-0000-000055430000}"/>
    <cellStyle name="Comma 26 14" xfId="28700" xr:uid="{00000000-0005-0000-0000-000056430000}"/>
    <cellStyle name="Comma 26 2" xfId="8953" xr:uid="{00000000-0005-0000-0000-000057430000}"/>
    <cellStyle name="Comma 26 2 10" xfId="8954" xr:uid="{00000000-0005-0000-0000-000058430000}"/>
    <cellStyle name="Comma 26 2 10 2" xfId="8955" xr:uid="{00000000-0005-0000-0000-000059430000}"/>
    <cellStyle name="Comma 26 2 10 2 2" xfId="8956" xr:uid="{00000000-0005-0000-0000-00005A430000}"/>
    <cellStyle name="Comma 26 2 10 2 2 2" xfId="28715" xr:uid="{00000000-0005-0000-0000-00005B430000}"/>
    <cellStyle name="Comma 26 2 10 2 3" xfId="28714" xr:uid="{00000000-0005-0000-0000-00005C430000}"/>
    <cellStyle name="Comma 26 2 10 3" xfId="8957" xr:uid="{00000000-0005-0000-0000-00005D430000}"/>
    <cellStyle name="Comma 26 2 10 3 2" xfId="28716" xr:uid="{00000000-0005-0000-0000-00005E430000}"/>
    <cellStyle name="Comma 26 2 10 4" xfId="28713" xr:uid="{00000000-0005-0000-0000-00005F430000}"/>
    <cellStyle name="Comma 26 2 11" xfId="8958" xr:uid="{00000000-0005-0000-0000-000060430000}"/>
    <cellStyle name="Comma 26 2 11 2" xfId="8959" xr:uid="{00000000-0005-0000-0000-000061430000}"/>
    <cellStyle name="Comma 26 2 11 2 2" xfId="28718" xr:uid="{00000000-0005-0000-0000-000062430000}"/>
    <cellStyle name="Comma 26 2 11 3" xfId="28717" xr:uid="{00000000-0005-0000-0000-000063430000}"/>
    <cellStyle name="Comma 26 2 12" xfId="8960" xr:uid="{00000000-0005-0000-0000-000064430000}"/>
    <cellStyle name="Comma 26 2 12 2" xfId="28719" xr:uid="{00000000-0005-0000-0000-000065430000}"/>
    <cellStyle name="Comma 26 2 13" xfId="28712" xr:uid="{00000000-0005-0000-0000-000066430000}"/>
    <cellStyle name="Comma 26 2 2" xfId="8961" xr:uid="{00000000-0005-0000-0000-000067430000}"/>
    <cellStyle name="Comma 26 2 2 10" xfId="28720" xr:uid="{00000000-0005-0000-0000-000068430000}"/>
    <cellStyle name="Comma 26 2 2 2" xfId="8962" xr:uid="{00000000-0005-0000-0000-000069430000}"/>
    <cellStyle name="Comma 26 2 2 2 2" xfId="8963" xr:uid="{00000000-0005-0000-0000-00006A430000}"/>
    <cellStyle name="Comma 26 2 2 2 2 2" xfId="8964" xr:uid="{00000000-0005-0000-0000-00006B430000}"/>
    <cellStyle name="Comma 26 2 2 2 2 2 2" xfId="8965" xr:uid="{00000000-0005-0000-0000-00006C430000}"/>
    <cellStyle name="Comma 26 2 2 2 2 2 2 2" xfId="28724" xr:uid="{00000000-0005-0000-0000-00006D430000}"/>
    <cellStyle name="Comma 26 2 2 2 2 2 3" xfId="28723" xr:uid="{00000000-0005-0000-0000-00006E430000}"/>
    <cellStyle name="Comma 26 2 2 2 2 3" xfId="8966" xr:uid="{00000000-0005-0000-0000-00006F430000}"/>
    <cellStyle name="Comma 26 2 2 2 2 3 2" xfId="28725" xr:uid="{00000000-0005-0000-0000-000070430000}"/>
    <cellStyle name="Comma 26 2 2 2 2 4" xfId="28722" xr:uid="{00000000-0005-0000-0000-000071430000}"/>
    <cellStyle name="Comma 26 2 2 2 3" xfId="8967" xr:uid="{00000000-0005-0000-0000-000072430000}"/>
    <cellStyle name="Comma 26 2 2 2 3 2" xfId="8968" xr:uid="{00000000-0005-0000-0000-000073430000}"/>
    <cellStyle name="Comma 26 2 2 2 3 2 2" xfId="8969" xr:uid="{00000000-0005-0000-0000-000074430000}"/>
    <cellStyle name="Comma 26 2 2 2 3 2 2 2" xfId="28728" xr:uid="{00000000-0005-0000-0000-000075430000}"/>
    <cellStyle name="Comma 26 2 2 2 3 2 3" xfId="28727" xr:uid="{00000000-0005-0000-0000-000076430000}"/>
    <cellStyle name="Comma 26 2 2 2 3 3" xfId="8970" xr:uid="{00000000-0005-0000-0000-000077430000}"/>
    <cellStyle name="Comma 26 2 2 2 3 3 2" xfId="28729" xr:uid="{00000000-0005-0000-0000-000078430000}"/>
    <cellStyle name="Comma 26 2 2 2 3 4" xfId="28726" xr:uid="{00000000-0005-0000-0000-000079430000}"/>
    <cellStyle name="Comma 26 2 2 2 4" xfId="8971" xr:uid="{00000000-0005-0000-0000-00007A430000}"/>
    <cellStyle name="Comma 26 2 2 2 4 2" xfId="8972" xr:uid="{00000000-0005-0000-0000-00007B430000}"/>
    <cellStyle name="Comma 26 2 2 2 4 2 2" xfId="8973" xr:uid="{00000000-0005-0000-0000-00007C430000}"/>
    <cellStyle name="Comma 26 2 2 2 4 2 2 2" xfId="28732" xr:uid="{00000000-0005-0000-0000-00007D430000}"/>
    <cellStyle name="Comma 26 2 2 2 4 2 3" xfId="28731" xr:uid="{00000000-0005-0000-0000-00007E430000}"/>
    <cellStyle name="Comma 26 2 2 2 4 3" xfId="8974" xr:uid="{00000000-0005-0000-0000-00007F430000}"/>
    <cellStyle name="Comma 26 2 2 2 4 3 2" xfId="28733" xr:uid="{00000000-0005-0000-0000-000080430000}"/>
    <cellStyle name="Comma 26 2 2 2 4 4" xfId="28730" xr:uid="{00000000-0005-0000-0000-000081430000}"/>
    <cellStyle name="Comma 26 2 2 2 5" xfId="8975" xr:uid="{00000000-0005-0000-0000-000082430000}"/>
    <cellStyle name="Comma 26 2 2 2 5 2" xfId="8976" xr:uid="{00000000-0005-0000-0000-000083430000}"/>
    <cellStyle name="Comma 26 2 2 2 5 2 2" xfId="8977" xr:uid="{00000000-0005-0000-0000-000084430000}"/>
    <cellStyle name="Comma 26 2 2 2 5 2 2 2" xfId="28736" xr:uid="{00000000-0005-0000-0000-000085430000}"/>
    <cellStyle name="Comma 26 2 2 2 5 2 3" xfId="28735" xr:uid="{00000000-0005-0000-0000-000086430000}"/>
    <cellStyle name="Comma 26 2 2 2 5 3" xfId="8978" xr:uid="{00000000-0005-0000-0000-000087430000}"/>
    <cellStyle name="Comma 26 2 2 2 5 3 2" xfId="28737" xr:uid="{00000000-0005-0000-0000-000088430000}"/>
    <cellStyle name="Comma 26 2 2 2 5 4" xfId="28734" xr:uid="{00000000-0005-0000-0000-000089430000}"/>
    <cellStyle name="Comma 26 2 2 2 6" xfId="8979" xr:uid="{00000000-0005-0000-0000-00008A430000}"/>
    <cellStyle name="Comma 26 2 2 2 6 2" xfId="8980" xr:uid="{00000000-0005-0000-0000-00008B430000}"/>
    <cellStyle name="Comma 26 2 2 2 6 2 2" xfId="8981" xr:uid="{00000000-0005-0000-0000-00008C430000}"/>
    <cellStyle name="Comma 26 2 2 2 6 2 2 2" xfId="28740" xr:uid="{00000000-0005-0000-0000-00008D430000}"/>
    <cellStyle name="Comma 26 2 2 2 6 2 3" xfId="28739" xr:uid="{00000000-0005-0000-0000-00008E430000}"/>
    <cellStyle name="Comma 26 2 2 2 6 3" xfId="8982" xr:uid="{00000000-0005-0000-0000-00008F430000}"/>
    <cellStyle name="Comma 26 2 2 2 6 3 2" xfId="28741" xr:uid="{00000000-0005-0000-0000-000090430000}"/>
    <cellStyle name="Comma 26 2 2 2 6 4" xfId="28738" xr:uid="{00000000-0005-0000-0000-000091430000}"/>
    <cellStyle name="Comma 26 2 2 2 7" xfId="8983" xr:uid="{00000000-0005-0000-0000-000092430000}"/>
    <cellStyle name="Comma 26 2 2 2 7 2" xfId="8984" xr:uid="{00000000-0005-0000-0000-000093430000}"/>
    <cellStyle name="Comma 26 2 2 2 7 2 2" xfId="28743" xr:uid="{00000000-0005-0000-0000-000094430000}"/>
    <cellStyle name="Comma 26 2 2 2 7 3" xfId="28742" xr:uid="{00000000-0005-0000-0000-000095430000}"/>
    <cellStyle name="Comma 26 2 2 2 8" xfId="8985" xr:uid="{00000000-0005-0000-0000-000096430000}"/>
    <cellStyle name="Comma 26 2 2 2 8 2" xfId="28744" xr:uid="{00000000-0005-0000-0000-000097430000}"/>
    <cellStyle name="Comma 26 2 2 2 9" xfId="28721" xr:uid="{00000000-0005-0000-0000-000098430000}"/>
    <cellStyle name="Comma 26 2 2 3" xfId="8986" xr:uid="{00000000-0005-0000-0000-000099430000}"/>
    <cellStyle name="Comma 26 2 2 3 2" xfId="8987" xr:uid="{00000000-0005-0000-0000-00009A430000}"/>
    <cellStyle name="Comma 26 2 2 3 2 2" xfId="8988" xr:uid="{00000000-0005-0000-0000-00009B430000}"/>
    <cellStyle name="Comma 26 2 2 3 2 2 2" xfId="28747" xr:uid="{00000000-0005-0000-0000-00009C430000}"/>
    <cellStyle name="Comma 26 2 2 3 2 3" xfId="28746" xr:uid="{00000000-0005-0000-0000-00009D430000}"/>
    <cellStyle name="Comma 26 2 2 3 3" xfId="8989" xr:uid="{00000000-0005-0000-0000-00009E430000}"/>
    <cellStyle name="Comma 26 2 2 3 3 2" xfId="28748" xr:uid="{00000000-0005-0000-0000-00009F430000}"/>
    <cellStyle name="Comma 26 2 2 3 4" xfId="28745" xr:uid="{00000000-0005-0000-0000-0000A0430000}"/>
    <cellStyle name="Comma 26 2 2 4" xfId="8990" xr:uid="{00000000-0005-0000-0000-0000A1430000}"/>
    <cellStyle name="Comma 26 2 2 4 2" xfId="8991" xr:uid="{00000000-0005-0000-0000-0000A2430000}"/>
    <cellStyle name="Comma 26 2 2 4 2 2" xfId="8992" xr:uid="{00000000-0005-0000-0000-0000A3430000}"/>
    <cellStyle name="Comma 26 2 2 4 2 2 2" xfId="28751" xr:uid="{00000000-0005-0000-0000-0000A4430000}"/>
    <cellStyle name="Comma 26 2 2 4 2 3" xfId="28750" xr:uid="{00000000-0005-0000-0000-0000A5430000}"/>
    <cellStyle name="Comma 26 2 2 4 3" xfId="8993" xr:uid="{00000000-0005-0000-0000-0000A6430000}"/>
    <cellStyle name="Comma 26 2 2 4 3 2" xfId="28752" xr:uid="{00000000-0005-0000-0000-0000A7430000}"/>
    <cellStyle name="Comma 26 2 2 4 4" xfId="28749" xr:uid="{00000000-0005-0000-0000-0000A8430000}"/>
    <cellStyle name="Comma 26 2 2 5" xfId="8994" xr:uid="{00000000-0005-0000-0000-0000A9430000}"/>
    <cellStyle name="Comma 26 2 2 5 2" xfId="8995" xr:uid="{00000000-0005-0000-0000-0000AA430000}"/>
    <cellStyle name="Comma 26 2 2 5 2 2" xfId="8996" xr:uid="{00000000-0005-0000-0000-0000AB430000}"/>
    <cellStyle name="Comma 26 2 2 5 2 2 2" xfId="28755" xr:uid="{00000000-0005-0000-0000-0000AC430000}"/>
    <cellStyle name="Comma 26 2 2 5 2 3" xfId="28754" xr:uid="{00000000-0005-0000-0000-0000AD430000}"/>
    <cellStyle name="Comma 26 2 2 5 3" xfId="8997" xr:uid="{00000000-0005-0000-0000-0000AE430000}"/>
    <cellStyle name="Comma 26 2 2 5 3 2" xfId="28756" xr:uid="{00000000-0005-0000-0000-0000AF430000}"/>
    <cellStyle name="Comma 26 2 2 5 4" xfId="28753" xr:uid="{00000000-0005-0000-0000-0000B0430000}"/>
    <cellStyle name="Comma 26 2 2 6" xfId="8998" xr:uid="{00000000-0005-0000-0000-0000B1430000}"/>
    <cellStyle name="Comma 26 2 2 6 2" xfId="8999" xr:uid="{00000000-0005-0000-0000-0000B2430000}"/>
    <cellStyle name="Comma 26 2 2 6 2 2" xfId="9000" xr:uid="{00000000-0005-0000-0000-0000B3430000}"/>
    <cellStyle name="Comma 26 2 2 6 2 2 2" xfId="28759" xr:uid="{00000000-0005-0000-0000-0000B4430000}"/>
    <cellStyle name="Comma 26 2 2 6 2 3" xfId="28758" xr:uid="{00000000-0005-0000-0000-0000B5430000}"/>
    <cellStyle name="Comma 26 2 2 6 3" xfId="9001" xr:uid="{00000000-0005-0000-0000-0000B6430000}"/>
    <cellStyle name="Comma 26 2 2 6 3 2" xfId="28760" xr:uid="{00000000-0005-0000-0000-0000B7430000}"/>
    <cellStyle name="Comma 26 2 2 6 4" xfId="28757" xr:uid="{00000000-0005-0000-0000-0000B8430000}"/>
    <cellStyle name="Comma 26 2 2 7" xfId="9002" xr:uid="{00000000-0005-0000-0000-0000B9430000}"/>
    <cellStyle name="Comma 26 2 2 7 2" xfId="9003" xr:uid="{00000000-0005-0000-0000-0000BA430000}"/>
    <cellStyle name="Comma 26 2 2 7 2 2" xfId="9004" xr:uid="{00000000-0005-0000-0000-0000BB430000}"/>
    <cellStyle name="Comma 26 2 2 7 2 2 2" xfId="28763" xr:uid="{00000000-0005-0000-0000-0000BC430000}"/>
    <cellStyle name="Comma 26 2 2 7 2 3" xfId="28762" xr:uid="{00000000-0005-0000-0000-0000BD430000}"/>
    <cellStyle name="Comma 26 2 2 7 3" xfId="9005" xr:uid="{00000000-0005-0000-0000-0000BE430000}"/>
    <cellStyle name="Comma 26 2 2 7 3 2" xfId="28764" xr:uid="{00000000-0005-0000-0000-0000BF430000}"/>
    <cellStyle name="Comma 26 2 2 7 4" xfId="28761" xr:uid="{00000000-0005-0000-0000-0000C0430000}"/>
    <cellStyle name="Comma 26 2 2 8" xfId="9006" xr:uid="{00000000-0005-0000-0000-0000C1430000}"/>
    <cellStyle name="Comma 26 2 2 8 2" xfId="9007" xr:uid="{00000000-0005-0000-0000-0000C2430000}"/>
    <cellStyle name="Comma 26 2 2 8 2 2" xfId="28766" xr:uid="{00000000-0005-0000-0000-0000C3430000}"/>
    <cellStyle name="Comma 26 2 2 8 3" xfId="28765" xr:uid="{00000000-0005-0000-0000-0000C4430000}"/>
    <cellStyle name="Comma 26 2 2 9" xfId="9008" xr:uid="{00000000-0005-0000-0000-0000C5430000}"/>
    <cellStyle name="Comma 26 2 2 9 2" xfId="28767" xr:uid="{00000000-0005-0000-0000-0000C6430000}"/>
    <cellStyle name="Comma 26 2 3" xfId="9009" xr:uid="{00000000-0005-0000-0000-0000C7430000}"/>
    <cellStyle name="Comma 26 2 3 10" xfId="28768" xr:uid="{00000000-0005-0000-0000-0000C8430000}"/>
    <cellStyle name="Comma 26 2 3 2" xfId="9010" xr:uid="{00000000-0005-0000-0000-0000C9430000}"/>
    <cellStyle name="Comma 26 2 3 2 2" xfId="9011" xr:uid="{00000000-0005-0000-0000-0000CA430000}"/>
    <cellStyle name="Comma 26 2 3 2 2 2" xfId="9012" xr:uid="{00000000-0005-0000-0000-0000CB430000}"/>
    <cellStyle name="Comma 26 2 3 2 2 2 2" xfId="9013" xr:uid="{00000000-0005-0000-0000-0000CC430000}"/>
    <cellStyle name="Comma 26 2 3 2 2 2 2 2" xfId="28772" xr:uid="{00000000-0005-0000-0000-0000CD430000}"/>
    <cellStyle name="Comma 26 2 3 2 2 2 3" xfId="28771" xr:uid="{00000000-0005-0000-0000-0000CE430000}"/>
    <cellStyle name="Comma 26 2 3 2 2 3" xfId="9014" xr:uid="{00000000-0005-0000-0000-0000CF430000}"/>
    <cellStyle name="Comma 26 2 3 2 2 3 2" xfId="28773" xr:uid="{00000000-0005-0000-0000-0000D0430000}"/>
    <cellStyle name="Comma 26 2 3 2 2 4" xfId="28770" xr:uid="{00000000-0005-0000-0000-0000D1430000}"/>
    <cellStyle name="Comma 26 2 3 2 3" xfId="9015" xr:uid="{00000000-0005-0000-0000-0000D2430000}"/>
    <cellStyle name="Comma 26 2 3 2 3 2" xfId="9016" xr:uid="{00000000-0005-0000-0000-0000D3430000}"/>
    <cellStyle name="Comma 26 2 3 2 3 2 2" xfId="9017" xr:uid="{00000000-0005-0000-0000-0000D4430000}"/>
    <cellStyle name="Comma 26 2 3 2 3 2 2 2" xfId="28776" xr:uid="{00000000-0005-0000-0000-0000D5430000}"/>
    <cellStyle name="Comma 26 2 3 2 3 2 3" xfId="28775" xr:uid="{00000000-0005-0000-0000-0000D6430000}"/>
    <cellStyle name="Comma 26 2 3 2 3 3" xfId="9018" xr:uid="{00000000-0005-0000-0000-0000D7430000}"/>
    <cellStyle name="Comma 26 2 3 2 3 3 2" xfId="28777" xr:uid="{00000000-0005-0000-0000-0000D8430000}"/>
    <cellStyle name="Comma 26 2 3 2 3 4" xfId="28774" xr:uid="{00000000-0005-0000-0000-0000D9430000}"/>
    <cellStyle name="Comma 26 2 3 2 4" xfId="9019" xr:uid="{00000000-0005-0000-0000-0000DA430000}"/>
    <cellStyle name="Comma 26 2 3 2 4 2" xfId="9020" xr:uid="{00000000-0005-0000-0000-0000DB430000}"/>
    <cellStyle name="Comma 26 2 3 2 4 2 2" xfId="9021" xr:uid="{00000000-0005-0000-0000-0000DC430000}"/>
    <cellStyle name="Comma 26 2 3 2 4 2 2 2" xfId="28780" xr:uid="{00000000-0005-0000-0000-0000DD430000}"/>
    <cellStyle name="Comma 26 2 3 2 4 2 3" xfId="28779" xr:uid="{00000000-0005-0000-0000-0000DE430000}"/>
    <cellStyle name="Comma 26 2 3 2 4 3" xfId="9022" xr:uid="{00000000-0005-0000-0000-0000DF430000}"/>
    <cellStyle name="Comma 26 2 3 2 4 3 2" xfId="28781" xr:uid="{00000000-0005-0000-0000-0000E0430000}"/>
    <cellStyle name="Comma 26 2 3 2 4 4" xfId="28778" xr:uid="{00000000-0005-0000-0000-0000E1430000}"/>
    <cellStyle name="Comma 26 2 3 2 5" xfId="9023" xr:uid="{00000000-0005-0000-0000-0000E2430000}"/>
    <cellStyle name="Comma 26 2 3 2 5 2" xfId="9024" xr:uid="{00000000-0005-0000-0000-0000E3430000}"/>
    <cellStyle name="Comma 26 2 3 2 5 2 2" xfId="9025" xr:uid="{00000000-0005-0000-0000-0000E4430000}"/>
    <cellStyle name="Comma 26 2 3 2 5 2 2 2" xfId="28784" xr:uid="{00000000-0005-0000-0000-0000E5430000}"/>
    <cellStyle name="Comma 26 2 3 2 5 2 3" xfId="28783" xr:uid="{00000000-0005-0000-0000-0000E6430000}"/>
    <cellStyle name="Comma 26 2 3 2 5 3" xfId="9026" xr:uid="{00000000-0005-0000-0000-0000E7430000}"/>
    <cellStyle name="Comma 26 2 3 2 5 3 2" xfId="28785" xr:uid="{00000000-0005-0000-0000-0000E8430000}"/>
    <cellStyle name="Comma 26 2 3 2 5 4" xfId="28782" xr:uid="{00000000-0005-0000-0000-0000E9430000}"/>
    <cellStyle name="Comma 26 2 3 2 6" xfId="9027" xr:uid="{00000000-0005-0000-0000-0000EA430000}"/>
    <cellStyle name="Comma 26 2 3 2 6 2" xfId="9028" xr:uid="{00000000-0005-0000-0000-0000EB430000}"/>
    <cellStyle name="Comma 26 2 3 2 6 2 2" xfId="9029" xr:uid="{00000000-0005-0000-0000-0000EC430000}"/>
    <cellStyle name="Comma 26 2 3 2 6 2 2 2" xfId="28788" xr:uid="{00000000-0005-0000-0000-0000ED430000}"/>
    <cellStyle name="Comma 26 2 3 2 6 2 3" xfId="28787" xr:uid="{00000000-0005-0000-0000-0000EE430000}"/>
    <cellStyle name="Comma 26 2 3 2 6 3" xfId="9030" xr:uid="{00000000-0005-0000-0000-0000EF430000}"/>
    <cellStyle name="Comma 26 2 3 2 6 3 2" xfId="28789" xr:uid="{00000000-0005-0000-0000-0000F0430000}"/>
    <cellStyle name="Comma 26 2 3 2 6 4" xfId="28786" xr:uid="{00000000-0005-0000-0000-0000F1430000}"/>
    <cellStyle name="Comma 26 2 3 2 7" xfId="9031" xr:uid="{00000000-0005-0000-0000-0000F2430000}"/>
    <cellStyle name="Comma 26 2 3 2 7 2" xfId="9032" xr:uid="{00000000-0005-0000-0000-0000F3430000}"/>
    <cellStyle name="Comma 26 2 3 2 7 2 2" xfId="28791" xr:uid="{00000000-0005-0000-0000-0000F4430000}"/>
    <cellStyle name="Comma 26 2 3 2 7 3" xfId="28790" xr:uid="{00000000-0005-0000-0000-0000F5430000}"/>
    <cellStyle name="Comma 26 2 3 2 8" xfId="9033" xr:uid="{00000000-0005-0000-0000-0000F6430000}"/>
    <cellStyle name="Comma 26 2 3 2 8 2" xfId="28792" xr:uid="{00000000-0005-0000-0000-0000F7430000}"/>
    <cellStyle name="Comma 26 2 3 2 9" xfId="28769" xr:uid="{00000000-0005-0000-0000-0000F8430000}"/>
    <cellStyle name="Comma 26 2 3 3" xfId="9034" xr:uid="{00000000-0005-0000-0000-0000F9430000}"/>
    <cellStyle name="Comma 26 2 3 3 2" xfId="9035" xr:uid="{00000000-0005-0000-0000-0000FA430000}"/>
    <cellStyle name="Comma 26 2 3 3 2 2" xfId="9036" xr:uid="{00000000-0005-0000-0000-0000FB430000}"/>
    <cellStyle name="Comma 26 2 3 3 2 2 2" xfId="28795" xr:uid="{00000000-0005-0000-0000-0000FC430000}"/>
    <cellStyle name="Comma 26 2 3 3 2 3" xfId="28794" xr:uid="{00000000-0005-0000-0000-0000FD430000}"/>
    <cellStyle name="Comma 26 2 3 3 3" xfId="9037" xr:uid="{00000000-0005-0000-0000-0000FE430000}"/>
    <cellStyle name="Comma 26 2 3 3 3 2" xfId="28796" xr:uid="{00000000-0005-0000-0000-0000FF430000}"/>
    <cellStyle name="Comma 26 2 3 3 4" xfId="28793" xr:uid="{00000000-0005-0000-0000-000000440000}"/>
    <cellStyle name="Comma 26 2 3 4" xfId="9038" xr:uid="{00000000-0005-0000-0000-000001440000}"/>
    <cellStyle name="Comma 26 2 3 4 2" xfId="9039" xr:uid="{00000000-0005-0000-0000-000002440000}"/>
    <cellStyle name="Comma 26 2 3 4 2 2" xfId="9040" xr:uid="{00000000-0005-0000-0000-000003440000}"/>
    <cellStyle name="Comma 26 2 3 4 2 2 2" xfId="28799" xr:uid="{00000000-0005-0000-0000-000004440000}"/>
    <cellStyle name="Comma 26 2 3 4 2 3" xfId="28798" xr:uid="{00000000-0005-0000-0000-000005440000}"/>
    <cellStyle name="Comma 26 2 3 4 3" xfId="9041" xr:uid="{00000000-0005-0000-0000-000006440000}"/>
    <cellStyle name="Comma 26 2 3 4 3 2" xfId="28800" xr:uid="{00000000-0005-0000-0000-000007440000}"/>
    <cellStyle name="Comma 26 2 3 4 4" xfId="28797" xr:uid="{00000000-0005-0000-0000-000008440000}"/>
    <cellStyle name="Comma 26 2 3 5" xfId="9042" xr:uid="{00000000-0005-0000-0000-000009440000}"/>
    <cellStyle name="Comma 26 2 3 5 2" xfId="9043" xr:uid="{00000000-0005-0000-0000-00000A440000}"/>
    <cellStyle name="Comma 26 2 3 5 2 2" xfId="9044" xr:uid="{00000000-0005-0000-0000-00000B440000}"/>
    <cellStyle name="Comma 26 2 3 5 2 2 2" xfId="28803" xr:uid="{00000000-0005-0000-0000-00000C440000}"/>
    <cellStyle name="Comma 26 2 3 5 2 3" xfId="28802" xr:uid="{00000000-0005-0000-0000-00000D440000}"/>
    <cellStyle name="Comma 26 2 3 5 3" xfId="9045" xr:uid="{00000000-0005-0000-0000-00000E440000}"/>
    <cellStyle name="Comma 26 2 3 5 3 2" xfId="28804" xr:uid="{00000000-0005-0000-0000-00000F440000}"/>
    <cellStyle name="Comma 26 2 3 5 4" xfId="28801" xr:uid="{00000000-0005-0000-0000-000010440000}"/>
    <cellStyle name="Comma 26 2 3 6" xfId="9046" xr:uid="{00000000-0005-0000-0000-000011440000}"/>
    <cellStyle name="Comma 26 2 3 6 2" xfId="9047" xr:uid="{00000000-0005-0000-0000-000012440000}"/>
    <cellStyle name="Comma 26 2 3 6 2 2" xfId="9048" xr:uid="{00000000-0005-0000-0000-000013440000}"/>
    <cellStyle name="Comma 26 2 3 6 2 2 2" xfId="28807" xr:uid="{00000000-0005-0000-0000-000014440000}"/>
    <cellStyle name="Comma 26 2 3 6 2 3" xfId="28806" xr:uid="{00000000-0005-0000-0000-000015440000}"/>
    <cellStyle name="Comma 26 2 3 6 3" xfId="9049" xr:uid="{00000000-0005-0000-0000-000016440000}"/>
    <cellStyle name="Comma 26 2 3 6 3 2" xfId="28808" xr:uid="{00000000-0005-0000-0000-000017440000}"/>
    <cellStyle name="Comma 26 2 3 6 4" xfId="28805" xr:uid="{00000000-0005-0000-0000-000018440000}"/>
    <cellStyle name="Comma 26 2 3 7" xfId="9050" xr:uid="{00000000-0005-0000-0000-000019440000}"/>
    <cellStyle name="Comma 26 2 3 7 2" xfId="9051" xr:uid="{00000000-0005-0000-0000-00001A440000}"/>
    <cellStyle name="Comma 26 2 3 7 2 2" xfId="9052" xr:uid="{00000000-0005-0000-0000-00001B440000}"/>
    <cellStyle name="Comma 26 2 3 7 2 2 2" xfId="28811" xr:uid="{00000000-0005-0000-0000-00001C440000}"/>
    <cellStyle name="Comma 26 2 3 7 2 3" xfId="28810" xr:uid="{00000000-0005-0000-0000-00001D440000}"/>
    <cellStyle name="Comma 26 2 3 7 3" xfId="9053" xr:uid="{00000000-0005-0000-0000-00001E440000}"/>
    <cellStyle name="Comma 26 2 3 7 3 2" xfId="28812" xr:uid="{00000000-0005-0000-0000-00001F440000}"/>
    <cellStyle name="Comma 26 2 3 7 4" xfId="28809" xr:uid="{00000000-0005-0000-0000-000020440000}"/>
    <cellStyle name="Comma 26 2 3 8" xfId="9054" xr:uid="{00000000-0005-0000-0000-000021440000}"/>
    <cellStyle name="Comma 26 2 3 8 2" xfId="9055" xr:uid="{00000000-0005-0000-0000-000022440000}"/>
    <cellStyle name="Comma 26 2 3 8 2 2" xfId="28814" xr:uid="{00000000-0005-0000-0000-000023440000}"/>
    <cellStyle name="Comma 26 2 3 8 3" xfId="28813" xr:uid="{00000000-0005-0000-0000-000024440000}"/>
    <cellStyle name="Comma 26 2 3 9" xfId="9056" xr:uid="{00000000-0005-0000-0000-000025440000}"/>
    <cellStyle name="Comma 26 2 3 9 2" xfId="28815" xr:uid="{00000000-0005-0000-0000-000026440000}"/>
    <cellStyle name="Comma 26 2 4" xfId="9057" xr:uid="{00000000-0005-0000-0000-000027440000}"/>
    <cellStyle name="Comma 26 2 4 2" xfId="9058" xr:uid="{00000000-0005-0000-0000-000028440000}"/>
    <cellStyle name="Comma 26 2 4 2 2" xfId="9059" xr:uid="{00000000-0005-0000-0000-000029440000}"/>
    <cellStyle name="Comma 26 2 4 2 2 2" xfId="9060" xr:uid="{00000000-0005-0000-0000-00002A440000}"/>
    <cellStyle name="Comma 26 2 4 2 2 2 2" xfId="28819" xr:uid="{00000000-0005-0000-0000-00002B440000}"/>
    <cellStyle name="Comma 26 2 4 2 2 3" xfId="28818" xr:uid="{00000000-0005-0000-0000-00002C440000}"/>
    <cellStyle name="Comma 26 2 4 2 3" xfId="9061" xr:uid="{00000000-0005-0000-0000-00002D440000}"/>
    <cellStyle name="Comma 26 2 4 2 3 2" xfId="28820" xr:uid="{00000000-0005-0000-0000-00002E440000}"/>
    <cellStyle name="Comma 26 2 4 2 4" xfId="28817" xr:uid="{00000000-0005-0000-0000-00002F440000}"/>
    <cellStyle name="Comma 26 2 4 3" xfId="9062" xr:uid="{00000000-0005-0000-0000-000030440000}"/>
    <cellStyle name="Comma 26 2 4 3 2" xfId="9063" xr:uid="{00000000-0005-0000-0000-000031440000}"/>
    <cellStyle name="Comma 26 2 4 3 2 2" xfId="9064" xr:uid="{00000000-0005-0000-0000-000032440000}"/>
    <cellStyle name="Comma 26 2 4 3 2 2 2" xfId="28823" xr:uid="{00000000-0005-0000-0000-000033440000}"/>
    <cellStyle name="Comma 26 2 4 3 2 3" xfId="28822" xr:uid="{00000000-0005-0000-0000-000034440000}"/>
    <cellStyle name="Comma 26 2 4 3 3" xfId="9065" xr:uid="{00000000-0005-0000-0000-000035440000}"/>
    <cellStyle name="Comma 26 2 4 3 3 2" xfId="28824" xr:uid="{00000000-0005-0000-0000-000036440000}"/>
    <cellStyle name="Comma 26 2 4 3 4" xfId="28821" xr:uid="{00000000-0005-0000-0000-000037440000}"/>
    <cellStyle name="Comma 26 2 4 4" xfId="9066" xr:uid="{00000000-0005-0000-0000-000038440000}"/>
    <cellStyle name="Comma 26 2 4 4 2" xfId="9067" xr:uid="{00000000-0005-0000-0000-000039440000}"/>
    <cellStyle name="Comma 26 2 4 4 2 2" xfId="9068" xr:uid="{00000000-0005-0000-0000-00003A440000}"/>
    <cellStyle name="Comma 26 2 4 4 2 2 2" xfId="28827" xr:uid="{00000000-0005-0000-0000-00003B440000}"/>
    <cellStyle name="Comma 26 2 4 4 2 3" xfId="28826" xr:uid="{00000000-0005-0000-0000-00003C440000}"/>
    <cellStyle name="Comma 26 2 4 4 3" xfId="9069" xr:uid="{00000000-0005-0000-0000-00003D440000}"/>
    <cellStyle name="Comma 26 2 4 4 3 2" xfId="28828" xr:uid="{00000000-0005-0000-0000-00003E440000}"/>
    <cellStyle name="Comma 26 2 4 4 4" xfId="28825" xr:uid="{00000000-0005-0000-0000-00003F440000}"/>
    <cellStyle name="Comma 26 2 4 5" xfId="9070" xr:uid="{00000000-0005-0000-0000-000040440000}"/>
    <cellStyle name="Comma 26 2 4 5 2" xfId="9071" xr:uid="{00000000-0005-0000-0000-000041440000}"/>
    <cellStyle name="Comma 26 2 4 5 2 2" xfId="9072" xr:uid="{00000000-0005-0000-0000-000042440000}"/>
    <cellStyle name="Comma 26 2 4 5 2 2 2" xfId="28831" xr:uid="{00000000-0005-0000-0000-000043440000}"/>
    <cellStyle name="Comma 26 2 4 5 2 3" xfId="28830" xr:uid="{00000000-0005-0000-0000-000044440000}"/>
    <cellStyle name="Comma 26 2 4 5 3" xfId="9073" xr:uid="{00000000-0005-0000-0000-000045440000}"/>
    <cellStyle name="Comma 26 2 4 5 3 2" xfId="28832" xr:uid="{00000000-0005-0000-0000-000046440000}"/>
    <cellStyle name="Comma 26 2 4 5 4" xfId="28829" xr:uid="{00000000-0005-0000-0000-000047440000}"/>
    <cellStyle name="Comma 26 2 4 6" xfId="9074" xr:uid="{00000000-0005-0000-0000-000048440000}"/>
    <cellStyle name="Comma 26 2 4 6 2" xfId="9075" xr:uid="{00000000-0005-0000-0000-000049440000}"/>
    <cellStyle name="Comma 26 2 4 6 2 2" xfId="9076" xr:uid="{00000000-0005-0000-0000-00004A440000}"/>
    <cellStyle name="Comma 26 2 4 6 2 2 2" xfId="28835" xr:uid="{00000000-0005-0000-0000-00004B440000}"/>
    <cellStyle name="Comma 26 2 4 6 2 3" xfId="28834" xr:uid="{00000000-0005-0000-0000-00004C440000}"/>
    <cellStyle name="Comma 26 2 4 6 3" xfId="9077" xr:uid="{00000000-0005-0000-0000-00004D440000}"/>
    <cellStyle name="Comma 26 2 4 6 3 2" xfId="28836" xr:uid="{00000000-0005-0000-0000-00004E440000}"/>
    <cellStyle name="Comma 26 2 4 6 4" xfId="28833" xr:uid="{00000000-0005-0000-0000-00004F440000}"/>
    <cellStyle name="Comma 26 2 4 7" xfId="9078" xr:uid="{00000000-0005-0000-0000-000050440000}"/>
    <cellStyle name="Comma 26 2 4 7 2" xfId="9079" xr:uid="{00000000-0005-0000-0000-000051440000}"/>
    <cellStyle name="Comma 26 2 4 7 2 2" xfId="28838" xr:uid="{00000000-0005-0000-0000-000052440000}"/>
    <cellStyle name="Comma 26 2 4 7 3" xfId="28837" xr:uid="{00000000-0005-0000-0000-000053440000}"/>
    <cellStyle name="Comma 26 2 4 8" xfId="9080" xr:uid="{00000000-0005-0000-0000-000054440000}"/>
    <cellStyle name="Comma 26 2 4 8 2" xfId="28839" xr:uid="{00000000-0005-0000-0000-000055440000}"/>
    <cellStyle name="Comma 26 2 4 9" xfId="28816" xr:uid="{00000000-0005-0000-0000-000056440000}"/>
    <cellStyle name="Comma 26 2 5" xfId="9081" xr:uid="{00000000-0005-0000-0000-000057440000}"/>
    <cellStyle name="Comma 26 2 5 2" xfId="9082" xr:uid="{00000000-0005-0000-0000-000058440000}"/>
    <cellStyle name="Comma 26 2 5 2 2" xfId="9083" xr:uid="{00000000-0005-0000-0000-000059440000}"/>
    <cellStyle name="Comma 26 2 5 2 2 2" xfId="9084" xr:uid="{00000000-0005-0000-0000-00005A440000}"/>
    <cellStyle name="Comma 26 2 5 2 2 2 2" xfId="28843" xr:uid="{00000000-0005-0000-0000-00005B440000}"/>
    <cellStyle name="Comma 26 2 5 2 2 3" xfId="28842" xr:uid="{00000000-0005-0000-0000-00005C440000}"/>
    <cellStyle name="Comma 26 2 5 2 3" xfId="9085" xr:uid="{00000000-0005-0000-0000-00005D440000}"/>
    <cellStyle name="Comma 26 2 5 2 3 2" xfId="28844" xr:uid="{00000000-0005-0000-0000-00005E440000}"/>
    <cellStyle name="Comma 26 2 5 2 4" xfId="28841" xr:uid="{00000000-0005-0000-0000-00005F440000}"/>
    <cellStyle name="Comma 26 2 5 3" xfId="9086" xr:uid="{00000000-0005-0000-0000-000060440000}"/>
    <cellStyle name="Comma 26 2 5 3 2" xfId="9087" xr:uid="{00000000-0005-0000-0000-000061440000}"/>
    <cellStyle name="Comma 26 2 5 3 2 2" xfId="9088" xr:uid="{00000000-0005-0000-0000-000062440000}"/>
    <cellStyle name="Comma 26 2 5 3 2 2 2" xfId="28847" xr:uid="{00000000-0005-0000-0000-000063440000}"/>
    <cellStyle name="Comma 26 2 5 3 2 3" xfId="28846" xr:uid="{00000000-0005-0000-0000-000064440000}"/>
    <cellStyle name="Comma 26 2 5 3 3" xfId="9089" xr:uid="{00000000-0005-0000-0000-000065440000}"/>
    <cellStyle name="Comma 26 2 5 3 3 2" xfId="28848" xr:uid="{00000000-0005-0000-0000-000066440000}"/>
    <cellStyle name="Comma 26 2 5 3 4" xfId="28845" xr:uid="{00000000-0005-0000-0000-000067440000}"/>
    <cellStyle name="Comma 26 2 5 4" xfId="9090" xr:uid="{00000000-0005-0000-0000-000068440000}"/>
    <cellStyle name="Comma 26 2 5 4 2" xfId="9091" xr:uid="{00000000-0005-0000-0000-000069440000}"/>
    <cellStyle name="Comma 26 2 5 4 2 2" xfId="9092" xr:uid="{00000000-0005-0000-0000-00006A440000}"/>
    <cellStyle name="Comma 26 2 5 4 2 2 2" xfId="28851" xr:uid="{00000000-0005-0000-0000-00006B440000}"/>
    <cellStyle name="Comma 26 2 5 4 2 3" xfId="28850" xr:uid="{00000000-0005-0000-0000-00006C440000}"/>
    <cellStyle name="Comma 26 2 5 4 3" xfId="9093" xr:uid="{00000000-0005-0000-0000-00006D440000}"/>
    <cellStyle name="Comma 26 2 5 4 3 2" xfId="28852" xr:uid="{00000000-0005-0000-0000-00006E440000}"/>
    <cellStyle name="Comma 26 2 5 4 4" xfId="28849" xr:uid="{00000000-0005-0000-0000-00006F440000}"/>
    <cellStyle name="Comma 26 2 5 5" xfId="9094" xr:uid="{00000000-0005-0000-0000-000070440000}"/>
    <cellStyle name="Comma 26 2 5 5 2" xfId="9095" xr:uid="{00000000-0005-0000-0000-000071440000}"/>
    <cellStyle name="Comma 26 2 5 5 2 2" xfId="9096" xr:uid="{00000000-0005-0000-0000-000072440000}"/>
    <cellStyle name="Comma 26 2 5 5 2 2 2" xfId="28855" xr:uid="{00000000-0005-0000-0000-000073440000}"/>
    <cellStyle name="Comma 26 2 5 5 2 3" xfId="28854" xr:uid="{00000000-0005-0000-0000-000074440000}"/>
    <cellStyle name="Comma 26 2 5 5 3" xfId="9097" xr:uid="{00000000-0005-0000-0000-000075440000}"/>
    <cellStyle name="Comma 26 2 5 5 3 2" xfId="28856" xr:uid="{00000000-0005-0000-0000-000076440000}"/>
    <cellStyle name="Comma 26 2 5 5 4" xfId="28853" xr:uid="{00000000-0005-0000-0000-000077440000}"/>
    <cellStyle name="Comma 26 2 5 6" xfId="9098" xr:uid="{00000000-0005-0000-0000-000078440000}"/>
    <cellStyle name="Comma 26 2 5 6 2" xfId="9099" xr:uid="{00000000-0005-0000-0000-000079440000}"/>
    <cellStyle name="Comma 26 2 5 6 2 2" xfId="9100" xr:uid="{00000000-0005-0000-0000-00007A440000}"/>
    <cellStyle name="Comma 26 2 5 6 2 2 2" xfId="28859" xr:uid="{00000000-0005-0000-0000-00007B440000}"/>
    <cellStyle name="Comma 26 2 5 6 2 3" xfId="28858" xr:uid="{00000000-0005-0000-0000-00007C440000}"/>
    <cellStyle name="Comma 26 2 5 6 3" xfId="9101" xr:uid="{00000000-0005-0000-0000-00007D440000}"/>
    <cellStyle name="Comma 26 2 5 6 3 2" xfId="28860" xr:uid="{00000000-0005-0000-0000-00007E440000}"/>
    <cellStyle name="Comma 26 2 5 6 4" xfId="28857" xr:uid="{00000000-0005-0000-0000-00007F440000}"/>
    <cellStyle name="Comma 26 2 5 7" xfId="9102" xr:uid="{00000000-0005-0000-0000-000080440000}"/>
    <cellStyle name="Comma 26 2 5 7 2" xfId="9103" xr:uid="{00000000-0005-0000-0000-000081440000}"/>
    <cellStyle name="Comma 26 2 5 7 2 2" xfId="28862" xr:uid="{00000000-0005-0000-0000-000082440000}"/>
    <cellStyle name="Comma 26 2 5 7 3" xfId="28861" xr:uid="{00000000-0005-0000-0000-000083440000}"/>
    <cellStyle name="Comma 26 2 5 8" xfId="9104" xr:uid="{00000000-0005-0000-0000-000084440000}"/>
    <cellStyle name="Comma 26 2 5 8 2" xfId="28863" xr:uid="{00000000-0005-0000-0000-000085440000}"/>
    <cellStyle name="Comma 26 2 5 9" xfId="28840" xr:uid="{00000000-0005-0000-0000-000086440000}"/>
    <cellStyle name="Comma 26 2 6" xfId="9105" xr:uid="{00000000-0005-0000-0000-000087440000}"/>
    <cellStyle name="Comma 26 2 6 2" xfId="9106" xr:uid="{00000000-0005-0000-0000-000088440000}"/>
    <cellStyle name="Comma 26 2 6 2 2" xfId="9107" xr:uid="{00000000-0005-0000-0000-000089440000}"/>
    <cellStyle name="Comma 26 2 6 2 2 2" xfId="28866" xr:uid="{00000000-0005-0000-0000-00008A440000}"/>
    <cellStyle name="Comma 26 2 6 2 3" xfId="28865" xr:uid="{00000000-0005-0000-0000-00008B440000}"/>
    <cellStyle name="Comma 26 2 6 3" xfId="9108" xr:uid="{00000000-0005-0000-0000-00008C440000}"/>
    <cellStyle name="Comma 26 2 6 3 2" xfId="28867" xr:uid="{00000000-0005-0000-0000-00008D440000}"/>
    <cellStyle name="Comma 26 2 6 4" xfId="28864" xr:uid="{00000000-0005-0000-0000-00008E440000}"/>
    <cellStyle name="Comma 26 2 7" xfId="9109" xr:uid="{00000000-0005-0000-0000-00008F440000}"/>
    <cellStyle name="Comma 26 2 7 2" xfId="9110" xr:uid="{00000000-0005-0000-0000-000090440000}"/>
    <cellStyle name="Comma 26 2 7 2 2" xfId="9111" xr:uid="{00000000-0005-0000-0000-000091440000}"/>
    <cellStyle name="Comma 26 2 7 2 2 2" xfId="28870" xr:uid="{00000000-0005-0000-0000-000092440000}"/>
    <cellStyle name="Comma 26 2 7 2 3" xfId="28869" xr:uid="{00000000-0005-0000-0000-000093440000}"/>
    <cellStyle name="Comma 26 2 7 3" xfId="9112" xr:uid="{00000000-0005-0000-0000-000094440000}"/>
    <cellStyle name="Comma 26 2 7 3 2" xfId="28871" xr:uid="{00000000-0005-0000-0000-000095440000}"/>
    <cellStyle name="Comma 26 2 7 4" xfId="28868" xr:uid="{00000000-0005-0000-0000-000096440000}"/>
    <cellStyle name="Comma 26 2 8" xfId="9113" xr:uid="{00000000-0005-0000-0000-000097440000}"/>
    <cellStyle name="Comma 26 2 8 2" xfId="9114" xr:uid="{00000000-0005-0000-0000-000098440000}"/>
    <cellStyle name="Comma 26 2 8 2 2" xfId="9115" xr:uid="{00000000-0005-0000-0000-000099440000}"/>
    <cellStyle name="Comma 26 2 8 2 2 2" xfId="28874" xr:uid="{00000000-0005-0000-0000-00009A440000}"/>
    <cellStyle name="Comma 26 2 8 2 3" xfId="28873" xr:uid="{00000000-0005-0000-0000-00009B440000}"/>
    <cellStyle name="Comma 26 2 8 3" xfId="9116" xr:uid="{00000000-0005-0000-0000-00009C440000}"/>
    <cellStyle name="Comma 26 2 8 3 2" xfId="28875" xr:uid="{00000000-0005-0000-0000-00009D440000}"/>
    <cellStyle name="Comma 26 2 8 4" xfId="28872" xr:uid="{00000000-0005-0000-0000-00009E440000}"/>
    <cellStyle name="Comma 26 2 9" xfId="9117" xr:uid="{00000000-0005-0000-0000-00009F440000}"/>
    <cellStyle name="Comma 26 2 9 2" xfId="9118" xr:uid="{00000000-0005-0000-0000-0000A0440000}"/>
    <cellStyle name="Comma 26 2 9 2 2" xfId="9119" xr:uid="{00000000-0005-0000-0000-0000A1440000}"/>
    <cellStyle name="Comma 26 2 9 2 2 2" xfId="28878" xr:uid="{00000000-0005-0000-0000-0000A2440000}"/>
    <cellStyle name="Comma 26 2 9 2 3" xfId="28877" xr:uid="{00000000-0005-0000-0000-0000A3440000}"/>
    <cellStyle name="Comma 26 2 9 3" xfId="9120" xr:uid="{00000000-0005-0000-0000-0000A4440000}"/>
    <cellStyle name="Comma 26 2 9 3 2" xfId="28879" xr:uid="{00000000-0005-0000-0000-0000A5440000}"/>
    <cellStyle name="Comma 26 2 9 4" xfId="28876" xr:uid="{00000000-0005-0000-0000-0000A6440000}"/>
    <cellStyle name="Comma 26 3" xfId="9121" xr:uid="{00000000-0005-0000-0000-0000A7440000}"/>
    <cellStyle name="Comma 26 3 10" xfId="28880" xr:uid="{00000000-0005-0000-0000-0000A8440000}"/>
    <cellStyle name="Comma 26 3 2" xfId="9122" xr:uid="{00000000-0005-0000-0000-0000A9440000}"/>
    <cellStyle name="Comma 26 3 2 2" xfId="9123" xr:uid="{00000000-0005-0000-0000-0000AA440000}"/>
    <cellStyle name="Comma 26 3 2 2 2" xfId="9124" xr:uid="{00000000-0005-0000-0000-0000AB440000}"/>
    <cellStyle name="Comma 26 3 2 2 2 2" xfId="9125" xr:uid="{00000000-0005-0000-0000-0000AC440000}"/>
    <cellStyle name="Comma 26 3 2 2 2 2 2" xfId="28884" xr:uid="{00000000-0005-0000-0000-0000AD440000}"/>
    <cellStyle name="Comma 26 3 2 2 2 3" xfId="28883" xr:uid="{00000000-0005-0000-0000-0000AE440000}"/>
    <cellStyle name="Comma 26 3 2 2 3" xfId="9126" xr:uid="{00000000-0005-0000-0000-0000AF440000}"/>
    <cellStyle name="Comma 26 3 2 2 3 2" xfId="28885" xr:uid="{00000000-0005-0000-0000-0000B0440000}"/>
    <cellStyle name="Comma 26 3 2 2 4" xfId="28882" xr:uid="{00000000-0005-0000-0000-0000B1440000}"/>
    <cellStyle name="Comma 26 3 2 3" xfId="9127" xr:uid="{00000000-0005-0000-0000-0000B2440000}"/>
    <cellStyle name="Comma 26 3 2 3 2" xfId="9128" xr:uid="{00000000-0005-0000-0000-0000B3440000}"/>
    <cellStyle name="Comma 26 3 2 3 2 2" xfId="9129" xr:uid="{00000000-0005-0000-0000-0000B4440000}"/>
    <cellStyle name="Comma 26 3 2 3 2 2 2" xfId="28888" xr:uid="{00000000-0005-0000-0000-0000B5440000}"/>
    <cellStyle name="Comma 26 3 2 3 2 3" xfId="28887" xr:uid="{00000000-0005-0000-0000-0000B6440000}"/>
    <cellStyle name="Comma 26 3 2 3 3" xfId="9130" xr:uid="{00000000-0005-0000-0000-0000B7440000}"/>
    <cellStyle name="Comma 26 3 2 3 3 2" xfId="28889" xr:uid="{00000000-0005-0000-0000-0000B8440000}"/>
    <cellStyle name="Comma 26 3 2 3 4" xfId="28886" xr:uid="{00000000-0005-0000-0000-0000B9440000}"/>
    <cellStyle name="Comma 26 3 2 4" xfId="9131" xr:uid="{00000000-0005-0000-0000-0000BA440000}"/>
    <cellStyle name="Comma 26 3 2 4 2" xfId="9132" xr:uid="{00000000-0005-0000-0000-0000BB440000}"/>
    <cellStyle name="Comma 26 3 2 4 2 2" xfId="9133" xr:uid="{00000000-0005-0000-0000-0000BC440000}"/>
    <cellStyle name="Comma 26 3 2 4 2 2 2" xfId="28892" xr:uid="{00000000-0005-0000-0000-0000BD440000}"/>
    <cellStyle name="Comma 26 3 2 4 2 3" xfId="28891" xr:uid="{00000000-0005-0000-0000-0000BE440000}"/>
    <cellStyle name="Comma 26 3 2 4 3" xfId="9134" xr:uid="{00000000-0005-0000-0000-0000BF440000}"/>
    <cellStyle name="Comma 26 3 2 4 3 2" xfId="28893" xr:uid="{00000000-0005-0000-0000-0000C0440000}"/>
    <cellStyle name="Comma 26 3 2 4 4" xfId="28890" xr:uid="{00000000-0005-0000-0000-0000C1440000}"/>
    <cellStyle name="Comma 26 3 2 5" xfId="9135" xr:uid="{00000000-0005-0000-0000-0000C2440000}"/>
    <cellStyle name="Comma 26 3 2 5 2" xfId="9136" xr:uid="{00000000-0005-0000-0000-0000C3440000}"/>
    <cellStyle name="Comma 26 3 2 5 2 2" xfId="9137" xr:uid="{00000000-0005-0000-0000-0000C4440000}"/>
    <cellStyle name="Comma 26 3 2 5 2 2 2" xfId="28896" xr:uid="{00000000-0005-0000-0000-0000C5440000}"/>
    <cellStyle name="Comma 26 3 2 5 2 3" xfId="28895" xr:uid="{00000000-0005-0000-0000-0000C6440000}"/>
    <cellStyle name="Comma 26 3 2 5 3" xfId="9138" xr:uid="{00000000-0005-0000-0000-0000C7440000}"/>
    <cellStyle name="Comma 26 3 2 5 3 2" xfId="28897" xr:uid="{00000000-0005-0000-0000-0000C8440000}"/>
    <cellStyle name="Comma 26 3 2 5 4" xfId="28894" xr:uid="{00000000-0005-0000-0000-0000C9440000}"/>
    <cellStyle name="Comma 26 3 2 6" xfId="9139" xr:uid="{00000000-0005-0000-0000-0000CA440000}"/>
    <cellStyle name="Comma 26 3 2 6 2" xfId="9140" xr:uid="{00000000-0005-0000-0000-0000CB440000}"/>
    <cellStyle name="Comma 26 3 2 6 2 2" xfId="9141" xr:uid="{00000000-0005-0000-0000-0000CC440000}"/>
    <cellStyle name="Comma 26 3 2 6 2 2 2" xfId="28900" xr:uid="{00000000-0005-0000-0000-0000CD440000}"/>
    <cellStyle name="Comma 26 3 2 6 2 3" xfId="28899" xr:uid="{00000000-0005-0000-0000-0000CE440000}"/>
    <cellStyle name="Comma 26 3 2 6 3" xfId="9142" xr:uid="{00000000-0005-0000-0000-0000CF440000}"/>
    <cellStyle name="Comma 26 3 2 6 3 2" xfId="28901" xr:uid="{00000000-0005-0000-0000-0000D0440000}"/>
    <cellStyle name="Comma 26 3 2 6 4" xfId="28898" xr:uid="{00000000-0005-0000-0000-0000D1440000}"/>
    <cellStyle name="Comma 26 3 2 7" xfId="9143" xr:uid="{00000000-0005-0000-0000-0000D2440000}"/>
    <cellStyle name="Comma 26 3 2 7 2" xfId="9144" xr:uid="{00000000-0005-0000-0000-0000D3440000}"/>
    <cellStyle name="Comma 26 3 2 7 2 2" xfId="28903" xr:uid="{00000000-0005-0000-0000-0000D4440000}"/>
    <cellStyle name="Comma 26 3 2 7 3" xfId="28902" xr:uid="{00000000-0005-0000-0000-0000D5440000}"/>
    <cellStyle name="Comma 26 3 2 8" xfId="9145" xr:uid="{00000000-0005-0000-0000-0000D6440000}"/>
    <cellStyle name="Comma 26 3 2 8 2" xfId="28904" xr:uid="{00000000-0005-0000-0000-0000D7440000}"/>
    <cellStyle name="Comma 26 3 2 9" xfId="28881" xr:uid="{00000000-0005-0000-0000-0000D8440000}"/>
    <cellStyle name="Comma 26 3 3" xfId="9146" xr:uid="{00000000-0005-0000-0000-0000D9440000}"/>
    <cellStyle name="Comma 26 3 3 2" xfId="9147" xr:uid="{00000000-0005-0000-0000-0000DA440000}"/>
    <cellStyle name="Comma 26 3 3 2 2" xfId="9148" xr:uid="{00000000-0005-0000-0000-0000DB440000}"/>
    <cellStyle name="Comma 26 3 3 2 2 2" xfId="28907" xr:uid="{00000000-0005-0000-0000-0000DC440000}"/>
    <cellStyle name="Comma 26 3 3 2 3" xfId="28906" xr:uid="{00000000-0005-0000-0000-0000DD440000}"/>
    <cellStyle name="Comma 26 3 3 3" xfId="9149" xr:uid="{00000000-0005-0000-0000-0000DE440000}"/>
    <cellStyle name="Comma 26 3 3 3 2" xfId="28908" xr:uid="{00000000-0005-0000-0000-0000DF440000}"/>
    <cellStyle name="Comma 26 3 3 4" xfId="28905" xr:uid="{00000000-0005-0000-0000-0000E0440000}"/>
    <cellStyle name="Comma 26 3 4" xfId="9150" xr:uid="{00000000-0005-0000-0000-0000E1440000}"/>
    <cellStyle name="Comma 26 3 4 2" xfId="9151" xr:uid="{00000000-0005-0000-0000-0000E2440000}"/>
    <cellStyle name="Comma 26 3 4 2 2" xfId="9152" xr:uid="{00000000-0005-0000-0000-0000E3440000}"/>
    <cellStyle name="Comma 26 3 4 2 2 2" xfId="28911" xr:uid="{00000000-0005-0000-0000-0000E4440000}"/>
    <cellStyle name="Comma 26 3 4 2 3" xfId="28910" xr:uid="{00000000-0005-0000-0000-0000E5440000}"/>
    <cellStyle name="Comma 26 3 4 3" xfId="9153" xr:uid="{00000000-0005-0000-0000-0000E6440000}"/>
    <cellStyle name="Comma 26 3 4 3 2" xfId="28912" xr:uid="{00000000-0005-0000-0000-0000E7440000}"/>
    <cellStyle name="Comma 26 3 4 4" xfId="28909" xr:uid="{00000000-0005-0000-0000-0000E8440000}"/>
    <cellStyle name="Comma 26 3 5" xfId="9154" xr:uid="{00000000-0005-0000-0000-0000E9440000}"/>
    <cellStyle name="Comma 26 3 5 2" xfId="9155" xr:uid="{00000000-0005-0000-0000-0000EA440000}"/>
    <cellStyle name="Comma 26 3 5 2 2" xfId="9156" xr:uid="{00000000-0005-0000-0000-0000EB440000}"/>
    <cellStyle name="Comma 26 3 5 2 2 2" xfId="28915" xr:uid="{00000000-0005-0000-0000-0000EC440000}"/>
    <cellStyle name="Comma 26 3 5 2 3" xfId="28914" xr:uid="{00000000-0005-0000-0000-0000ED440000}"/>
    <cellStyle name="Comma 26 3 5 3" xfId="9157" xr:uid="{00000000-0005-0000-0000-0000EE440000}"/>
    <cellStyle name="Comma 26 3 5 3 2" xfId="28916" xr:uid="{00000000-0005-0000-0000-0000EF440000}"/>
    <cellStyle name="Comma 26 3 5 4" xfId="28913" xr:uid="{00000000-0005-0000-0000-0000F0440000}"/>
    <cellStyle name="Comma 26 3 6" xfId="9158" xr:uid="{00000000-0005-0000-0000-0000F1440000}"/>
    <cellStyle name="Comma 26 3 6 2" xfId="9159" xr:uid="{00000000-0005-0000-0000-0000F2440000}"/>
    <cellStyle name="Comma 26 3 6 2 2" xfId="9160" xr:uid="{00000000-0005-0000-0000-0000F3440000}"/>
    <cellStyle name="Comma 26 3 6 2 2 2" xfId="28919" xr:uid="{00000000-0005-0000-0000-0000F4440000}"/>
    <cellStyle name="Comma 26 3 6 2 3" xfId="28918" xr:uid="{00000000-0005-0000-0000-0000F5440000}"/>
    <cellStyle name="Comma 26 3 6 3" xfId="9161" xr:uid="{00000000-0005-0000-0000-0000F6440000}"/>
    <cellStyle name="Comma 26 3 6 3 2" xfId="28920" xr:uid="{00000000-0005-0000-0000-0000F7440000}"/>
    <cellStyle name="Comma 26 3 6 4" xfId="28917" xr:uid="{00000000-0005-0000-0000-0000F8440000}"/>
    <cellStyle name="Comma 26 3 7" xfId="9162" xr:uid="{00000000-0005-0000-0000-0000F9440000}"/>
    <cellStyle name="Comma 26 3 7 2" xfId="9163" xr:uid="{00000000-0005-0000-0000-0000FA440000}"/>
    <cellStyle name="Comma 26 3 7 2 2" xfId="9164" xr:uid="{00000000-0005-0000-0000-0000FB440000}"/>
    <cellStyle name="Comma 26 3 7 2 2 2" xfId="28923" xr:uid="{00000000-0005-0000-0000-0000FC440000}"/>
    <cellStyle name="Comma 26 3 7 2 3" xfId="28922" xr:uid="{00000000-0005-0000-0000-0000FD440000}"/>
    <cellStyle name="Comma 26 3 7 3" xfId="9165" xr:uid="{00000000-0005-0000-0000-0000FE440000}"/>
    <cellStyle name="Comma 26 3 7 3 2" xfId="28924" xr:uid="{00000000-0005-0000-0000-0000FF440000}"/>
    <cellStyle name="Comma 26 3 7 4" xfId="28921" xr:uid="{00000000-0005-0000-0000-000000450000}"/>
    <cellStyle name="Comma 26 3 8" xfId="9166" xr:uid="{00000000-0005-0000-0000-000001450000}"/>
    <cellStyle name="Comma 26 3 8 2" xfId="9167" xr:uid="{00000000-0005-0000-0000-000002450000}"/>
    <cellStyle name="Comma 26 3 8 2 2" xfId="28926" xr:uid="{00000000-0005-0000-0000-000003450000}"/>
    <cellStyle name="Comma 26 3 8 3" xfId="28925" xr:uid="{00000000-0005-0000-0000-000004450000}"/>
    <cellStyle name="Comma 26 3 9" xfId="9168" xr:uid="{00000000-0005-0000-0000-000005450000}"/>
    <cellStyle name="Comma 26 3 9 2" xfId="28927" xr:uid="{00000000-0005-0000-0000-000006450000}"/>
    <cellStyle name="Comma 26 4" xfId="9169" xr:uid="{00000000-0005-0000-0000-000007450000}"/>
    <cellStyle name="Comma 26 4 10" xfId="28928" xr:uid="{00000000-0005-0000-0000-000008450000}"/>
    <cellStyle name="Comma 26 4 2" xfId="9170" xr:uid="{00000000-0005-0000-0000-000009450000}"/>
    <cellStyle name="Comma 26 4 2 2" xfId="9171" xr:uid="{00000000-0005-0000-0000-00000A450000}"/>
    <cellStyle name="Comma 26 4 2 2 2" xfId="9172" xr:uid="{00000000-0005-0000-0000-00000B450000}"/>
    <cellStyle name="Comma 26 4 2 2 2 2" xfId="9173" xr:uid="{00000000-0005-0000-0000-00000C450000}"/>
    <cellStyle name="Comma 26 4 2 2 2 2 2" xfId="28932" xr:uid="{00000000-0005-0000-0000-00000D450000}"/>
    <cellStyle name="Comma 26 4 2 2 2 3" xfId="28931" xr:uid="{00000000-0005-0000-0000-00000E450000}"/>
    <cellStyle name="Comma 26 4 2 2 3" xfId="9174" xr:uid="{00000000-0005-0000-0000-00000F450000}"/>
    <cellStyle name="Comma 26 4 2 2 3 2" xfId="28933" xr:uid="{00000000-0005-0000-0000-000010450000}"/>
    <cellStyle name="Comma 26 4 2 2 4" xfId="28930" xr:uid="{00000000-0005-0000-0000-000011450000}"/>
    <cellStyle name="Comma 26 4 2 3" xfId="9175" xr:uid="{00000000-0005-0000-0000-000012450000}"/>
    <cellStyle name="Comma 26 4 2 3 2" xfId="9176" xr:uid="{00000000-0005-0000-0000-000013450000}"/>
    <cellStyle name="Comma 26 4 2 3 2 2" xfId="9177" xr:uid="{00000000-0005-0000-0000-000014450000}"/>
    <cellStyle name="Comma 26 4 2 3 2 2 2" xfId="28936" xr:uid="{00000000-0005-0000-0000-000015450000}"/>
    <cellStyle name="Comma 26 4 2 3 2 3" xfId="28935" xr:uid="{00000000-0005-0000-0000-000016450000}"/>
    <cellStyle name="Comma 26 4 2 3 3" xfId="9178" xr:uid="{00000000-0005-0000-0000-000017450000}"/>
    <cellStyle name="Comma 26 4 2 3 3 2" xfId="28937" xr:uid="{00000000-0005-0000-0000-000018450000}"/>
    <cellStyle name="Comma 26 4 2 3 4" xfId="28934" xr:uid="{00000000-0005-0000-0000-000019450000}"/>
    <cellStyle name="Comma 26 4 2 4" xfId="9179" xr:uid="{00000000-0005-0000-0000-00001A450000}"/>
    <cellStyle name="Comma 26 4 2 4 2" xfId="9180" xr:uid="{00000000-0005-0000-0000-00001B450000}"/>
    <cellStyle name="Comma 26 4 2 4 2 2" xfId="9181" xr:uid="{00000000-0005-0000-0000-00001C450000}"/>
    <cellStyle name="Comma 26 4 2 4 2 2 2" xfId="28940" xr:uid="{00000000-0005-0000-0000-00001D450000}"/>
    <cellStyle name="Comma 26 4 2 4 2 3" xfId="28939" xr:uid="{00000000-0005-0000-0000-00001E450000}"/>
    <cellStyle name="Comma 26 4 2 4 3" xfId="9182" xr:uid="{00000000-0005-0000-0000-00001F450000}"/>
    <cellStyle name="Comma 26 4 2 4 3 2" xfId="28941" xr:uid="{00000000-0005-0000-0000-000020450000}"/>
    <cellStyle name="Comma 26 4 2 4 4" xfId="28938" xr:uid="{00000000-0005-0000-0000-000021450000}"/>
    <cellStyle name="Comma 26 4 2 5" xfId="9183" xr:uid="{00000000-0005-0000-0000-000022450000}"/>
    <cellStyle name="Comma 26 4 2 5 2" xfId="9184" xr:uid="{00000000-0005-0000-0000-000023450000}"/>
    <cellStyle name="Comma 26 4 2 5 2 2" xfId="9185" xr:uid="{00000000-0005-0000-0000-000024450000}"/>
    <cellStyle name="Comma 26 4 2 5 2 2 2" xfId="28944" xr:uid="{00000000-0005-0000-0000-000025450000}"/>
    <cellStyle name="Comma 26 4 2 5 2 3" xfId="28943" xr:uid="{00000000-0005-0000-0000-000026450000}"/>
    <cellStyle name="Comma 26 4 2 5 3" xfId="9186" xr:uid="{00000000-0005-0000-0000-000027450000}"/>
    <cellStyle name="Comma 26 4 2 5 3 2" xfId="28945" xr:uid="{00000000-0005-0000-0000-000028450000}"/>
    <cellStyle name="Comma 26 4 2 5 4" xfId="28942" xr:uid="{00000000-0005-0000-0000-000029450000}"/>
    <cellStyle name="Comma 26 4 2 6" xfId="9187" xr:uid="{00000000-0005-0000-0000-00002A450000}"/>
    <cellStyle name="Comma 26 4 2 6 2" xfId="9188" xr:uid="{00000000-0005-0000-0000-00002B450000}"/>
    <cellStyle name="Comma 26 4 2 6 2 2" xfId="9189" xr:uid="{00000000-0005-0000-0000-00002C450000}"/>
    <cellStyle name="Comma 26 4 2 6 2 2 2" xfId="28948" xr:uid="{00000000-0005-0000-0000-00002D450000}"/>
    <cellStyle name="Comma 26 4 2 6 2 3" xfId="28947" xr:uid="{00000000-0005-0000-0000-00002E450000}"/>
    <cellStyle name="Comma 26 4 2 6 3" xfId="9190" xr:uid="{00000000-0005-0000-0000-00002F450000}"/>
    <cellStyle name="Comma 26 4 2 6 3 2" xfId="28949" xr:uid="{00000000-0005-0000-0000-000030450000}"/>
    <cellStyle name="Comma 26 4 2 6 4" xfId="28946" xr:uid="{00000000-0005-0000-0000-000031450000}"/>
    <cellStyle name="Comma 26 4 2 7" xfId="9191" xr:uid="{00000000-0005-0000-0000-000032450000}"/>
    <cellStyle name="Comma 26 4 2 7 2" xfId="9192" xr:uid="{00000000-0005-0000-0000-000033450000}"/>
    <cellStyle name="Comma 26 4 2 7 2 2" xfId="28951" xr:uid="{00000000-0005-0000-0000-000034450000}"/>
    <cellStyle name="Comma 26 4 2 7 3" xfId="28950" xr:uid="{00000000-0005-0000-0000-000035450000}"/>
    <cellStyle name="Comma 26 4 2 8" xfId="9193" xr:uid="{00000000-0005-0000-0000-000036450000}"/>
    <cellStyle name="Comma 26 4 2 8 2" xfId="28952" xr:uid="{00000000-0005-0000-0000-000037450000}"/>
    <cellStyle name="Comma 26 4 2 9" xfId="28929" xr:uid="{00000000-0005-0000-0000-000038450000}"/>
    <cellStyle name="Comma 26 4 3" xfId="9194" xr:uid="{00000000-0005-0000-0000-000039450000}"/>
    <cellStyle name="Comma 26 4 3 2" xfId="9195" xr:uid="{00000000-0005-0000-0000-00003A450000}"/>
    <cellStyle name="Comma 26 4 3 2 2" xfId="9196" xr:uid="{00000000-0005-0000-0000-00003B450000}"/>
    <cellStyle name="Comma 26 4 3 2 2 2" xfId="28955" xr:uid="{00000000-0005-0000-0000-00003C450000}"/>
    <cellStyle name="Comma 26 4 3 2 3" xfId="28954" xr:uid="{00000000-0005-0000-0000-00003D450000}"/>
    <cellStyle name="Comma 26 4 3 3" xfId="9197" xr:uid="{00000000-0005-0000-0000-00003E450000}"/>
    <cellStyle name="Comma 26 4 3 3 2" xfId="28956" xr:uid="{00000000-0005-0000-0000-00003F450000}"/>
    <cellStyle name="Comma 26 4 3 4" xfId="28953" xr:uid="{00000000-0005-0000-0000-000040450000}"/>
    <cellStyle name="Comma 26 4 4" xfId="9198" xr:uid="{00000000-0005-0000-0000-000041450000}"/>
    <cellStyle name="Comma 26 4 4 2" xfId="9199" xr:uid="{00000000-0005-0000-0000-000042450000}"/>
    <cellStyle name="Comma 26 4 4 2 2" xfId="9200" xr:uid="{00000000-0005-0000-0000-000043450000}"/>
    <cellStyle name="Comma 26 4 4 2 2 2" xfId="28959" xr:uid="{00000000-0005-0000-0000-000044450000}"/>
    <cellStyle name="Comma 26 4 4 2 3" xfId="28958" xr:uid="{00000000-0005-0000-0000-000045450000}"/>
    <cellStyle name="Comma 26 4 4 3" xfId="9201" xr:uid="{00000000-0005-0000-0000-000046450000}"/>
    <cellStyle name="Comma 26 4 4 3 2" xfId="28960" xr:uid="{00000000-0005-0000-0000-000047450000}"/>
    <cellStyle name="Comma 26 4 4 4" xfId="28957" xr:uid="{00000000-0005-0000-0000-000048450000}"/>
    <cellStyle name="Comma 26 4 5" xfId="9202" xr:uid="{00000000-0005-0000-0000-000049450000}"/>
    <cellStyle name="Comma 26 4 5 2" xfId="9203" xr:uid="{00000000-0005-0000-0000-00004A450000}"/>
    <cellStyle name="Comma 26 4 5 2 2" xfId="9204" xr:uid="{00000000-0005-0000-0000-00004B450000}"/>
    <cellStyle name="Comma 26 4 5 2 2 2" xfId="28963" xr:uid="{00000000-0005-0000-0000-00004C450000}"/>
    <cellStyle name="Comma 26 4 5 2 3" xfId="28962" xr:uid="{00000000-0005-0000-0000-00004D450000}"/>
    <cellStyle name="Comma 26 4 5 3" xfId="9205" xr:uid="{00000000-0005-0000-0000-00004E450000}"/>
    <cellStyle name="Comma 26 4 5 3 2" xfId="28964" xr:uid="{00000000-0005-0000-0000-00004F450000}"/>
    <cellStyle name="Comma 26 4 5 4" xfId="28961" xr:uid="{00000000-0005-0000-0000-000050450000}"/>
    <cellStyle name="Comma 26 4 6" xfId="9206" xr:uid="{00000000-0005-0000-0000-000051450000}"/>
    <cellStyle name="Comma 26 4 6 2" xfId="9207" xr:uid="{00000000-0005-0000-0000-000052450000}"/>
    <cellStyle name="Comma 26 4 6 2 2" xfId="9208" xr:uid="{00000000-0005-0000-0000-000053450000}"/>
    <cellStyle name="Comma 26 4 6 2 2 2" xfId="28967" xr:uid="{00000000-0005-0000-0000-000054450000}"/>
    <cellStyle name="Comma 26 4 6 2 3" xfId="28966" xr:uid="{00000000-0005-0000-0000-000055450000}"/>
    <cellStyle name="Comma 26 4 6 3" xfId="9209" xr:uid="{00000000-0005-0000-0000-000056450000}"/>
    <cellStyle name="Comma 26 4 6 3 2" xfId="28968" xr:uid="{00000000-0005-0000-0000-000057450000}"/>
    <cellStyle name="Comma 26 4 6 4" xfId="28965" xr:uid="{00000000-0005-0000-0000-000058450000}"/>
    <cellStyle name="Comma 26 4 7" xfId="9210" xr:uid="{00000000-0005-0000-0000-000059450000}"/>
    <cellStyle name="Comma 26 4 7 2" xfId="9211" xr:uid="{00000000-0005-0000-0000-00005A450000}"/>
    <cellStyle name="Comma 26 4 7 2 2" xfId="9212" xr:uid="{00000000-0005-0000-0000-00005B450000}"/>
    <cellStyle name="Comma 26 4 7 2 2 2" xfId="28971" xr:uid="{00000000-0005-0000-0000-00005C450000}"/>
    <cellStyle name="Comma 26 4 7 2 3" xfId="28970" xr:uid="{00000000-0005-0000-0000-00005D450000}"/>
    <cellStyle name="Comma 26 4 7 3" xfId="9213" xr:uid="{00000000-0005-0000-0000-00005E450000}"/>
    <cellStyle name="Comma 26 4 7 3 2" xfId="28972" xr:uid="{00000000-0005-0000-0000-00005F450000}"/>
    <cellStyle name="Comma 26 4 7 4" xfId="28969" xr:uid="{00000000-0005-0000-0000-000060450000}"/>
    <cellStyle name="Comma 26 4 8" xfId="9214" xr:uid="{00000000-0005-0000-0000-000061450000}"/>
    <cellStyle name="Comma 26 4 8 2" xfId="9215" xr:uid="{00000000-0005-0000-0000-000062450000}"/>
    <cellStyle name="Comma 26 4 8 2 2" xfId="28974" xr:uid="{00000000-0005-0000-0000-000063450000}"/>
    <cellStyle name="Comma 26 4 8 3" xfId="28973" xr:uid="{00000000-0005-0000-0000-000064450000}"/>
    <cellStyle name="Comma 26 4 9" xfId="9216" xr:uid="{00000000-0005-0000-0000-000065450000}"/>
    <cellStyle name="Comma 26 4 9 2" xfId="28975" xr:uid="{00000000-0005-0000-0000-000066450000}"/>
    <cellStyle name="Comma 26 5" xfId="9217" xr:uid="{00000000-0005-0000-0000-000067450000}"/>
    <cellStyle name="Comma 26 5 2" xfId="9218" xr:uid="{00000000-0005-0000-0000-000068450000}"/>
    <cellStyle name="Comma 26 5 2 2" xfId="9219" xr:uid="{00000000-0005-0000-0000-000069450000}"/>
    <cellStyle name="Comma 26 5 2 2 2" xfId="9220" xr:uid="{00000000-0005-0000-0000-00006A450000}"/>
    <cellStyle name="Comma 26 5 2 2 2 2" xfId="28979" xr:uid="{00000000-0005-0000-0000-00006B450000}"/>
    <cellStyle name="Comma 26 5 2 2 3" xfId="28978" xr:uid="{00000000-0005-0000-0000-00006C450000}"/>
    <cellStyle name="Comma 26 5 2 3" xfId="9221" xr:uid="{00000000-0005-0000-0000-00006D450000}"/>
    <cellStyle name="Comma 26 5 2 3 2" xfId="28980" xr:uid="{00000000-0005-0000-0000-00006E450000}"/>
    <cellStyle name="Comma 26 5 2 4" xfId="28977" xr:uid="{00000000-0005-0000-0000-00006F450000}"/>
    <cellStyle name="Comma 26 5 3" xfId="9222" xr:uid="{00000000-0005-0000-0000-000070450000}"/>
    <cellStyle name="Comma 26 5 3 2" xfId="9223" xr:uid="{00000000-0005-0000-0000-000071450000}"/>
    <cellStyle name="Comma 26 5 3 2 2" xfId="9224" xr:uid="{00000000-0005-0000-0000-000072450000}"/>
    <cellStyle name="Comma 26 5 3 2 2 2" xfId="28983" xr:uid="{00000000-0005-0000-0000-000073450000}"/>
    <cellStyle name="Comma 26 5 3 2 3" xfId="28982" xr:uid="{00000000-0005-0000-0000-000074450000}"/>
    <cellStyle name="Comma 26 5 3 3" xfId="9225" xr:uid="{00000000-0005-0000-0000-000075450000}"/>
    <cellStyle name="Comma 26 5 3 3 2" xfId="28984" xr:uid="{00000000-0005-0000-0000-000076450000}"/>
    <cellStyle name="Comma 26 5 3 4" xfId="28981" xr:uid="{00000000-0005-0000-0000-000077450000}"/>
    <cellStyle name="Comma 26 5 4" xfId="9226" xr:uid="{00000000-0005-0000-0000-000078450000}"/>
    <cellStyle name="Comma 26 5 4 2" xfId="9227" xr:uid="{00000000-0005-0000-0000-000079450000}"/>
    <cellStyle name="Comma 26 5 4 2 2" xfId="9228" xr:uid="{00000000-0005-0000-0000-00007A450000}"/>
    <cellStyle name="Comma 26 5 4 2 2 2" xfId="28987" xr:uid="{00000000-0005-0000-0000-00007B450000}"/>
    <cellStyle name="Comma 26 5 4 2 3" xfId="28986" xr:uid="{00000000-0005-0000-0000-00007C450000}"/>
    <cellStyle name="Comma 26 5 4 3" xfId="9229" xr:uid="{00000000-0005-0000-0000-00007D450000}"/>
    <cellStyle name="Comma 26 5 4 3 2" xfId="28988" xr:uid="{00000000-0005-0000-0000-00007E450000}"/>
    <cellStyle name="Comma 26 5 4 4" xfId="28985" xr:uid="{00000000-0005-0000-0000-00007F450000}"/>
    <cellStyle name="Comma 26 5 5" xfId="9230" xr:uid="{00000000-0005-0000-0000-000080450000}"/>
    <cellStyle name="Comma 26 5 5 2" xfId="9231" xr:uid="{00000000-0005-0000-0000-000081450000}"/>
    <cellStyle name="Comma 26 5 5 2 2" xfId="9232" xr:uid="{00000000-0005-0000-0000-000082450000}"/>
    <cellStyle name="Comma 26 5 5 2 2 2" xfId="28991" xr:uid="{00000000-0005-0000-0000-000083450000}"/>
    <cellStyle name="Comma 26 5 5 2 3" xfId="28990" xr:uid="{00000000-0005-0000-0000-000084450000}"/>
    <cellStyle name="Comma 26 5 5 3" xfId="9233" xr:uid="{00000000-0005-0000-0000-000085450000}"/>
    <cellStyle name="Comma 26 5 5 3 2" xfId="28992" xr:uid="{00000000-0005-0000-0000-000086450000}"/>
    <cellStyle name="Comma 26 5 5 4" xfId="28989" xr:uid="{00000000-0005-0000-0000-000087450000}"/>
    <cellStyle name="Comma 26 5 6" xfId="9234" xr:uid="{00000000-0005-0000-0000-000088450000}"/>
    <cellStyle name="Comma 26 5 6 2" xfId="9235" xr:uid="{00000000-0005-0000-0000-000089450000}"/>
    <cellStyle name="Comma 26 5 6 2 2" xfId="9236" xr:uid="{00000000-0005-0000-0000-00008A450000}"/>
    <cellStyle name="Comma 26 5 6 2 2 2" xfId="28995" xr:uid="{00000000-0005-0000-0000-00008B450000}"/>
    <cellStyle name="Comma 26 5 6 2 3" xfId="28994" xr:uid="{00000000-0005-0000-0000-00008C450000}"/>
    <cellStyle name="Comma 26 5 6 3" xfId="9237" xr:uid="{00000000-0005-0000-0000-00008D450000}"/>
    <cellStyle name="Comma 26 5 6 3 2" xfId="28996" xr:uid="{00000000-0005-0000-0000-00008E450000}"/>
    <cellStyle name="Comma 26 5 6 4" xfId="28993" xr:uid="{00000000-0005-0000-0000-00008F450000}"/>
    <cellStyle name="Comma 26 5 7" xfId="9238" xr:uid="{00000000-0005-0000-0000-000090450000}"/>
    <cellStyle name="Comma 26 5 7 2" xfId="9239" xr:uid="{00000000-0005-0000-0000-000091450000}"/>
    <cellStyle name="Comma 26 5 7 2 2" xfId="28998" xr:uid="{00000000-0005-0000-0000-000092450000}"/>
    <cellStyle name="Comma 26 5 7 3" xfId="28997" xr:uid="{00000000-0005-0000-0000-000093450000}"/>
    <cellStyle name="Comma 26 5 8" xfId="9240" xr:uid="{00000000-0005-0000-0000-000094450000}"/>
    <cellStyle name="Comma 26 5 8 2" xfId="28999" xr:uid="{00000000-0005-0000-0000-000095450000}"/>
    <cellStyle name="Comma 26 5 9" xfId="28976" xr:uid="{00000000-0005-0000-0000-000096450000}"/>
    <cellStyle name="Comma 26 6" xfId="9241" xr:uid="{00000000-0005-0000-0000-000097450000}"/>
    <cellStyle name="Comma 26 6 2" xfId="9242" xr:uid="{00000000-0005-0000-0000-000098450000}"/>
    <cellStyle name="Comma 26 6 2 2" xfId="9243" xr:uid="{00000000-0005-0000-0000-000099450000}"/>
    <cellStyle name="Comma 26 6 2 2 2" xfId="9244" xr:uid="{00000000-0005-0000-0000-00009A450000}"/>
    <cellStyle name="Comma 26 6 2 2 2 2" xfId="29003" xr:uid="{00000000-0005-0000-0000-00009B450000}"/>
    <cellStyle name="Comma 26 6 2 2 3" xfId="29002" xr:uid="{00000000-0005-0000-0000-00009C450000}"/>
    <cellStyle name="Comma 26 6 2 3" xfId="9245" xr:uid="{00000000-0005-0000-0000-00009D450000}"/>
    <cellStyle name="Comma 26 6 2 3 2" xfId="29004" xr:uid="{00000000-0005-0000-0000-00009E450000}"/>
    <cellStyle name="Comma 26 6 2 4" xfId="29001" xr:uid="{00000000-0005-0000-0000-00009F450000}"/>
    <cellStyle name="Comma 26 6 3" xfId="9246" xr:uid="{00000000-0005-0000-0000-0000A0450000}"/>
    <cellStyle name="Comma 26 6 3 2" xfId="9247" xr:uid="{00000000-0005-0000-0000-0000A1450000}"/>
    <cellStyle name="Comma 26 6 3 2 2" xfId="9248" xr:uid="{00000000-0005-0000-0000-0000A2450000}"/>
    <cellStyle name="Comma 26 6 3 2 2 2" xfId="29007" xr:uid="{00000000-0005-0000-0000-0000A3450000}"/>
    <cellStyle name="Comma 26 6 3 2 3" xfId="29006" xr:uid="{00000000-0005-0000-0000-0000A4450000}"/>
    <cellStyle name="Comma 26 6 3 3" xfId="9249" xr:uid="{00000000-0005-0000-0000-0000A5450000}"/>
    <cellStyle name="Comma 26 6 3 3 2" xfId="29008" xr:uid="{00000000-0005-0000-0000-0000A6450000}"/>
    <cellStyle name="Comma 26 6 3 4" xfId="29005" xr:uid="{00000000-0005-0000-0000-0000A7450000}"/>
    <cellStyle name="Comma 26 6 4" xfId="9250" xr:uid="{00000000-0005-0000-0000-0000A8450000}"/>
    <cellStyle name="Comma 26 6 4 2" xfId="9251" xr:uid="{00000000-0005-0000-0000-0000A9450000}"/>
    <cellStyle name="Comma 26 6 4 2 2" xfId="9252" xr:uid="{00000000-0005-0000-0000-0000AA450000}"/>
    <cellStyle name="Comma 26 6 4 2 2 2" xfId="29011" xr:uid="{00000000-0005-0000-0000-0000AB450000}"/>
    <cellStyle name="Comma 26 6 4 2 3" xfId="29010" xr:uid="{00000000-0005-0000-0000-0000AC450000}"/>
    <cellStyle name="Comma 26 6 4 3" xfId="9253" xr:uid="{00000000-0005-0000-0000-0000AD450000}"/>
    <cellStyle name="Comma 26 6 4 3 2" xfId="29012" xr:uid="{00000000-0005-0000-0000-0000AE450000}"/>
    <cellStyle name="Comma 26 6 4 4" xfId="29009" xr:uid="{00000000-0005-0000-0000-0000AF450000}"/>
    <cellStyle name="Comma 26 6 5" xfId="9254" xr:uid="{00000000-0005-0000-0000-0000B0450000}"/>
    <cellStyle name="Comma 26 6 5 2" xfId="9255" xr:uid="{00000000-0005-0000-0000-0000B1450000}"/>
    <cellStyle name="Comma 26 6 5 2 2" xfId="9256" xr:uid="{00000000-0005-0000-0000-0000B2450000}"/>
    <cellStyle name="Comma 26 6 5 2 2 2" xfId="29015" xr:uid="{00000000-0005-0000-0000-0000B3450000}"/>
    <cellStyle name="Comma 26 6 5 2 3" xfId="29014" xr:uid="{00000000-0005-0000-0000-0000B4450000}"/>
    <cellStyle name="Comma 26 6 5 3" xfId="9257" xr:uid="{00000000-0005-0000-0000-0000B5450000}"/>
    <cellStyle name="Comma 26 6 5 3 2" xfId="29016" xr:uid="{00000000-0005-0000-0000-0000B6450000}"/>
    <cellStyle name="Comma 26 6 5 4" xfId="29013" xr:uid="{00000000-0005-0000-0000-0000B7450000}"/>
    <cellStyle name="Comma 26 6 6" xfId="9258" xr:uid="{00000000-0005-0000-0000-0000B8450000}"/>
    <cellStyle name="Comma 26 6 6 2" xfId="9259" xr:uid="{00000000-0005-0000-0000-0000B9450000}"/>
    <cellStyle name="Comma 26 6 6 2 2" xfId="9260" xr:uid="{00000000-0005-0000-0000-0000BA450000}"/>
    <cellStyle name="Comma 26 6 6 2 2 2" xfId="29019" xr:uid="{00000000-0005-0000-0000-0000BB450000}"/>
    <cellStyle name="Comma 26 6 6 2 3" xfId="29018" xr:uid="{00000000-0005-0000-0000-0000BC450000}"/>
    <cellStyle name="Comma 26 6 6 3" xfId="9261" xr:uid="{00000000-0005-0000-0000-0000BD450000}"/>
    <cellStyle name="Comma 26 6 6 3 2" xfId="29020" xr:uid="{00000000-0005-0000-0000-0000BE450000}"/>
    <cellStyle name="Comma 26 6 6 4" xfId="29017" xr:uid="{00000000-0005-0000-0000-0000BF450000}"/>
    <cellStyle name="Comma 26 6 7" xfId="9262" xr:uid="{00000000-0005-0000-0000-0000C0450000}"/>
    <cellStyle name="Comma 26 6 7 2" xfId="9263" xr:uid="{00000000-0005-0000-0000-0000C1450000}"/>
    <cellStyle name="Comma 26 6 7 2 2" xfId="29022" xr:uid="{00000000-0005-0000-0000-0000C2450000}"/>
    <cellStyle name="Comma 26 6 7 3" xfId="29021" xr:uid="{00000000-0005-0000-0000-0000C3450000}"/>
    <cellStyle name="Comma 26 6 8" xfId="9264" xr:uid="{00000000-0005-0000-0000-0000C4450000}"/>
    <cellStyle name="Comma 26 6 8 2" xfId="29023" xr:uid="{00000000-0005-0000-0000-0000C5450000}"/>
    <cellStyle name="Comma 26 6 9" xfId="29000" xr:uid="{00000000-0005-0000-0000-0000C6450000}"/>
    <cellStyle name="Comma 26 7" xfId="9265" xr:uid="{00000000-0005-0000-0000-0000C7450000}"/>
    <cellStyle name="Comma 26 7 2" xfId="9266" xr:uid="{00000000-0005-0000-0000-0000C8450000}"/>
    <cellStyle name="Comma 26 7 2 2" xfId="9267" xr:uid="{00000000-0005-0000-0000-0000C9450000}"/>
    <cellStyle name="Comma 26 7 2 2 2" xfId="29026" xr:uid="{00000000-0005-0000-0000-0000CA450000}"/>
    <cellStyle name="Comma 26 7 2 3" xfId="29025" xr:uid="{00000000-0005-0000-0000-0000CB450000}"/>
    <cellStyle name="Comma 26 7 3" xfId="9268" xr:uid="{00000000-0005-0000-0000-0000CC450000}"/>
    <cellStyle name="Comma 26 7 3 2" xfId="29027" xr:uid="{00000000-0005-0000-0000-0000CD450000}"/>
    <cellStyle name="Comma 26 7 4" xfId="29024" xr:uid="{00000000-0005-0000-0000-0000CE450000}"/>
    <cellStyle name="Comma 26 8" xfId="9269" xr:uid="{00000000-0005-0000-0000-0000CF450000}"/>
    <cellStyle name="Comma 26 8 2" xfId="9270" xr:uid="{00000000-0005-0000-0000-0000D0450000}"/>
    <cellStyle name="Comma 26 8 2 2" xfId="9271" xr:uid="{00000000-0005-0000-0000-0000D1450000}"/>
    <cellStyle name="Comma 26 8 2 2 2" xfId="29030" xr:uid="{00000000-0005-0000-0000-0000D2450000}"/>
    <cellStyle name="Comma 26 8 2 3" xfId="29029" xr:uid="{00000000-0005-0000-0000-0000D3450000}"/>
    <cellStyle name="Comma 26 8 3" xfId="9272" xr:uid="{00000000-0005-0000-0000-0000D4450000}"/>
    <cellStyle name="Comma 26 8 3 2" xfId="29031" xr:uid="{00000000-0005-0000-0000-0000D5450000}"/>
    <cellStyle name="Comma 26 8 4" xfId="29028" xr:uid="{00000000-0005-0000-0000-0000D6450000}"/>
    <cellStyle name="Comma 26 9" xfId="9273" xr:uid="{00000000-0005-0000-0000-0000D7450000}"/>
    <cellStyle name="Comma 26 9 2" xfId="9274" xr:uid="{00000000-0005-0000-0000-0000D8450000}"/>
    <cellStyle name="Comma 26 9 2 2" xfId="9275" xr:uid="{00000000-0005-0000-0000-0000D9450000}"/>
    <cellStyle name="Comma 26 9 2 2 2" xfId="29034" xr:uid="{00000000-0005-0000-0000-0000DA450000}"/>
    <cellStyle name="Comma 26 9 2 3" xfId="29033" xr:uid="{00000000-0005-0000-0000-0000DB450000}"/>
    <cellStyle name="Comma 26 9 3" xfId="9276" xr:uid="{00000000-0005-0000-0000-0000DC450000}"/>
    <cellStyle name="Comma 26 9 3 2" xfId="29035" xr:uid="{00000000-0005-0000-0000-0000DD450000}"/>
    <cellStyle name="Comma 26 9 4" xfId="29032" xr:uid="{00000000-0005-0000-0000-0000DE450000}"/>
    <cellStyle name="Comma 27" xfId="9277" xr:uid="{00000000-0005-0000-0000-0000DF450000}"/>
    <cellStyle name="Comma 27 2" xfId="9278" xr:uid="{00000000-0005-0000-0000-0000E0450000}"/>
    <cellStyle name="Comma 28" xfId="9279" xr:uid="{00000000-0005-0000-0000-0000E1450000}"/>
    <cellStyle name="Comma 28 2" xfId="9280" xr:uid="{00000000-0005-0000-0000-0000E2450000}"/>
    <cellStyle name="Comma 29" xfId="9281" xr:uid="{00000000-0005-0000-0000-0000E3450000}"/>
    <cellStyle name="Comma 29 2" xfId="9282" xr:uid="{00000000-0005-0000-0000-0000E4450000}"/>
    <cellStyle name="Comma 3" xfId="41" xr:uid="{00000000-0005-0000-0000-0000E5450000}"/>
    <cellStyle name="Comma 3 10" xfId="20400" xr:uid="{00000000-0005-0000-0000-0000E6450000}"/>
    <cellStyle name="Comma 3 2" xfId="9283" xr:uid="{00000000-0005-0000-0000-0000E7450000}"/>
    <cellStyle name="Comma 3 2 2" xfId="9284" xr:uid="{00000000-0005-0000-0000-0000E8450000}"/>
    <cellStyle name="Comma 3 3" xfId="9285" xr:uid="{00000000-0005-0000-0000-0000E9450000}"/>
    <cellStyle name="Comma 3 4" xfId="9286" xr:uid="{00000000-0005-0000-0000-0000EA450000}"/>
    <cellStyle name="Comma 3 4 2" xfId="9287" xr:uid="{00000000-0005-0000-0000-0000EB450000}"/>
    <cellStyle name="Comma 3 4 2 2" xfId="9288" xr:uid="{00000000-0005-0000-0000-0000EC450000}"/>
    <cellStyle name="Comma 3 4 2 2 2" xfId="9289" xr:uid="{00000000-0005-0000-0000-0000ED450000}"/>
    <cellStyle name="Comma 3 4 2 2 2 2" xfId="29039" xr:uid="{00000000-0005-0000-0000-0000EE450000}"/>
    <cellStyle name="Comma 3 4 2 2 3" xfId="29038" xr:uid="{00000000-0005-0000-0000-0000EF450000}"/>
    <cellStyle name="Comma 3 4 2 3" xfId="9290" xr:uid="{00000000-0005-0000-0000-0000F0450000}"/>
    <cellStyle name="Comma 3 4 2 3 2" xfId="29040" xr:uid="{00000000-0005-0000-0000-0000F1450000}"/>
    <cellStyle name="Comma 3 4 2 4" xfId="29037" xr:uid="{00000000-0005-0000-0000-0000F2450000}"/>
    <cellStyle name="Comma 3 4 3" xfId="9291" xr:uid="{00000000-0005-0000-0000-0000F3450000}"/>
    <cellStyle name="Comma 3 4 3 2" xfId="9292" xr:uid="{00000000-0005-0000-0000-0000F4450000}"/>
    <cellStyle name="Comma 3 4 3 2 2" xfId="29042" xr:uid="{00000000-0005-0000-0000-0000F5450000}"/>
    <cellStyle name="Comma 3 4 3 3" xfId="29041" xr:uid="{00000000-0005-0000-0000-0000F6450000}"/>
    <cellStyle name="Comma 3 4 4" xfId="9293" xr:uid="{00000000-0005-0000-0000-0000F7450000}"/>
    <cellStyle name="Comma 3 4 4 2" xfId="29043" xr:uid="{00000000-0005-0000-0000-0000F8450000}"/>
    <cellStyle name="Comma 3 4 5" xfId="29036" xr:uid="{00000000-0005-0000-0000-0000F9450000}"/>
    <cellStyle name="Comma 3 5" xfId="9294" xr:uid="{00000000-0005-0000-0000-0000FA450000}"/>
    <cellStyle name="Comma 3 5 2" xfId="9295" xr:uid="{00000000-0005-0000-0000-0000FB450000}"/>
    <cellStyle name="Comma 3 5 2 2" xfId="9296" xr:uid="{00000000-0005-0000-0000-0000FC450000}"/>
    <cellStyle name="Comma 3 5 2 2 2" xfId="9297" xr:uid="{00000000-0005-0000-0000-0000FD450000}"/>
    <cellStyle name="Comma 3 5 2 2 2 2" xfId="29047" xr:uid="{00000000-0005-0000-0000-0000FE450000}"/>
    <cellStyle name="Comma 3 5 2 2 3" xfId="29046" xr:uid="{00000000-0005-0000-0000-0000FF450000}"/>
    <cellStyle name="Comma 3 5 2 3" xfId="9298" xr:uid="{00000000-0005-0000-0000-000000460000}"/>
    <cellStyle name="Comma 3 5 2 3 2" xfId="29048" xr:uid="{00000000-0005-0000-0000-000001460000}"/>
    <cellStyle name="Comma 3 5 2 4" xfId="29045" xr:uid="{00000000-0005-0000-0000-000002460000}"/>
    <cellStyle name="Comma 3 5 3" xfId="9299" xr:uid="{00000000-0005-0000-0000-000003460000}"/>
    <cellStyle name="Comma 3 5 3 2" xfId="9300" xr:uid="{00000000-0005-0000-0000-000004460000}"/>
    <cellStyle name="Comma 3 5 3 2 2" xfId="29050" xr:uid="{00000000-0005-0000-0000-000005460000}"/>
    <cellStyle name="Comma 3 5 3 3" xfId="29049" xr:uid="{00000000-0005-0000-0000-000006460000}"/>
    <cellStyle name="Comma 3 5 4" xfId="9301" xr:uid="{00000000-0005-0000-0000-000007460000}"/>
    <cellStyle name="Comma 3 5 4 2" xfId="29051" xr:uid="{00000000-0005-0000-0000-000008460000}"/>
    <cellStyle name="Comma 3 5 5" xfId="29044" xr:uid="{00000000-0005-0000-0000-000009460000}"/>
    <cellStyle name="Comma 3 6" xfId="9302" xr:uid="{00000000-0005-0000-0000-00000A460000}"/>
    <cellStyle name="Comma 3 7" xfId="9303" xr:uid="{00000000-0005-0000-0000-00000B460000}"/>
    <cellStyle name="Comma 3 7 2" xfId="9304" xr:uid="{00000000-0005-0000-0000-00000C460000}"/>
    <cellStyle name="Comma 3 7 2 2" xfId="9305" xr:uid="{00000000-0005-0000-0000-00000D460000}"/>
    <cellStyle name="Comma 3 7 2 2 2" xfId="29054" xr:uid="{00000000-0005-0000-0000-00000E460000}"/>
    <cellStyle name="Comma 3 7 2 3" xfId="29053" xr:uid="{00000000-0005-0000-0000-00000F460000}"/>
    <cellStyle name="Comma 3 7 3" xfId="9306" xr:uid="{00000000-0005-0000-0000-000010460000}"/>
    <cellStyle name="Comma 3 7 3 2" xfId="29055" xr:uid="{00000000-0005-0000-0000-000011460000}"/>
    <cellStyle name="Comma 3 7 4" xfId="29052" xr:uid="{00000000-0005-0000-0000-000012460000}"/>
    <cellStyle name="Comma 3 8" xfId="9307" xr:uid="{00000000-0005-0000-0000-000013460000}"/>
    <cellStyle name="Comma 3 9" xfId="9308" xr:uid="{00000000-0005-0000-0000-000014460000}"/>
    <cellStyle name="Comma 30" xfId="9309" xr:uid="{00000000-0005-0000-0000-000015460000}"/>
    <cellStyle name="Comma 30 2" xfId="9310" xr:uid="{00000000-0005-0000-0000-000016460000}"/>
    <cellStyle name="Comma 31" xfId="9311" xr:uid="{00000000-0005-0000-0000-000017460000}"/>
    <cellStyle name="Comma 31 2" xfId="9312" xr:uid="{00000000-0005-0000-0000-000018460000}"/>
    <cellStyle name="Comma 32" xfId="9313" xr:uid="{00000000-0005-0000-0000-000019460000}"/>
    <cellStyle name="Comma 32 2" xfId="9314" xr:uid="{00000000-0005-0000-0000-00001A460000}"/>
    <cellStyle name="Comma 33" xfId="9315" xr:uid="{00000000-0005-0000-0000-00001B460000}"/>
    <cellStyle name="Comma 33 2" xfId="9316" xr:uid="{00000000-0005-0000-0000-00001C460000}"/>
    <cellStyle name="Comma 34" xfId="9317" xr:uid="{00000000-0005-0000-0000-00001D460000}"/>
    <cellStyle name="Comma 34 2" xfId="9318" xr:uid="{00000000-0005-0000-0000-00001E460000}"/>
    <cellStyle name="Comma 35" xfId="9319" xr:uid="{00000000-0005-0000-0000-00001F460000}"/>
    <cellStyle name="Comma 35 2" xfId="9320" xr:uid="{00000000-0005-0000-0000-000020460000}"/>
    <cellStyle name="Comma 36" xfId="9321" xr:uid="{00000000-0005-0000-0000-000021460000}"/>
    <cellStyle name="Comma 36 2" xfId="9322" xr:uid="{00000000-0005-0000-0000-000022460000}"/>
    <cellStyle name="Comma 37" xfId="9323" xr:uid="{00000000-0005-0000-0000-000023460000}"/>
    <cellStyle name="Comma 37 2" xfId="9324" xr:uid="{00000000-0005-0000-0000-000024460000}"/>
    <cellStyle name="Comma 38" xfId="9325" xr:uid="{00000000-0005-0000-0000-000025460000}"/>
    <cellStyle name="Comma 38 2" xfId="9326" xr:uid="{00000000-0005-0000-0000-000026460000}"/>
    <cellStyle name="Comma 39" xfId="9327" xr:uid="{00000000-0005-0000-0000-000027460000}"/>
    <cellStyle name="Comma 39 2" xfId="9328" xr:uid="{00000000-0005-0000-0000-000028460000}"/>
    <cellStyle name="Comma 4" xfId="9329" xr:uid="{00000000-0005-0000-0000-000029460000}"/>
    <cellStyle name="Comma 4 2" xfId="9330" xr:uid="{00000000-0005-0000-0000-00002A460000}"/>
    <cellStyle name="Comma 4 2 2" xfId="9331" xr:uid="{00000000-0005-0000-0000-00002B460000}"/>
    <cellStyle name="Comma 4 3" xfId="9332" xr:uid="{00000000-0005-0000-0000-00002C460000}"/>
    <cellStyle name="Comma 4 4" xfId="9333" xr:uid="{00000000-0005-0000-0000-00002D460000}"/>
    <cellStyle name="Comma 4 5" xfId="9334" xr:uid="{00000000-0005-0000-0000-00002E460000}"/>
    <cellStyle name="Comma 4 6" xfId="29056" xr:uid="{00000000-0005-0000-0000-00002F460000}"/>
    <cellStyle name="Comma 40" xfId="9335" xr:uid="{00000000-0005-0000-0000-000030460000}"/>
    <cellStyle name="Comma 40 2" xfId="9336" xr:uid="{00000000-0005-0000-0000-000031460000}"/>
    <cellStyle name="Comma 41" xfId="9337" xr:uid="{00000000-0005-0000-0000-000032460000}"/>
    <cellStyle name="Comma 41 2" xfId="9338" xr:uid="{00000000-0005-0000-0000-000033460000}"/>
    <cellStyle name="Comma 42" xfId="9339" xr:uid="{00000000-0005-0000-0000-000034460000}"/>
    <cellStyle name="Comma 42 2" xfId="9340" xr:uid="{00000000-0005-0000-0000-000035460000}"/>
    <cellStyle name="Comma 43" xfId="9341" xr:uid="{00000000-0005-0000-0000-000036460000}"/>
    <cellStyle name="Comma 43 2" xfId="9342" xr:uid="{00000000-0005-0000-0000-000037460000}"/>
    <cellStyle name="Comma 44" xfId="9343" xr:uid="{00000000-0005-0000-0000-000038460000}"/>
    <cellStyle name="Comma 44 2" xfId="9344" xr:uid="{00000000-0005-0000-0000-000039460000}"/>
    <cellStyle name="Comma 45" xfId="9345" xr:uid="{00000000-0005-0000-0000-00003A460000}"/>
    <cellStyle name="Comma 45 2" xfId="9346" xr:uid="{00000000-0005-0000-0000-00003B460000}"/>
    <cellStyle name="Comma 46" xfId="9347" xr:uid="{00000000-0005-0000-0000-00003C460000}"/>
    <cellStyle name="Comma 46 2" xfId="9348" xr:uid="{00000000-0005-0000-0000-00003D460000}"/>
    <cellStyle name="Comma 47" xfId="9349" xr:uid="{00000000-0005-0000-0000-00003E460000}"/>
    <cellStyle name="Comma 47 2" xfId="9350" xr:uid="{00000000-0005-0000-0000-00003F460000}"/>
    <cellStyle name="Comma 48" xfId="9351" xr:uid="{00000000-0005-0000-0000-000040460000}"/>
    <cellStyle name="Comma 48 2" xfId="9352" xr:uid="{00000000-0005-0000-0000-000041460000}"/>
    <cellStyle name="Comma 49" xfId="9353" xr:uid="{00000000-0005-0000-0000-000042460000}"/>
    <cellStyle name="Comma 49 2" xfId="9354" xr:uid="{00000000-0005-0000-0000-000043460000}"/>
    <cellStyle name="Comma 5" xfId="40" xr:uid="{00000000-0005-0000-0000-000044460000}"/>
    <cellStyle name="Comma 5 2" xfId="9355" xr:uid="{00000000-0005-0000-0000-000045460000}"/>
    <cellStyle name="Comma 5 3" xfId="9356" xr:uid="{00000000-0005-0000-0000-000046460000}"/>
    <cellStyle name="Comma 5 4" xfId="9357" xr:uid="{00000000-0005-0000-0000-000047460000}"/>
    <cellStyle name="Comma 5 5" xfId="9358" xr:uid="{00000000-0005-0000-0000-000048460000}"/>
    <cellStyle name="Comma 50" xfId="9359" xr:uid="{00000000-0005-0000-0000-000049460000}"/>
    <cellStyle name="Comma 50 2" xfId="9360" xr:uid="{00000000-0005-0000-0000-00004A460000}"/>
    <cellStyle name="Comma 51" xfId="9361" xr:uid="{00000000-0005-0000-0000-00004B460000}"/>
    <cellStyle name="Comma 51 2" xfId="9362" xr:uid="{00000000-0005-0000-0000-00004C460000}"/>
    <cellStyle name="Comma 52" xfId="9363" xr:uid="{00000000-0005-0000-0000-00004D460000}"/>
    <cellStyle name="Comma 52 2" xfId="9364" xr:uid="{00000000-0005-0000-0000-00004E460000}"/>
    <cellStyle name="Comma 53" xfId="9365" xr:uid="{00000000-0005-0000-0000-00004F460000}"/>
    <cellStyle name="Comma 53 2" xfId="9366" xr:uid="{00000000-0005-0000-0000-000050460000}"/>
    <cellStyle name="Comma 54" xfId="9367" xr:uid="{00000000-0005-0000-0000-000051460000}"/>
    <cellStyle name="Comma 54 2" xfId="9368" xr:uid="{00000000-0005-0000-0000-000052460000}"/>
    <cellStyle name="Comma 55" xfId="9369" xr:uid="{00000000-0005-0000-0000-000053460000}"/>
    <cellStyle name="Comma 55 2" xfId="9370" xr:uid="{00000000-0005-0000-0000-000054460000}"/>
    <cellStyle name="Comma 56" xfId="9371" xr:uid="{00000000-0005-0000-0000-000055460000}"/>
    <cellStyle name="Comma 56 2" xfId="9372" xr:uid="{00000000-0005-0000-0000-000056460000}"/>
    <cellStyle name="Comma 57" xfId="9373" xr:uid="{00000000-0005-0000-0000-000057460000}"/>
    <cellStyle name="Comma 57 2" xfId="9374" xr:uid="{00000000-0005-0000-0000-000058460000}"/>
    <cellStyle name="Comma 58" xfId="9375" xr:uid="{00000000-0005-0000-0000-000059460000}"/>
    <cellStyle name="Comma 59" xfId="9376" xr:uid="{00000000-0005-0000-0000-00005A460000}"/>
    <cellStyle name="Comma 6" xfId="9377" xr:uid="{00000000-0005-0000-0000-00005B460000}"/>
    <cellStyle name="Comma 6 2" xfId="9378" xr:uid="{00000000-0005-0000-0000-00005C460000}"/>
    <cellStyle name="Comma 6 2 2" xfId="9379" xr:uid="{00000000-0005-0000-0000-00005D460000}"/>
    <cellStyle name="Comma 6 3" xfId="9380" xr:uid="{00000000-0005-0000-0000-00005E460000}"/>
    <cellStyle name="Comma 6 3 2" xfId="9381" xr:uid="{00000000-0005-0000-0000-00005F460000}"/>
    <cellStyle name="Comma 6 4" xfId="9382" xr:uid="{00000000-0005-0000-0000-000060460000}"/>
    <cellStyle name="Comma 60" xfId="9383" xr:uid="{00000000-0005-0000-0000-000061460000}"/>
    <cellStyle name="Comma 61" xfId="9384" xr:uid="{00000000-0005-0000-0000-000062460000}"/>
    <cellStyle name="Comma 62" xfId="9385" xr:uid="{00000000-0005-0000-0000-000063460000}"/>
    <cellStyle name="Comma 63" xfId="9386" xr:uid="{00000000-0005-0000-0000-000064460000}"/>
    <cellStyle name="Comma 64" xfId="9387" xr:uid="{00000000-0005-0000-0000-000065460000}"/>
    <cellStyle name="Comma 65" xfId="9388" xr:uid="{00000000-0005-0000-0000-000066460000}"/>
    <cellStyle name="Comma 66" xfId="9389" xr:uid="{00000000-0005-0000-0000-000067460000}"/>
    <cellStyle name="Comma 67" xfId="9390" xr:uid="{00000000-0005-0000-0000-000068460000}"/>
    <cellStyle name="Comma 68" xfId="9391" xr:uid="{00000000-0005-0000-0000-000069460000}"/>
    <cellStyle name="Comma 69" xfId="9392" xr:uid="{00000000-0005-0000-0000-00006A460000}"/>
    <cellStyle name="Comma 7" xfId="9393" xr:uid="{00000000-0005-0000-0000-00006B460000}"/>
    <cellStyle name="Comma 7 2" xfId="9394" xr:uid="{00000000-0005-0000-0000-00006C460000}"/>
    <cellStyle name="Comma 7 3" xfId="9395" xr:uid="{00000000-0005-0000-0000-00006D460000}"/>
    <cellStyle name="Comma 7 4" xfId="9396" xr:uid="{00000000-0005-0000-0000-00006E460000}"/>
    <cellStyle name="Comma 7 5" xfId="9397" xr:uid="{00000000-0005-0000-0000-00006F460000}"/>
    <cellStyle name="Comma 70" xfId="9398" xr:uid="{00000000-0005-0000-0000-000070460000}"/>
    <cellStyle name="Comma 71" xfId="9399" xr:uid="{00000000-0005-0000-0000-000071460000}"/>
    <cellStyle name="Comma 72" xfId="9400" xr:uid="{00000000-0005-0000-0000-000072460000}"/>
    <cellStyle name="Comma 73" xfId="9401" xr:uid="{00000000-0005-0000-0000-000073460000}"/>
    <cellStyle name="Comma 74" xfId="9402" xr:uid="{00000000-0005-0000-0000-000074460000}"/>
    <cellStyle name="Comma 75" xfId="9403" xr:uid="{00000000-0005-0000-0000-000075460000}"/>
    <cellStyle name="Comma 76" xfId="9404" xr:uid="{00000000-0005-0000-0000-000076460000}"/>
    <cellStyle name="Comma 77" xfId="9405" xr:uid="{00000000-0005-0000-0000-000077460000}"/>
    <cellStyle name="Comma 78" xfId="9406" xr:uid="{00000000-0005-0000-0000-000078460000}"/>
    <cellStyle name="Comma 79" xfId="9407" xr:uid="{00000000-0005-0000-0000-000079460000}"/>
    <cellStyle name="Comma 79 2" xfId="9408" xr:uid="{00000000-0005-0000-0000-00007A460000}"/>
    <cellStyle name="Comma 79 2 2" xfId="9409" xr:uid="{00000000-0005-0000-0000-00007B460000}"/>
    <cellStyle name="Comma 79 2 2 2" xfId="9410" xr:uid="{00000000-0005-0000-0000-00007C460000}"/>
    <cellStyle name="Comma 79 2 2 2 2" xfId="29060" xr:uid="{00000000-0005-0000-0000-00007D460000}"/>
    <cellStyle name="Comma 79 2 2 3" xfId="29059" xr:uid="{00000000-0005-0000-0000-00007E460000}"/>
    <cellStyle name="Comma 79 2 3" xfId="9411" xr:uid="{00000000-0005-0000-0000-00007F460000}"/>
    <cellStyle name="Comma 79 2 3 2" xfId="29061" xr:uid="{00000000-0005-0000-0000-000080460000}"/>
    <cellStyle name="Comma 79 2 4" xfId="29058" xr:uid="{00000000-0005-0000-0000-000081460000}"/>
    <cellStyle name="Comma 79 3" xfId="9412" xr:uid="{00000000-0005-0000-0000-000082460000}"/>
    <cellStyle name="Comma 79 3 2" xfId="9413" xr:uid="{00000000-0005-0000-0000-000083460000}"/>
    <cellStyle name="Comma 79 3 2 2" xfId="29063" xr:uid="{00000000-0005-0000-0000-000084460000}"/>
    <cellStyle name="Comma 79 3 3" xfId="29062" xr:uid="{00000000-0005-0000-0000-000085460000}"/>
    <cellStyle name="Comma 79 4" xfId="9414" xr:uid="{00000000-0005-0000-0000-000086460000}"/>
    <cellStyle name="Comma 79 4 2" xfId="29064" xr:uid="{00000000-0005-0000-0000-000087460000}"/>
    <cellStyle name="Comma 79 5" xfId="29057" xr:uid="{00000000-0005-0000-0000-000088460000}"/>
    <cellStyle name="Comma 8" xfId="9415" xr:uid="{00000000-0005-0000-0000-000089460000}"/>
    <cellStyle name="Comma 8 2" xfId="9416" xr:uid="{00000000-0005-0000-0000-00008A460000}"/>
    <cellStyle name="Comma 8 3" xfId="9417" xr:uid="{00000000-0005-0000-0000-00008B460000}"/>
    <cellStyle name="Comma 8 4" xfId="9418" xr:uid="{00000000-0005-0000-0000-00008C460000}"/>
    <cellStyle name="Comma 8 5" xfId="9419" xr:uid="{00000000-0005-0000-0000-00008D460000}"/>
    <cellStyle name="Comma 8 6" xfId="9420" xr:uid="{00000000-0005-0000-0000-00008E460000}"/>
    <cellStyle name="Comma 8 6 2" xfId="29066" xr:uid="{00000000-0005-0000-0000-00008F460000}"/>
    <cellStyle name="Comma 8 7" xfId="29065" xr:uid="{00000000-0005-0000-0000-000090460000}"/>
    <cellStyle name="Comma 80" xfId="9421" xr:uid="{00000000-0005-0000-0000-000091460000}"/>
    <cellStyle name="Comma 80 2" xfId="9422" xr:uid="{00000000-0005-0000-0000-000092460000}"/>
    <cellStyle name="Comma 80 2 2" xfId="9423" xr:uid="{00000000-0005-0000-0000-000093460000}"/>
    <cellStyle name="Comma 80 2 2 2" xfId="9424" xr:uid="{00000000-0005-0000-0000-000094460000}"/>
    <cellStyle name="Comma 80 2 2 2 2" xfId="29070" xr:uid="{00000000-0005-0000-0000-000095460000}"/>
    <cellStyle name="Comma 80 2 2 3" xfId="29069" xr:uid="{00000000-0005-0000-0000-000096460000}"/>
    <cellStyle name="Comma 80 2 3" xfId="9425" xr:uid="{00000000-0005-0000-0000-000097460000}"/>
    <cellStyle name="Comma 80 2 3 2" xfId="29071" xr:uid="{00000000-0005-0000-0000-000098460000}"/>
    <cellStyle name="Comma 80 2 4" xfId="29068" xr:uid="{00000000-0005-0000-0000-000099460000}"/>
    <cellStyle name="Comma 80 3" xfId="9426" xr:uid="{00000000-0005-0000-0000-00009A460000}"/>
    <cellStyle name="Comma 80 3 2" xfId="9427" xr:uid="{00000000-0005-0000-0000-00009B460000}"/>
    <cellStyle name="Comma 80 3 2 2" xfId="29073" xr:uid="{00000000-0005-0000-0000-00009C460000}"/>
    <cellStyle name="Comma 80 3 3" xfId="29072" xr:uid="{00000000-0005-0000-0000-00009D460000}"/>
    <cellStyle name="Comma 80 4" xfId="9428" xr:uid="{00000000-0005-0000-0000-00009E460000}"/>
    <cellStyle name="Comma 80 4 2" xfId="29074" xr:uid="{00000000-0005-0000-0000-00009F460000}"/>
    <cellStyle name="Comma 80 5" xfId="29067" xr:uid="{00000000-0005-0000-0000-0000A0460000}"/>
    <cellStyle name="Comma 81" xfId="9429" xr:uid="{00000000-0005-0000-0000-0000A1460000}"/>
    <cellStyle name="Comma 81 2" xfId="9430" xr:uid="{00000000-0005-0000-0000-0000A2460000}"/>
    <cellStyle name="Comma 81 2 2" xfId="9431" xr:uid="{00000000-0005-0000-0000-0000A3460000}"/>
    <cellStyle name="Comma 81 2 2 2" xfId="9432" xr:uid="{00000000-0005-0000-0000-0000A4460000}"/>
    <cellStyle name="Comma 81 2 2 2 2" xfId="29078" xr:uid="{00000000-0005-0000-0000-0000A5460000}"/>
    <cellStyle name="Comma 81 2 2 3" xfId="29077" xr:uid="{00000000-0005-0000-0000-0000A6460000}"/>
    <cellStyle name="Comma 81 2 3" xfId="9433" xr:uid="{00000000-0005-0000-0000-0000A7460000}"/>
    <cellStyle name="Comma 81 2 3 2" xfId="29079" xr:uid="{00000000-0005-0000-0000-0000A8460000}"/>
    <cellStyle name="Comma 81 2 4" xfId="29076" xr:uid="{00000000-0005-0000-0000-0000A9460000}"/>
    <cellStyle name="Comma 81 3" xfId="9434" xr:uid="{00000000-0005-0000-0000-0000AA460000}"/>
    <cellStyle name="Comma 81 3 2" xfId="9435" xr:uid="{00000000-0005-0000-0000-0000AB460000}"/>
    <cellStyle name="Comma 81 3 2 2" xfId="29081" xr:uid="{00000000-0005-0000-0000-0000AC460000}"/>
    <cellStyle name="Comma 81 3 3" xfId="29080" xr:uid="{00000000-0005-0000-0000-0000AD460000}"/>
    <cellStyle name="Comma 81 4" xfId="9436" xr:uid="{00000000-0005-0000-0000-0000AE460000}"/>
    <cellStyle name="Comma 81 4 2" xfId="29082" xr:uid="{00000000-0005-0000-0000-0000AF460000}"/>
    <cellStyle name="Comma 81 5" xfId="29075" xr:uid="{00000000-0005-0000-0000-0000B0460000}"/>
    <cellStyle name="Comma 82" xfId="9437" xr:uid="{00000000-0005-0000-0000-0000B1460000}"/>
    <cellStyle name="Comma 82 2" xfId="9438" xr:uid="{00000000-0005-0000-0000-0000B2460000}"/>
    <cellStyle name="Comma 82 2 2" xfId="9439" xr:uid="{00000000-0005-0000-0000-0000B3460000}"/>
    <cellStyle name="Comma 82 2 2 2" xfId="9440" xr:uid="{00000000-0005-0000-0000-0000B4460000}"/>
    <cellStyle name="Comma 82 2 2 2 2" xfId="29086" xr:uid="{00000000-0005-0000-0000-0000B5460000}"/>
    <cellStyle name="Comma 82 2 2 3" xfId="29085" xr:uid="{00000000-0005-0000-0000-0000B6460000}"/>
    <cellStyle name="Comma 82 2 3" xfId="9441" xr:uid="{00000000-0005-0000-0000-0000B7460000}"/>
    <cellStyle name="Comma 82 2 3 2" xfId="29087" xr:uid="{00000000-0005-0000-0000-0000B8460000}"/>
    <cellStyle name="Comma 82 2 4" xfId="29084" xr:uid="{00000000-0005-0000-0000-0000B9460000}"/>
    <cellStyle name="Comma 82 3" xfId="9442" xr:uid="{00000000-0005-0000-0000-0000BA460000}"/>
    <cellStyle name="Comma 82 3 2" xfId="9443" xr:uid="{00000000-0005-0000-0000-0000BB460000}"/>
    <cellStyle name="Comma 82 3 2 2" xfId="29089" xr:uid="{00000000-0005-0000-0000-0000BC460000}"/>
    <cellStyle name="Comma 82 3 3" xfId="29088" xr:uid="{00000000-0005-0000-0000-0000BD460000}"/>
    <cellStyle name="Comma 82 4" xfId="9444" xr:uid="{00000000-0005-0000-0000-0000BE460000}"/>
    <cellStyle name="Comma 82 4 2" xfId="29090" xr:uid="{00000000-0005-0000-0000-0000BF460000}"/>
    <cellStyle name="Comma 82 5" xfId="29083" xr:uid="{00000000-0005-0000-0000-0000C0460000}"/>
    <cellStyle name="Comma 83" xfId="9445" xr:uid="{00000000-0005-0000-0000-0000C1460000}"/>
    <cellStyle name="Comma 83 2" xfId="9446" xr:uid="{00000000-0005-0000-0000-0000C2460000}"/>
    <cellStyle name="Comma 83 2 2" xfId="9447" xr:uid="{00000000-0005-0000-0000-0000C3460000}"/>
    <cellStyle name="Comma 83 2 2 2" xfId="9448" xr:uid="{00000000-0005-0000-0000-0000C4460000}"/>
    <cellStyle name="Comma 83 2 2 2 2" xfId="29094" xr:uid="{00000000-0005-0000-0000-0000C5460000}"/>
    <cellStyle name="Comma 83 2 2 3" xfId="29093" xr:uid="{00000000-0005-0000-0000-0000C6460000}"/>
    <cellStyle name="Comma 83 2 3" xfId="9449" xr:uid="{00000000-0005-0000-0000-0000C7460000}"/>
    <cellStyle name="Comma 83 2 3 2" xfId="29095" xr:uid="{00000000-0005-0000-0000-0000C8460000}"/>
    <cellStyle name="Comma 83 2 4" xfId="29092" xr:uid="{00000000-0005-0000-0000-0000C9460000}"/>
    <cellStyle name="Comma 83 3" xfId="9450" xr:uid="{00000000-0005-0000-0000-0000CA460000}"/>
    <cellStyle name="Comma 83 3 2" xfId="9451" xr:uid="{00000000-0005-0000-0000-0000CB460000}"/>
    <cellStyle name="Comma 83 3 2 2" xfId="29097" xr:uid="{00000000-0005-0000-0000-0000CC460000}"/>
    <cellStyle name="Comma 83 3 3" xfId="29096" xr:uid="{00000000-0005-0000-0000-0000CD460000}"/>
    <cellStyle name="Comma 83 4" xfId="9452" xr:uid="{00000000-0005-0000-0000-0000CE460000}"/>
    <cellStyle name="Comma 83 4 2" xfId="29098" xr:uid="{00000000-0005-0000-0000-0000CF460000}"/>
    <cellStyle name="Comma 83 5" xfId="29091" xr:uid="{00000000-0005-0000-0000-0000D0460000}"/>
    <cellStyle name="Comma 84" xfId="9453" xr:uid="{00000000-0005-0000-0000-0000D1460000}"/>
    <cellStyle name="Comma 84 2" xfId="9454" xr:uid="{00000000-0005-0000-0000-0000D2460000}"/>
    <cellStyle name="Comma 84 2 2" xfId="9455" xr:uid="{00000000-0005-0000-0000-0000D3460000}"/>
    <cellStyle name="Comma 84 2 2 2" xfId="9456" xr:uid="{00000000-0005-0000-0000-0000D4460000}"/>
    <cellStyle name="Comma 84 2 2 2 2" xfId="29102" xr:uid="{00000000-0005-0000-0000-0000D5460000}"/>
    <cellStyle name="Comma 84 2 2 3" xfId="29101" xr:uid="{00000000-0005-0000-0000-0000D6460000}"/>
    <cellStyle name="Comma 84 2 3" xfId="9457" xr:uid="{00000000-0005-0000-0000-0000D7460000}"/>
    <cellStyle name="Comma 84 2 3 2" xfId="29103" xr:uid="{00000000-0005-0000-0000-0000D8460000}"/>
    <cellStyle name="Comma 84 2 4" xfId="29100" xr:uid="{00000000-0005-0000-0000-0000D9460000}"/>
    <cellStyle name="Comma 84 3" xfId="9458" xr:uid="{00000000-0005-0000-0000-0000DA460000}"/>
    <cellStyle name="Comma 84 3 2" xfId="9459" xr:uid="{00000000-0005-0000-0000-0000DB460000}"/>
    <cellStyle name="Comma 84 3 2 2" xfId="29105" xr:uid="{00000000-0005-0000-0000-0000DC460000}"/>
    <cellStyle name="Comma 84 3 3" xfId="29104" xr:uid="{00000000-0005-0000-0000-0000DD460000}"/>
    <cellStyle name="Comma 84 4" xfId="9460" xr:uid="{00000000-0005-0000-0000-0000DE460000}"/>
    <cellStyle name="Comma 84 4 2" xfId="29106" xr:uid="{00000000-0005-0000-0000-0000DF460000}"/>
    <cellStyle name="Comma 84 5" xfId="29099" xr:uid="{00000000-0005-0000-0000-0000E0460000}"/>
    <cellStyle name="Comma 85" xfId="9461" xr:uid="{00000000-0005-0000-0000-0000E1460000}"/>
    <cellStyle name="Comma 85 2" xfId="9462" xr:uid="{00000000-0005-0000-0000-0000E2460000}"/>
    <cellStyle name="Comma 85 2 2" xfId="9463" xr:uid="{00000000-0005-0000-0000-0000E3460000}"/>
    <cellStyle name="Comma 85 2 2 2" xfId="9464" xr:uid="{00000000-0005-0000-0000-0000E4460000}"/>
    <cellStyle name="Comma 85 2 2 2 2" xfId="29110" xr:uid="{00000000-0005-0000-0000-0000E5460000}"/>
    <cellStyle name="Comma 85 2 2 3" xfId="29109" xr:uid="{00000000-0005-0000-0000-0000E6460000}"/>
    <cellStyle name="Comma 85 2 3" xfId="9465" xr:uid="{00000000-0005-0000-0000-0000E7460000}"/>
    <cellStyle name="Comma 85 2 3 2" xfId="29111" xr:uid="{00000000-0005-0000-0000-0000E8460000}"/>
    <cellStyle name="Comma 85 2 4" xfId="29108" xr:uid="{00000000-0005-0000-0000-0000E9460000}"/>
    <cellStyle name="Comma 85 3" xfId="9466" xr:uid="{00000000-0005-0000-0000-0000EA460000}"/>
    <cellStyle name="Comma 85 3 2" xfId="9467" xr:uid="{00000000-0005-0000-0000-0000EB460000}"/>
    <cellStyle name="Comma 85 3 2 2" xfId="29113" xr:uid="{00000000-0005-0000-0000-0000EC460000}"/>
    <cellStyle name="Comma 85 3 3" xfId="29112" xr:uid="{00000000-0005-0000-0000-0000ED460000}"/>
    <cellStyle name="Comma 85 4" xfId="9468" xr:uid="{00000000-0005-0000-0000-0000EE460000}"/>
    <cellStyle name="Comma 85 4 2" xfId="29114" xr:uid="{00000000-0005-0000-0000-0000EF460000}"/>
    <cellStyle name="Comma 85 5" xfId="29107" xr:uid="{00000000-0005-0000-0000-0000F0460000}"/>
    <cellStyle name="Comma 86" xfId="9469" xr:uid="{00000000-0005-0000-0000-0000F1460000}"/>
    <cellStyle name="Comma 86 2" xfId="9470" xr:uid="{00000000-0005-0000-0000-0000F2460000}"/>
    <cellStyle name="Comma 86 2 2" xfId="9471" xr:uid="{00000000-0005-0000-0000-0000F3460000}"/>
    <cellStyle name="Comma 86 2 2 2" xfId="9472" xr:uid="{00000000-0005-0000-0000-0000F4460000}"/>
    <cellStyle name="Comma 86 2 2 2 2" xfId="29118" xr:uid="{00000000-0005-0000-0000-0000F5460000}"/>
    <cellStyle name="Comma 86 2 2 3" xfId="29117" xr:uid="{00000000-0005-0000-0000-0000F6460000}"/>
    <cellStyle name="Comma 86 2 3" xfId="9473" xr:uid="{00000000-0005-0000-0000-0000F7460000}"/>
    <cellStyle name="Comma 86 2 3 2" xfId="29119" xr:uid="{00000000-0005-0000-0000-0000F8460000}"/>
    <cellStyle name="Comma 86 2 4" xfId="29116" xr:uid="{00000000-0005-0000-0000-0000F9460000}"/>
    <cellStyle name="Comma 86 3" xfId="9474" xr:uid="{00000000-0005-0000-0000-0000FA460000}"/>
    <cellStyle name="Comma 86 3 2" xfId="9475" xr:uid="{00000000-0005-0000-0000-0000FB460000}"/>
    <cellStyle name="Comma 86 3 2 2" xfId="29121" xr:uid="{00000000-0005-0000-0000-0000FC460000}"/>
    <cellStyle name="Comma 86 3 3" xfId="29120" xr:uid="{00000000-0005-0000-0000-0000FD460000}"/>
    <cellStyle name="Comma 86 4" xfId="9476" xr:uid="{00000000-0005-0000-0000-0000FE460000}"/>
    <cellStyle name="Comma 86 4 2" xfId="29122" xr:uid="{00000000-0005-0000-0000-0000FF460000}"/>
    <cellStyle name="Comma 86 5" xfId="29115" xr:uid="{00000000-0005-0000-0000-000000470000}"/>
    <cellStyle name="Comma 87" xfId="9477" xr:uid="{00000000-0005-0000-0000-000001470000}"/>
    <cellStyle name="Comma 87 2" xfId="9478" xr:uid="{00000000-0005-0000-0000-000002470000}"/>
    <cellStyle name="Comma 87 2 2" xfId="9479" xr:uid="{00000000-0005-0000-0000-000003470000}"/>
    <cellStyle name="Comma 87 2 2 2" xfId="9480" xr:uid="{00000000-0005-0000-0000-000004470000}"/>
    <cellStyle name="Comma 87 2 2 2 2" xfId="29126" xr:uid="{00000000-0005-0000-0000-000005470000}"/>
    <cellStyle name="Comma 87 2 2 3" xfId="29125" xr:uid="{00000000-0005-0000-0000-000006470000}"/>
    <cellStyle name="Comma 87 2 3" xfId="9481" xr:uid="{00000000-0005-0000-0000-000007470000}"/>
    <cellStyle name="Comma 87 2 3 2" xfId="29127" xr:uid="{00000000-0005-0000-0000-000008470000}"/>
    <cellStyle name="Comma 87 2 4" xfId="29124" xr:uid="{00000000-0005-0000-0000-000009470000}"/>
    <cellStyle name="Comma 87 3" xfId="9482" xr:uid="{00000000-0005-0000-0000-00000A470000}"/>
    <cellStyle name="Comma 87 3 2" xfId="9483" xr:uid="{00000000-0005-0000-0000-00000B470000}"/>
    <cellStyle name="Comma 87 3 2 2" xfId="29129" xr:uid="{00000000-0005-0000-0000-00000C470000}"/>
    <cellStyle name="Comma 87 3 3" xfId="29128" xr:uid="{00000000-0005-0000-0000-00000D470000}"/>
    <cellStyle name="Comma 87 4" xfId="9484" xr:uid="{00000000-0005-0000-0000-00000E470000}"/>
    <cellStyle name="Comma 87 4 2" xfId="29130" xr:uid="{00000000-0005-0000-0000-00000F470000}"/>
    <cellStyle name="Comma 87 5" xfId="29123" xr:uid="{00000000-0005-0000-0000-000010470000}"/>
    <cellStyle name="Comma 88" xfId="9485" xr:uid="{00000000-0005-0000-0000-000011470000}"/>
    <cellStyle name="Comma 88 2" xfId="9486" xr:uid="{00000000-0005-0000-0000-000012470000}"/>
    <cellStyle name="Comma 88 2 2" xfId="9487" xr:uid="{00000000-0005-0000-0000-000013470000}"/>
    <cellStyle name="Comma 88 2 2 2" xfId="9488" xr:uid="{00000000-0005-0000-0000-000014470000}"/>
    <cellStyle name="Comma 88 2 2 2 2" xfId="29134" xr:uid="{00000000-0005-0000-0000-000015470000}"/>
    <cellStyle name="Comma 88 2 2 3" xfId="29133" xr:uid="{00000000-0005-0000-0000-000016470000}"/>
    <cellStyle name="Comma 88 2 3" xfId="9489" xr:uid="{00000000-0005-0000-0000-000017470000}"/>
    <cellStyle name="Comma 88 2 3 2" xfId="29135" xr:uid="{00000000-0005-0000-0000-000018470000}"/>
    <cellStyle name="Comma 88 2 4" xfId="29132" xr:uid="{00000000-0005-0000-0000-000019470000}"/>
    <cellStyle name="Comma 88 3" xfId="9490" xr:uid="{00000000-0005-0000-0000-00001A470000}"/>
    <cellStyle name="Comma 88 3 2" xfId="9491" xr:uid="{00000000-0005-0000-0000-00001B470000}"/>
    <cellStyle name="Comma 88 3 2 2" xfId="29137" xr:uid="{00000000-0005-0000-0000-00001C470000}"/>
    <cellStyle name="Comma 88 3 3" xfId="29136" xr:uid="{00000000-0005-0000-0000-00001D470000}"/>
    <cellStyle name="Comma 88 4" xfId="9492" xr:uid="{00000000-0005-0000-0000-00001E470000}"/>
    <cellStyle name="Comma 88 4 2" xfId="29138" xr:uid="{00000000-0005-0000-0000-00001F470000}"/>
    <cellStyle name="Comma 88 5" xfId="29131" xr:uid="{00000000-0005-0000-0000-000020470000}"/>
    <cellStyle name="Comma 89" xfId="9493" xr:uid="{00000000-0005-0000-0000-000021470000}"/>
    <cellStyle name="Comma 89 2" xfId="9494" xr:uid="{00000000-0005-0000-0000-000022470000}"/>
    <cellStyle name="Comma 89 2 2" xfId="9495" xr:uid="{00000000-0005-0000-0000-000023470000}"/>
    <cellStyle name="Comma 89 2 2 2" xfId="29141" xr:uid="{00000000-0005-0000-0000-000024470000}"/>
    <cellStyle name="Comma 89 2 3" xfId="29140" xr:uid="{00000000-0005-0000-0000-000025470000}"/>
    <cellStyle name="Comma 89 3" xfId="9496" xr:uid="{00000000-0005-0000-0000-000026470000}"/>
    <cellStyle name="Comma 89 3 2" xfId="29142" xr:uid="{00000000-0005-0000-0000-000027470000}"/>
    <cellStyle name="Comma 89 4" xfId="29139" xr:uid="{00000000-0005-0000-0000-000028470000}"/>
    <cellStyle name="Comma 9" xfId="9497" xr:uid="{00000000-0005-0000-0000-000029470000}"/>
    <cellStyle name="Comma 9 2" xfId="9498" xr:uid="{00000000-0005-0000-0000-00002A470000}"/>
    <cellStyle name="Comma 9 3" xfId="9499" xr:uid="{00000000-0005-0000-0000-00002B470000}"/>
    <cellStyle name="Comma 9 4" xfId="9500" xr:uid="{00000000-0005-0000-0000-00002C470000}"/>
    <cellStyle name="Comma 9 5" xfId="9501" xr:uid="{00000000-0005-0000-0000-00002D470000}"/>
    <cellStyle name="Comma 9 5 2" xfId="29144" xr:uid="{00000000-0005-0000-0000-00002E470000}"/>
    <cellStyle name="Comma 9 6" xfId="29143" xr:uid="{00000000-0005-0000-0000-00002F470000}"/>
    <cellStyle name="Comma 90" xfId="9502" xr:uid="{00000000-0005-0000-0000-000030470000}"/>
    <cellStyle name="Comma 90 2" xfId="9503" xr:uid="{00000000-0005-0000-0000-000031470000}"/>
    <cellStyle name="Comma 90 2 2" xfId="9504" xr:uid="{00000000-0005-0000-0000-000032470000}"/>
    <cellStyle name="Comma 90 2 2 2" xfId="29147" xr:uid="{00000000-0005-0000-0000-000033470000}"/>
    <cellStyle name="Comma 90 2 3" xfId="29146" xr:uid="{00000000-0005-0000-0000-000034470000}"/>
    <cellStyle name="Comma 90 3" xfId="9505" xr:uid="{00000000-0005-0000-0000-000035470000}"/>
    <cellStyle name="Comma 90 3 2" xfId="29148" xr:uid="{00000000-0005-0000-0000-000036470000}"/>
    <cellStyle name="Comma 90 4" xfId="29145" xr:uid="{00000000-0005-0000-0000-000037470000}"/>
    <cellStyle name="Comma 91" xfId="9506" xr:uid="{00000000-0005-0000-0000-000038470000}"/>
    <cellStyle name="Comma 91 2" xfId="9507" xr:uid="{00000000-0005-0000-0000-000039470000}"/>
    <cellStyle name="Comma 91 2 2" xfId="9508" xr:uid="{00000000-0005-0000-0000-00003A470000}"/>
    <cellStyle name="Comma 91 2 2 2" xfId="29151" xr:uid="{00000000-0005-0000-0000-00003B470000}"/>
    <cellStyle name="Comma 91 2 3" xfId="29150" xr:uid="{00000000-0005-0000-0000-00003C470000}"/>
    <cellStyle name="Comma 91 3" xfId="9509" xr:uid="{00000000-0005-0000-0000-00003D470000}"/>
    <cellStyle name="Comma 91 3 2" xfId="29152" xr:uid="{00000000-0005-0000-0000-00003E470000}"/>
    <cellStyle name="Comma 91 4" xfId="29149" xr:uid="{00000000-0005-0000-0000-00003F470000}"/>
    <cellStyle name="Comma 92" xfId="9510" xr:uid="{00000000-0005-0000-0000-000040470000}"/>
    <cellStyle name="Comma 92 2" xfId="9511" xr:uid="{00000000-0005-0000-0000-000041470000}"/>
    <cellStyle name="Comma 92 2 2" xfId="9512" xr:uid="{00000000-0005-0000-0000-000042470000}"/>
    <cellStyle name="Comma 92 2 2 2" xfId="29155" xr:uid="{00000000-0005-0000-0000-000043470000}"/>
    <cellStyle name="Comma 92 2 3" xfId="29154" xr:uid="{00000000-0005-0000-0000-000044470000}"/>
    <cellStyle name="Comma 92 3" xfId="9513" xr:uid="{00000000-0005-0000-0000-000045470000}"/>
    <cellStyle name="Comma 92 3 2" xfId="29156" xr:uid="{00000000-0005-0000-0000-000046470000}"/>
    <cellStyle name="Comma 92 4" xfId="29153" xr:uid="{00000000-0005-0000-0000-000047470000}"/>
    <cellStyle name="Comma 93" xfId="9514" xr:uid="{00000000-0005-0000-0000-000048470000}"/>
    <cellStyle name="Comma 93 2" xfId="9515" xr:uid="{00000000-0005-0000-0000-000049470000}"/>
    <cellStyle name="Comma 93 2 2" xfId="9516" xr:uid="{00000000-0005-0000-0000-00004A470000}"/>
    <cellStyle name="Comma 93 2 2 2" xfId="29159" xr:uid="{00000000-0005-0000-0000-00004B470000}"/>
    <cellStyle name="Comma 93 2 3" xfId="29158" xr:uid="{00000000-0005-0000-0000-00004C470000}"/>
    <cellStyle name="Comma 93 3" xfId="9517" xr:uid="{00000000-0005-0000-0000-00004D470000}"/>
    <cellStyle name="Comma 93 3 2" xfId="29160" xr:uid="{00000000-0005-0000-0000-00004E470000}"/>
    <cellStyle name="Comma 93 4" xfId="29157" xr:uid="{00000000-0005-0000-0000-00004F470000}"/>
    <cellStyle name="Comma 94" xfId="9518" xr:uid="{00000000-0005-0000-0000-000050470000}"/>
    <cellStyle name="Comma 94 2" xfId="9519" xr:uid="{00000000-0005-0000-0000-000051470000}"/>
    <cellStyle name="Comma 94 2 2" xfId="9520" xr:uid="{00000000-0005-0000-0000-000052470000}"/>
    <cellStyle name="Comma 94 2 2 2" xfId="29163" xr:uid="{00000000-0005-0000-0000-000053470000}"/>
    <cellStyle name="Comma 94 2 3" xfId="29162" xr:uid="{00000000-0005-0000-0000-000054470000}"/>
    <cellStyle name="Comma 94 3" xfId="9521" xr:uid="{00000000-0005-0000-0000-000055470000}"/>
    <cellStyle name="Comma 94 3 2" xfId="29164" xr:uid="{00000000-0005-0000-0000-000056470000}"/>
    <cellStyle name="Comma 94 4" xfId="29161" xr:uid="{00000000-0005-0000-0000-000057470000}"/>
    <cellStyle name="Comma 95" xfId="9522" xr:uid="{00000000-0005-0000-0000-000058470000}"/>
    <cellStyle name="Comma 95 2" xfId="9523" xr:uid="{00000000-0005-0000-0000-000059470000}"/>
    <cellStyle name="Comma 95 2 2" xfId="9524" xr:uid="{00000000-0005-0000-0000-00005A470000}"/>
    <cellStyle name="Comma 95 2 2 2" xfId="29167" xr:uid="{00000000-0005-0000-0000-00005B470000}"/>
    <cellStyle name="Comma 95 2 3" xfId="29166" xr:uid="{00000000-0005-0000-0000-00005C470000}"/>
    <cellStyle name="Comma 95 3" xfId="9525" xr:uid="{00000000-0005-0000-0000-00005D470000}"/>
    <cellStyle name="Comma 95 3 2" xfId="29168" xr:uid="{00000000-0005-0000-0000-00005E470000}"/>
    <cellStyle name="Comma 95 4" xfId="29165" xr:uid="{00000000-0005-0000-0000-00005F470000}"/>
    <cellStyle name="Comma 96" xfId="9526" xr:uid="{00000000-0005-0000-0000-000060470000}"/>
    <cellStyle name="Comma 96 2" xfId="9527" xr:uid="{00000000-0005-0000-0000-000061470000}"/>
    <cellStyle name="Comma 96 2 2" xfId="9528" xr:uid="{00000000-0005-0000-0000-000062470000}"/>
    <cellStyle name="Comma 96 2 2 2" xfId="29171" xr:uid="{00000000-0005-0000-0000-000063470000}"/>
    <cellStyle name="Comma 96 2 3" xfId="29170" xr:uid="{00000000-0005-0000-0000-000064470000}"/>
    <cellStyle name="Comma 96 3" xfId="9529" xr:uid="{00000000-0005-0000-0000-000065470000}"/>
    <cellStyle name="Comma 96 3 2" xfId="29172" xr:uid="{00000000-0005-0000-0000-000066470000}"/>
    <cellStyle name="Comma 96 4" xfId="29169" xr:uid="{00000000-0005-0000-0000-000067470000}"/>
    <cellStyle name="Comma 97" xfId="9530" xr:uid="{00000000-0005-0000-0000-000068470000}"/>
    <cellStyle name="Comma 97 2" xfId="9531" xr:uid="{00000000-0005-0000-0000-000069470000}"/>
    <cellStyle name="Comma 97 2 2" xfId="9532" xr:uid="{00000000-0005-0000-0000-00006A470000}"/>
    <cellStyle name="Comma 97 2 2 2" xfId="29175" xr:uid="{00000000-0005-0000-0000-00006B470000}"/>
    <cellStyle name="Comma 97 2 3" xfId="29174" xr:uid="{00000000-0005-0000-0000-00006C470000}"/>
    <cellStyle name="Comma 97 3" xfId="9533" xr:uid="{00000000-0005-0000-0000-00006D470000}"/>
    <cellStyle name="Comma 97 3 2" xfId="29176" xr:uid="{00000000-0005-0000-0000-00006E470000}"/>
    <cellStyle name="Comma 97 4" xfId="29173" xr:uid="{00000000-0005-0000-0000-00006F470000}"/>
    <cellStyle name="Comma 98" xfId="9534" xr:uid="{00000000-0005-0000-0000-000070470000}"/>
    <cellStyle name="Comma 98 2" xfId="9535" xr:uid="{00000000-0005-0000-0000-000071470000}"/>
    <cellStyle name="Comma 98 2 2" xfId="9536" xr:uid="{00000000-0005-0000-0000-000072470000}"/>
    <cellStyle name="Comma 98 2 2 2" xfId="29179" xr:uid="{00000000-0005-0000-0000-000073470000}"/>
    <cellStyle name="Comma 98 2 3" xfId="29178" xr:uid="{00000000-0005-0000-0000-000074470000}"/>
    <cellStyle name="Comma 98 3" xfId="9537" xr:uid="{00000000-0005-0000-0000-000075470000}"/>
    <cellStyle name="Comma 98 3 2" xfId="29180" xr:uid="{00000000-0005-0000-0000-000076470000}"/>
    <cellStyle name="Comma 98 4" xfId="29177" xr:uid="{00000000-0005-0000-0000-000077470000}"/>
    <cellStyle name="Comma 99" xfId="9538" xr:uid="{00000000-0005-0000-0000-000078470000}"/>
    <cellStyle name="Comma 99 2" xfId="9539" xr:uid="{00000000-0005-0000-0000-000079470000}"/>
    <cellStyle name="Comma 99 2 2" xfId="9540" xr:uid="{00000000-0005-0000-0000-00007A470000}"/>
    <cellStyle name="Comma 99 2 2 2" xfId="29183" xr:uid="{00000000-0005-0000-0000-00007B470000}"/>
    <cellStyle name="Comma 99 2 3" xfId="29182" xr:uid="{00000000-0005-0000-0000-00007C470000}"/>
    <cellStyle name="Comma 99 3" xfId="9541" xr:uid="{00000000-0005-0000-0000-00007D470000}"/>
    <cellStyle name="Comma 99 3 2" xfId="29184" xr:uid="{00000000-0005-0000-0000-00007E470000}"/>
    <cellStyle name="Comma 99 4" xfId="29181" xr:uid="{00000000-0005-0000-0000-00007F470000}"/>
    <cellStyle name="Comma0" xfId="9542" xr:uid="{00000000-0005-0000-0000-000080470000}"/>
    <cellStyle name="Company Name" xfId="9543" xr:uid="{00000000-0005-0000-0000-000081470000}"/>
    <cellStyle name="Cover Link Note" xfId="9544" xr:uid="{00000000-0005-0000-0000-000082470000}"/>
    <cellStyle name="Currency" xfId="1" builtinId="4"/>
    <cellStyle name="Currency 0" xfId="9545" xr:uid="{00000000-0005-0000-0000-000084470000}"/>
    <cellStyle name="Currency 10" xfId="9546" xr:uid="{00000000-0005-0000-0000-000085470000}"/>
    <cellStyle name="Currency 11" xfId="9547" xr:uid="{00000000-0005-0000-0000-000086470000}"/>
    <cellStyle name="Currency 11 2" xfId="9548" xr:uid="{00000000-0005-0000-0000-000087470000}"/>
    <cellStyle name="Currency 11 3" xfId="9549" xr:uid="{00000000-0005-0000-0000-000088470000}"/>
    <cellStyle name="Currency 12" xfId="9550" xr:uid="{00000000-0005-0000-0000-000089470000}"/>
    <cellStyle name="Currency 12 2" xfId="9551" xr:uid="{00000000-0005-0000-0000-00008A470000}"/>
    <cellStyle name="Currency 12 2 2" xfId="9552" xr:uid="{00000000-0005-0000-0000-00008B470000}"/>
    <cellStyle name="Currency 12 2 2 2" xfId="9553" xr:uid="{00000000-0005-0000-0000-00008C470000}"/>
    <cellStyle name="Currency 12 2 2 2 2" xfId="29188" xr:uid="{00000000-0005-0000-0000-00008D470000}"/>
    <cellStyle name="Currency 12 2 2 3" xfId="29187" xr:uid="{00000000-0005-0000-0000-00008E470000}"/>
    <cellStyle name="Currency 12 2 3" xfId="9554" xr:uid="{00000000-0005-0000-0000-00008F470000}"/>
    <cellStyle name="Currency 12 2 3 2" xfId="29189" xr:uid="{00000000-0005-0000-0000-000090470000}"/>
    <cellStyle name="Currency 12 2 4" xfId="29186" xr:uid="{00000000-0005-0000-0000-000091470000}"/>
    <cellStyle name="Currency 12 3" xfId="9555" xr:uid="{00000000-0005-0000-0000-000092470000}"/>
    <cellStyle name="Currency 12 3 2" xfId="9556" xr:uid="{00000000-0005-0000-0000-000093470000}"/>
    <cellStyle name="Currency 12 3 2 2" xfId="29191" xr:uid="{00000000-0005-0000-0000-000094470000}"/>
    <cellStyle name="Currency 12 3 3" xfId="29190" xr:uid="{00000000-0005-0000-0000-000095470000}"/>
    <cellStyle name="Currency 12 4" xfId="9557" xr:uid="{00000000-0005-0000-0000-000096470000}"/>
    <cellStyle name="Currency 12 4 2" xfId="29192" xr:uid="{00000000-0005-0000-0000-000097470000}"/>
    <cellStyle name="Currency 12 5" xfId="29185" xr:uid="{00000000-0005-0000-0000-000098470000}"/>
    <cellStyle name="Currency 13" xfId="9558" xr:uid="{00000000-0005-0000-0000-000099470000}"/>
    <cellStyle name="Currency 13 2" xfId="9559" xr:uid="{00000000-0005-0000-0000-00009A470000}"/>
    <cellStyle name="Currency 13 2 2" xfId="9560" xr:uid="{00000000-0005-0000-0000-00009B470000}"/>
    <cellStyle name="Currency 13 2 2 2" xfId="9561" xr:uid="{00000000-0005-0000-0000-00009C470000}"/>
    <cellStyle name="Currency 13 2 2 2 2" xfId="29196" xr:uid="{00000000-0005-0000-0000-00009D470000}"/>
    <cellStyle name="Currency 13 2 2 3" xfId="29195" xr:uid="{00000000-0005-0000-0000-00009E470000}"/>
    <cellStyle name="Currency 13 2 3" xfId="9562" xr:uid="{00000000-0005-0000-0000-00009F470000}"/>
    <cellStyle name="Currency 13 2 3 2" xfId="29197" xr:uid="{00000000-0005-0000-0000-0000A0470000}"/>
    <cellStyle name="Currency 13 2 4" xfId="29194" xr:uid="{00000000-0005-0000-0000-0000A1470000}"/>
    <cellStyle name="Currency 13 3" xfId="9563" xr:uid="{00000000-0005-0000-0000-0000A2470000}"/>
    <cellStyle name="Currency 13 3 2" xfId="9564" xr:uid="{00000000-0005-0000-0000-0000A3470000}"/>
    <cellStyle name="Currency 13 3 2 2" xfId="29199" xr:uid="{00000000-0005-0000-0000-0000A4470000}"/>
    <cellStyle name="Currency 13 3 3" xfId="29198" xr:uid="{00000000-0005-0000-0000-0000A5470000}"/>
    <cellStyle name="Currency 13 4" xfId="9565" xr:uid="{00000000-0005-0000-0000-0000A6470000}"/>
    <cellStyle name="Currency 13 4 2" xfId="29200" xr:uid="{00000000-0005-0000-0000-0000A7470000}"/>
    <cellStyle name="Currency 13 5" xfId="29193" xr:uid="{00000000-0005-0000-0000-0000A8470000}"/>
    <cellStyle name="Currency 14" xfId="9566" xr:uid="{00000000-0005-0000-0000-0000A9470000}"/>
    <cellStyle name="Currency 14 2" xfId="9567" xr:uid="{00000000-0005-0000-0000-0000AA470000}"/>
    <cellStyle name="Currency 14 2 2" xfId="9568" xr:uid="{00000000-0005-0000-0000-0000AB470000}"/>
    <cellStyle name="Currency 14 2 2 2" xfId="9569" xr:uid="{00000000-0005-0000-0000-0000AC470000}"/>
    <cellStyle name="Currency 14 2 2 2 2" xfId="29204" xr:uid="{00000000-0005-0000-0000-0000AD470000}"/>
    <cellStyle name="Currency 14 2 2 3" xfId="29203" xr:uid="{00000000-0005-0000-0000-0000AE470000}"/>
    <cellStyle name="Currency 14 2 3" xfId="9570" xr:uid="{00000000-0005-0000-0000-0000AF470000}"/>
    <cellStyle name="Currency 14 2 3 2" xfId="29205" xr:uid="{00000000-0005-0000-0000-0000B0470000}"/>
    <cellStyle name="Currency 14 2 4" xfId="29202" xr:uid="{00000000-0005-0000-0000-0000B1470000}"/>
    <cellStyle name="Currency 14 3" xfId="9571" xr:uid="{00000000-0005-0000-0000-0000B2470000}"/>
    <cellStyle name="Currency 14 3 2" xfId="9572" xr:uid="{00000000-0005-0000-0000-0000B3470000}"/>
    <cellStyle name="Currency 14 3 2 2" xfId="29207" xr:uid="{00000000-0005-0000-0000-0000B4470000}"/>
    <cellStyle name="Currency 14 3 3" xfId="29206" xr:uid="{00000000-0005-0000-0000-0000B5470000}"/>
    <cellStyle name="Currency 14 4" xfId="9573" xr:uid="{00000000-0005-0000-0000-0000B6470000}"/>
    <cellStyle name="Currency 14 4 2" xfId="29208" xr:uid="{00000000-0005-0000-0000-0000B7470000}"/>
    <cellStyle name="Currency 14 5" xfId="29201" xr:uid="{00000000-0005-0000-0000-0000B8470000}"/>
    <cellStyle name="Currency 15" xfId="9574" xr:uid="{00000000-0005-0000-0000-0000B9470000}"/>
    <cellStyle name="Currency 15 2" xfId="9575" xr:uid="{00000000-0005-0000-0000-0000BA470000}"/>
    <cellStyle name="Currency 15 2 2" xfId="9576" xr:uid="{00000000-0005-0000-0000-0000BB470000}"/>
    <cellStyle name="Currency 15 2 2 2" xfId="29211" xr:uid="{00000000-0005-0000-0000-0000BC470000}"/>
    <cellStyle name="Currency 15 2 3" xfId="29210" xr:uid="{00000000-0005-0000-0000-0000BD470000}"/>
    <cellStyle name="Currency 15 3" xfId="9577" xr:uid="{00000000-0005-0000-0000-0000BE470000}"/>
    <cellStyle name="Currency 15 3 2" xfId="29212" xr:uid="{00000000-0005-0000-0000-0000BF470000}"/>
    <cellStyle name="Currency 15 4" xfId="29209" xr:uid="{00000000-0005-0000-0000-0000C0470000}"/>
    <cellStyle name="Currency 16" xfId="9578" xr:uid="{00000000-0005-0000-0000-0000C1470000}"/>
    <cellStyle name="Currency 17" xfId="9579" xr:uid="{00000000-0005-0000-0000-0000C2470000}"/>
    <cellStyle name="Currency 17 2" xfId="9580" xr:uid="{00000000-0005-0000-0000-0000C3470000}"/>
    <cellStyle name="Currency 17 2 2" xfId="9581" xr:uid="{00000000-0005-0000-0000-0000C4470000}"/>
    <cellStyle name="Currency 17 2 2 2" xfId="29215" xr:uid="{00000000-0005-0000-0000-0000C5470000}"/>
    <cellStyle name="Currency 17 2 3" xfId="29214" xr:uid="{00000000-0005-0000-0000-0000C6470000}"/>
    <cellStyle name="Currency 17 3" xfId="9582" xr:uid="{00000000-0005-0000-0000-0000C7470000}"/>
    <cellStyle name="Currency 17 3 2" xfId="29216" xr:uid="{00000000-0005-0000-0000-0000C8470000}"/>
    <cellStyle name="Currency 17 4" xfId="29213" xr:uid="{00000000-0005-0000-0000-0000C9470000}"/>
    <cellStyle name="Currency 18" xfId="9583" xr:uid="{00000000-0005-0000-0000-0000CA470000}"/>
    <cellStyle name="Currency 18 2" xfId="9584" xr:uid="{00000000-0005-0000-0000-0000CB470000}"/>
    <cellStyle name="Currency 19" xfId="9585" xr:uid="{00000000-0005-0000-0000-0000CC470000}"/>
    <cellStyle name="Currency 19 2" xfId="9586" xr:uid="{00000000-0005-0000-0000-0000CD470000}"/>
    <cellStyle name="Currency 19 2 2" xfId="9587" xr:uid="{00000000-0005-0000-0000-0000CE470000}"/>
    <cellStyle name="Currency 19 2 2 2" xfId="29219" xr:uid="{00000000-0005-0000-0000-0000CF470000}"/>
    <cellStyle name="Currency 19 2 3" xfId="29218" xr:uid="{00000000-0005-0000-0000-0000D0470000}"/>
    <cellStyle name="Currency 19 3" xfId="9588" xr:uid="{00000000-0005-0000-0000-0000D1470000}"/>
    <cellStyle name="Currency 19 3 2" xfId="29220" xr:uid="{00000000-0005-0000-0000-0000D2470000}"/>
    <cellStyle name="Currency 19 4" xfId="29217" xr:uid="{00000000-0005-0000-0000-0000D3470000}"/>
    <cellStyle name="Currency 2" xfId="9589" xr:uid="{00000000-0005-0000-0000-0000D4470000}"/>
    <cellStyle name="Currency 2 10" xfId="29221" xr:uid="{00000000-0005-0000-0000-0000D5470000}"/>
    <cellStyle name="Currency 2 2" xfId="9590" xr:uid="{00000000-0005-0000-0000-0000D6470000}"/>
    <cellStyle name="Currency 2 2 2" xfId="9591" xr:uid="{00000000-0005-0000-0000-0000D7470000}"/>
    <cellStyle name="Currency 2 2 3" xfId="9592" xr:uid="{00000000-0005-0000-0000-0000D8470000}"/>
    <cellStyle name="Currency 2 2 4" xfId="9593" xr:uid="{00000000-0005-0000-0000-0000D9470000}"/>
    <cellStyle name="Currency 2 3" xfId="9594" xr:uid="{00000000-0005-0000-0000-0000DA470000}"/>
    <cellStyle name="Currency 2 3 2" xfId="9595" xr:uid="{00000000-0005-0000-0000-0000DB470000}"/>
    <cellStyle name="Currency 2 3 3" xfId="9596" xr:uid="{00000000-0005-0000-0000-0000DC470000}"/>
    <cellStyle name="Currency 2 4" xfId="9597" xr:uid="{00000000-0005-0000-0000-0000DD470000}"/>
    <cellStyle name="Currency 2 4 2" xfId="9598" xr:uid="{00000000-0005-0000-0000-0000DE470000}"/>
    <cellStyle name="Currency 2 4 3" xfId="9599" xr:uid="{00000000-0005-0000-0000-0000DF470000}"/>
    <cellStyle name="Currency 2 5" xfId="9600" xr:uid="{00000000-0005-0000-0000-0000E0470000}"/>
    <cellStyle name="Currency 2 6" xfId="9601" xr:uid="{00000000-0005-0000-0000-0000E1470000}"/>
    <cellStyle name="Currency 2 7" xfId="9602" xr:uid="{00000000-0005-0000-0000-0000E2470000}"/>
    <cellStyle name="Currency 2 7 2" xfId="9603" xr:uid="{00000000-0005-0000-0000-0000E3470000}"/>
    <cellStyle name="Currency 2 8" xfId="9604" xr:uid="{00000000-0005-0000-0000-0000E4470000}"/>
    <cellStyle name="Currency 2 9" xfId="9605" xr:uid="{00000000-0005-0000-0000-0000E5470000}"/>
    <cellStyle name="Currency 2 9 2" xfId="29222" xr:uid="{00000000-0005-0000-0000-0000E6470000}"/>
    <cellStyle name="Currency 20" xfId="9606" xr:uid="{00000000-0005-0000-0000-0000E7470000}"/>
    <cellStyle name="Currency 20 2" xfId="9607" xr:uid="{00000000-0005-0000-0000-0000E8470000}"/>
    <cellStyle name="Currency 20 2 2" xfId="29224" xr:uid="{00000000-0005-0000-0000-0000E9470000}"/>
    <cellStyle name="Currency 20 3" xfId="29223" xr:uid="{00000000-0005-0000-0000-0000EA470000}"/>
    <cellStyle name="Currency 21" xfId="9608" xr:uid="{00000000-0005-0000-0000-0000EB470000}"/>
    <cellStyle name="Currency 22" xfId="20373" xr:uid="{00000000-0005-0000-0000-0000EC470000}"/>
    <cellStyle name="Currency 23" xfId="31884" xr:uid="{00000000-0005-0000-0000-0000ED470000}"/>
    <cellStyle name="Currency 24" xfId="31886" xr:uid="{00000000-0005-0000-0000-0000EE470000}"/>
    <cellStyle name="Currency 25" xfId="28" xr:uid="{00000000-0005-0000-0000-0000EF470000}"/>
    <cellStyle name="Currency 3" xfId="9609" xr:uid="{00000000-0005-0000-0000-0000F0470000}"/>
    <cellStyle name="Currency 3 2" xfId="9610" xr:uid="{00000000-0005-0000-0000-0000F1470000}"/>
    <cellStyle name="Currency 3 3" xfId="9611" xr:uid="{00000000-0005-0000-0000-0000F2470000}"/>
    <cellStyle name="Currency 3 4" xfId="9612" xr:uid="{00000000-0005-0000-0000-0000F3470000}"/>
    <cellStyle name="Currency 3 5" xfId="9613" xr:uid="{00000000-0005-0000-0000-0000F4470000}"/>
    <cellStyle name="Currency 4" xfId="9614" xr:uid="{00000000-0005-0000-0000-0000F5470000}"/>
    <cellStyle name="Currency 4 2" xfId="9615" xr:uid="{00000000-0005-0000-0000-0000F6470000}"/>
    <cellStyle name="Currency 4 2 2" xfId="9616" xr:uid="{00000000-0005-0000-0000-0000F7470000}"/>
    <cellStyle name="Currency 4 3" xfId="9617" xr:uid="{00000000-0005-0000-0000-0000F8470000}"/>
    <cellStyle name="Currency 4 3 2" xfId="9618" xr:uid="{00000000-0005-0000-0000-0000F9470000}"/>
    <cellStyle name="Currency 4 4" xfId="9619" xr:uid="{00000000-0005-0000-0000-0000FA470000}"/>
    <cellStyle name="Currency 5" xfId="9620" xr:uid="{00000000-0005-0000-0000-0000FB470000}"/>
    <cellStyle name="Currency 5 2" xfId="9621" xr:uid="{00000000-0005-0000-0000-0000FC470000}"/>
    <cellStyle name="Currency 5 3" xfId="9622" xr:uid="{00000000-0005-0000-0000-0000FD470000}"/>
    <cellStyle name="Currency 5 4" xfId="9623" xr:uid="{00000000-0005-0000-0000-0000FE470000}"/>
    <cellStyle name="Currency 6" xfId="9624" xr:uid="{00000000-0005-0000-0000-0000FF470000}"/>
    <cellStyle name="Currency 6 2" xfId="9625" xr:uid="{00000000-0005-0000-0000-000000480000}"/>
    <cellStyle name="Currency 6 2 2" xfId="9626" xr:uid="{00000000-0005-0000-0000-000001480000}"/>
    <cellStyle name="Currency 6 3" xfId="9627" xr:uid="{00000000-0005-0000-0000-000002480000}"/>
    <cellStyle name="Currency 6 4" xfId="9628" xr:uid="{00000000-0005-0000-0000-000003480000}"/>
    <cellStyle name="Currency 6 5" xfId="9629" xr:uid="{00000000-0005-0000-0000-000004480000}"/>
    <cellStyle name="Currency 6 5 2" xfId="29226" xr:uid="{00000000-0005-0000-0000-000005480000}"/>
    <cellStyle name="Currency 6 6" xfId="29225" xr:uid="{00000000-0005-0000-0000-000006480000}"/>
    <cellStyle name="Currency 7" xfId="9630" xr:uid="{00000000-0005-0000-0000-000007480000}"/>
    <cellStyle name="Currency 7 10" xfId="9631" xr:uid="{00000000-0005-0000-0000-000008480000}"/>
    <cellStyle name="Currency 7 10 2" xfId="9632" xr:uid="{00000000-0005-0000-0000-000009480000}"/>
    <cellStyle name="Currency 7 10 2 2" xfId="9633" xr:uid="{00000000-0005-0000-0000-00000A480000}"/>
    <cellStyle name="Currency 7 10 2 2 2" xfId="29230" xr:uid="{00000000-0005-0000-0000-00000B480000}"/>
    <cellStyle name="Currency 7 10 2 3" xfId="29229" xr:uid="{00000000-0005-0000-0000-00000C480000}"/>
    <cellStyle name="Currency 7 10 3" xfId="9634" xr:uid="{00000000-0005-0000-0000-00000D480000}"/>
    <cellStyle name="Currency 7 10 3 2" xfId="29231" xr:uid="{00000000-0005-0000-0000-00000E480000}"/>
    <cellStyle name="Currency 7 10 4" xfId="29228" xr:uid="{00000000-0005-0000-0000-00000F480000}"/>
    <cellStyle name="Currency 7 11" xfId="9635" xr:uid="{00000000-0005-0000-0000-000010480000}"/>
    <cellStyle name="Currency 7 11 2" xfId="9636" xr:uid="{00000000-0005-0000-0000-000011480000}"/>
    <cellStyle name="Currency 7 11 2 2" xfId="9637" xr:uid="{00000000-0005-0000-0000-000012480000}"/>
    <cellStyle name="Currency 7 11 2 2 2" xfId="29234" xr:uid="{00000000-0005-0000-0000-000013480000}"/>
    <cellStyle name="Currency 7 11 2 3" xfId="29233" xr:uid="{00000000-0005-0000-0000-000014480000}"/>
    <cellStyle name="Currency 7 11 3" xfId="9638" xr:uid="{00000000-0005-0000-0000-000015480000}"/>
    <cellStyle name="Currency 7 11 3 2" xfId="29235" xr:uid="{00000000-0005-0000-0000-000016480000}"/>
    <cellStyle name="Currency 7 11 4" xfId="29232" xr:uid="{00000000-0005-0000-0000-000017480000}"/>
    <cellStyle name="Currency 7 12" xfId="9639" xr:uid="{00000000-0005-0000-0000-000018480000}"/>
    <cellStyle name="Currency 7 12 2" xfId="9640" xr:uid="{00000000-0005-0000-0000-000019480000}"/>
    <cellStyle name="Currency 7 12 2 2" xfId="29237" xr:uid="{00000000-0005-0000-0000-00001A480000}"/>
    <cellStyle name="Currency 7 12 3" xfId="29236" xr:uid="{00000000-0005-0000-0000-00001B480000}"/>
    <cellStyle name="Currency 7 13" xfId="9641" xr:uid="{00000000-0005-0000-0000-00001C480000}"/>
    <cellStyle name="Currency 7 13 2" xfId="29238" xr:uid="{00000000-0005-0000-0000-00001D480000}"/>
    <cellStyle name="Currency 7 14" xfId="9642" xr:uid="{00000000-0005-0000-0000-00001E480000}"/>
    <cellStyle name="Currency 7 14 2" xfId="29239" xr:uid="{00000000-0005-0000-0000-00001F480000}"/>
    <cellStyle name="Currency 7 15" xfId="9643" xr:uid="{00000000-0005-0000-0000-000020480000}"/>
    <cellStyle name="Currency 7 15 2" xfId="29240" xr:uid="{00000000-0005-0000-0000-000021480000}"/>
    <cellStyle name="Currency 7 16" xfId="29227" xr:uid="{00000000-0005-0000-0000-000022480000}"/>
    <cellStyle name="Currency 7 2" xfId="9644" xr:uid="{00000000-0005-0000-0000-000023480000}"/>
    <cellStyle name="Currency 7 2 10" xfId="9645" xr:uid="{00000000-0005-0000-0000-000024480000}"/>
    <cellStyle name="Currency 7 2 10 2" xfId="9646" xr:uid="{00000000-0005-0000-0000-000025480000}"/>
    <cellStyle name="Currency 7 2 10 2 2" xfId="9647" xr:uid="{00000000-0005-0000-0000-000026480000}"/>
    <cellStyle name="Currency 7 2 10 2 2 2" xfId="29244" xr:uid="{00000000-0005-0000-0000-000027480000}"/>
    <cellStyle name="Currency 7 2 10 2 3" xfId="29243" xr:uid="{00000000-0005-0000-0000-000028480000}"/>
    <cellStyle name="Currency 7 2 10 3" xfId="9648" xr:uid="{00000000-0005-0000-0000-000029480000}"/>
    <cellStyle name="Currency 7 2 10 3 2" xfId="29245" xr:uid="{00000000-0005-0000-0000-00002A480000}"/>
    <cellStyle name="Currency 7 2 10 4" xfId="29242" xr:uid="{00000000-0005-0000-0000-00002B480000}"/>
    <cellStyle name="Currency 7 2 11" xfId="9649" xr:uid="{00000000-0005-0000-0000-00002C480000}"/>
    <cellStyle name="Currency 7 2 11 2" xfId="9650" xr:uid="{00000000-0005-0000-0000-00002D480000}"/>
    <cellStyle name="Currency 7 2 11 2 2" xfId="29247" xr:uid="{00000000-0005-0000-0000-00002E480000}"/>
    <cellStyle name="Currency 7 2 11 3" xfId="29246" xr:uid="{00000000-0005-0000-0000-00002F480000}"/>
    <cellStyle name="Currency 7 2 12" xfId="9651" xr:uid="{00000000-0005-0000-0000-000030480000}"/>
    <cellStyle name="Currency 7 2 12 2" xfId="29248" xr:uid="{00000000-0005-0000-0000-000031480000}"/>
    <cellStyle name="Currency 7 2 13" xfId="29241" xr:uid="{00000000-0005-0000-0000-000032480000}"/>
    <cellStyle name="Currency 7 2 2" xfId="9652" xr:uid="{00000000-0005-0000-0000-000033480000}"/>
    <cellStyle name="Currency 7 2 2 10" xfId="29249" xr:uid="{00000000-0005-0000-0000-000034480000}"/>
    <cellStyle name="Currency 7 2 2 2" xfId="9653" xr:uid="{00000000-0005-0000-0000-000035480000}"/>
    <cellStyle name="Currency 7 2 2 2 2" xfId="9654" xr:uid="{00000000-0005-0000-0000-000036480000}"/>
    <cellStyle name="Currency 7 2 2 2 2 2" xfId="9655" xr:uid="{00000000-0005-0000-0000-000037480000}"/>
    <cellStyle name="Currency 7 2 2 2 2 2 2" xfId="9656" xr:uid="{00000000-0005-0000-0000-000038480000}"/>
    <cellStyle name="Currency 7 2 2 2 2 2 2 2" xfId="29253" xr:uid="{00000000-0005-0000-0000-000039480000}"/>
    <cellStyle name="Currency 7 2 2 2 2 2 3" xfId="29252" xr:uid="{00000000-0005-0000-0000-00003A480000}"/>
    <cellStyle name="Currency 7 2 2 2 2 3" xfId="9657" xr:uid="{00000000-0005-0000-0000-00003B480000}"/>
    <cellStyle name="Currency 7 2 2 2 2 3 2" xfId="29254" xr:uid="{00000000-0005-0000-0000-00003C480000}"/>
    <cellStyle name="Currency 7 2 2 2 2 4" xfId="29251" xr:uid="{00000000-0005-0000-0000-00003D480000}"/>
    <cellStyle name="Currency 7 2 2 2 3" xfId="9658" xr:uid="{00000000-0005-0000-0000-00003E480000}"/>
    <cellStyle name="Currency 7 2 2 2 3 2" xfId="9659" xr:uid="{00000000-0005-0000-0000-00003F480000}"/>
    <cellStyle name="Currency 7 2 2 2 3 2 2" xfId="9660" xr:uid="{00000000-0005-0000-0000-000040480000}"/>
    <cellStyle name="Currency 7 2 2 2 3 2 2 2" xfId="29257" xr:uid="{00000000-0005-0000-0000-000041480000}"/>
    <cellStyle name="Currency 7 2 2 2 3 2 3" xfId="29256" xr:uid="{00000000-0005-0000-0000-000042480000}"/>
    <cellStyle name="Currency 7 2 2 2 3 3" xfId="9661" xr:uid="{00000000-0005-0000-0000-000043480000}"/>
    <cellStyle name="Currency 7 2 2 2 3 3 2" xfId="29258" xr:uid="{00000000-0005-0000-0000-000044480000}"/>
    <cellStyle name="Currency 7 2 2 2 3 4" xfId="29255" xr:uid="{00000000-0005-0000-0000-000045480000}"/>
    <cellStyle name="Currency 7 2 2 2 4" xfId="9662" xr:uid="{00000000-0005-0000-0000-000046480000}"/>
    <cellStyle name="Currency 7 2 2 2 4 2" xfId="9663" xr:uid="{00000000-0005-0000-0000-000047480000}"/>
    <cellStyle name="Currency 7 2 2 2 4 2 2" xfId="9664" xr:uid="{00000000-0005-0000-0000-000048480000}"/>
    <cellStyle name="Currency 7 2 2 2 4 2 2 2" xfId="29261" xr:uid="{00000000-0005-0000-0000-000049480000}"/>
    <cellStyle name="Currency 7 2 2 2 4 2 3" xfId="29260" xr:uid="{00000000-0005-0000-0000-00004A480000}"/>
    <cellStyle name="Currency 7 2 2 2 4 3" xfId="9665" xr:uid="{00000000-0005-0000-0000-00004B480000}"/>
    <cellStyle name="Currency 7 2 2 2 4 3 2" xfId="29262" xr:uid="{00000000-0005-0000-0000-00004C480000}"/>
    <cellStyle name="Currency 7 2 2 2 4 4" xfId="29259" xr:uid="{00000000-0005-0000-0000-00004D480000}"/>
    <cellStyle name="Currency 7 2 2 2 5" xfId="9666" xr:uid="{00000000-0005-0000-0000-00004E480000}"/>
    <cellStyle name="Currency 7 2 2 2 5 2" xfId="9667" xr:uid="{00000000-0005-0000-0000-00004F480000}"/>
    <cellStyle name="Currency 7 2 2 2 5 2 2" xfId="9668" xr:uid="{00000000-0005-0000-0000-000050480000}"/>
    <cellStyle name="Currency 7 2 2 2 5 2 2 2" xfId="29265" xr:uid="{00000000-0005-0000-0000-000051480000}"/>
    <cellStyle name="Currency 7 2 2 2 5 2 3" xfId="29264" xr:uid="{00000000-0005-0000-0000-000052480000}"/>
    <cellStyle name="Currency 7 2 2 2 5 3" xfId="9669" xr:uid="{00000000-0005-0000-0000-000053480000}"/>
    <cellStyle name="Currency 7 2 2 2 5 3 2" xfId="29266" xr:uid="{00000000-0005-0000-0000-000054480000}"/>
    <cellStyle name="Currency 7 2 2 2 5 4" xfId="29263" xr:uid="{00000000-0005-0000-0000-000055480000}"/>
    <cellStyle name="Currency 7 2 2 2 6" xfId="9670" xr:uid="{00000000-0005-0000-0000-000056480000}"/>
    <cellStyle name="Currency 7 2 2 2 6 2" xfId="9671" xr:uid="{00000000-0005-0000-0000-000057480000}"/>
    <cellStyle name="Currency 7 2 2 2 6 2 2" xfId="9672" xr:uid="{00000000-0005-0000-0000-000058480000}"/>
    <cellStyle name="Currency 7 2 2 2 6 2 2 2" xfId="29269" xr:uid="{00000000-0005-0000-0000-000059480000}"/>
    <cellStyle name="Currency 7 2 2 2 6 2 3" xfId="29268" xr:uid="{00000000-0005-0000-0000-00005A480000}"/>
    <cellStyle name="Currency 7 2 2 2 6 3" xfId="9673" xr:uid="{00000000-0005-0000-0000-00005B480000}"/>
    <cellStyle name="Currency 7 2 2 2 6 3 2" xfId="29270" xr:uid="{00000000-0005-0000-0000-00005C480000}"/>
    <cellStyle name="Currency 7 2 2 2 6 4" xfId="29267" xr:uid="{00000000-0005-0000-0000-00005D480000}"/>
    <cellStyle name="Currency 7 2 2 2 7" xfId="9674" xr:uid="{00000000-0005-0000-0000-00005E480000}"/>
    <cellStyle name="Currency 7 2 2 2 7 2" xfId="9675" xr:uid="{00000000-0005-0000-0000-00005F480000}"/>
    <cellStyle name="Currency 7 2 2 2 7 2 2" xfId="29272" xr:uid="{00000000-0005-0000-0000-000060480000}"/>
    <cellStyle name="Currency 7 2 2 2 7 3" xfId="29271" xr:uid="{00000000-0005-0000-0000-000061480000}"/>
    <cellStyle name="Currency 7 2 2 2 8" xfId="9676" xr:uid="{00000000-0005-0000-0000-000062480000}"/>
    <cellStyle name="Currency 7 2 2 2 8 2" xfId="29273" xr:uid="{00000000-0005-0000-0000-000063480000}"/>
    <cellStyle name="Currency 7 2 2 2 9" xfId="29250" xr:uid="{00000000-0005-0000-0000-000064480000}"/>
    <cellStyle name="Currency 7 2 2 3" xfId="9677" xr:uid="{00000000-0005-0000-0000-000065480000}"/>
    <cellStyle name="Currency 7 2 2 3 2" xfId="9678" xr:uid="{00000000-0005-0000-0000-000066480000}"/>
    <cellStyle name="Currency 7 2 2 3 2 2" xfId="9679" xr:uid="{00000000-0005-0000-0000-000067480000}"/>
    <cellStyle name="Currency 7 2 2 3 2 2 2" xfId="29276" xr:uid="{00000000-0005-0000-0000-000068480000}"/>
    <cellStyle name="Currency 7 2 2 3 2 3" xfId="29275" xr:uid="{00000000-0005-0000-0000-000069480000}"/>
    <cellStyle name="Currency 7 2 2 3 3" xfId="9680" xr:uid="{00000000-0005-0000-0000-00006A480000}"/>
    <cellStyle name="Currency 7 2 2 3 3 2" xfId="29277" xr:uid="{00000000-0005-0000-0000-00006B480000}"/>
    <cellStyle name="Currency 7 2 2 3 4" xfId="29274" xr:uid="{00000000-0005-0000-0000-00006C480000}"/>
    <cellStyle name="Currency 7 2 2 4" xfId="9681" xr:uid="{00000000-0005-0000-0000-00006D480000}"/>
    <cellStyle name="Currency 7 2 2 4 2" xfId="9682" xr:uid="{00000000-0005-0000-0000-00006E480000}"/>
    <cellStyle name="Currency 7 2 2 4 2 2" xfId="9683" xr:uid="{00000000-0005-0000-0000-00006F480000}"/>
    <cellStyle name="Currency 7 2 2 4 2 2 2" xfId="29280" xr:uid="{00000000-0005-0000-0000-000070480000}"/>
    <cellStyle name="Currency 7 2 2 4 2 3" xfId="29279" xr:uid="{00000000-0005-0000-0000-000071480000}"/>
    <cellStyle name="Currency 7 2 2 4 3" xfId="9684" xr:uid="{00000000-0005-0000-0000-000072480000}"/>
    <cellStyle name="Currency 7 2 2 4 3 2" xfId="29281" xr:uid="{00000000-0005-0000-0000-000073480000}"/>
    <cellStyle name="Currency 7 2 2 4 4" xfId="29278" xr:uid="{00000000-0005-0000-0000-000074480000}"/>
    <cellStyle name="Currency 7 2 2 5" xfId="9685" xr:uid="{00000000-0005-0000-0000-000075480000}"/>
    <cellStyle name="Currency 7 2 2 5 2" xfId="9686" xr:uid="{00000000-0005-0000-0000-000076480000}"/>
    <cellStyle name="Currency 7 2 2 5 2 2" xfId="9687" xr:uid="{00000000-0005-0000-0000-000077480000}"/>
    <cellStyle name="Currency 7 2 2 5 2 2 2" xfId="29284" xr:uid="{00000000-0005-0000-0000-000078480000}"/>
    <cellStyle name="Currency 7 2 2 5 2 3" xfId="29283" xr:uid="{00000000-0005-0000-0000-000079480000}"/>
    <cellStyle name="Currency 7 2 2 5 3" xfId="9688" xr:uid="{00000000-0005-0000-0000-00007A480000}"/>
    <cellStyle name="Currency 7 2 2 5 3 2" xfId="29285" xr:uid="{00000000-0005-0000-0000-00007B480000}"/>
    <cellStyle name="Currency 7 2 2 5 4" xfId="29282" xr:uid="{00000000-0005-0000-0000-00007C480000}"/>
    <cellStyle name="Currency 7 2 2 6" xfId="9689" xr:uid="{00000000-0005-0000-0000-00007D480000}"/>
    <cellStyle name="Currency 7 2 2 6 2" xfId="9690" xr:uid="{00000000-0005-0000-0000-00007E480000}"/>
    <cellStyle name="Currency 7 2 2 6 2 2" xfId="9691" xr:uid="{00000000-0005-0000-0000-00007F480000}"/>
    <cellStyle name="Currency 7 2 2 6 2 2 2" xfId="29288" xr:uid="{00000000-0005-0000-0000-000080480000}"/>
    <cellStyle name="Currency 7 2 2 6 2 3" xfId="29287" xr:uid="{00000000-0005-0000-0000-000081480000}"/>
    <cellStyle name="Currency 7 2 2 6 3" xfId="9692" xr:uid="{00000000-0005-0000-0000-000082480000}"/>
    <cellStyle name="Currency 7 2 2 6 3 2" xfId="29289" xr:uid="{00000000-0005-0000-0000-000083480000}"/>
    <cellStyle name="Currency 7 2 2 6 4" xfId="29286" xr:uid="{00000000-0005-0000-0000-000084480000}"/>
    <cellStyle name="Currency 7 2 2 7" xfId="9693" xr:uid="{00000000-0005-0000-0000-000085480000}"/>
    <cellStyle name="Currency 7 2 2 7 2" xfId="9694" xr:uid="{00000000-0005-0000-0000-000086480000}"/>
    <cellStyle name="Currency 7 2 2 7 2 2" xfId="9695" xr:uid="{00000000-0005-0000-0000-000087480000}"/>
    <cellStyle name="Currency 7 2 2 7 2 2 2" xfId="29292" xr:uid="{00000000-0005-0000-0000-000088480000}"/>
    <cellStyle name="Currency 7 2 2 7 2 3" xfId="29291" xr:uid="{00000000-0005-0000-0000-000089480000}"/>
    <cellStyle name="Currency 7 2 2 7 3" xfId="9696" xr:uid="{00000000-0005-0000-0000-00008A480000}"/>
    <cellStyle name="Currency 7 2 2 7 3 2" xfId="29293" xr:uid="{00000000-0005-0000-0000-00008B480000}"/>
    <cellStyle name="Currency 7 2 2 7 4" xfId="29290" xr:uid="{00000000-0005-0000-0000-00008C480000}"/>
    <cellStyle name="Currency 7 2 2 8" xfId="9697" xr:uid="{00000000-0005-0000-0000-00008D480000}"/>
    <cellStyle name="Currency 7 2 2 8 2" xfId="9698" xr:uid="{00000000-0005-0000-0000-00008E480000}"/>
    <cellStyle name="Currency 7 2 2 8 2 2" xfId="29295" xr:uid="{00000000-0005-0000-0000-00008F480000}"/>
    <cellStyle name="Currency 7 2 2 8 3" xfId="29294" xr:uid="{00000000-0005-0000-0000-000090480000}"/>
    <cellStyle name="Currency 7 2 2 9" xfId="9699" xr:uid="{00000000-0005-0000-0000-000091480000}"/>
    <cellStyle name="Currency 7 2 2 9 2" xfId="29296" xr:uid="{00000000-0005-0000-0000-000092480000}"/>
    <cellStyle name="Currency 7 2 3" xfId="9700" xr:uid="{00000000-0005-0000-0000-000093480000}"/>
    <cellStyle name="Currency 7 2 3 10" xfId="29297" xr:uid="{00000000-0005-0000-0000-000094480000}"/>
    <cellStyle name="Currency 7 2 3 2" xfId="9701" xr:uid="{00000000-0005-0000-0000-000095480000}"/>
    <cellStyle name="Currency 7 2 3 2 2" xfId="9702" xr:uid="{00000000-0005-0000-0000-000096480000}"/>
    <cellStyle name="Currency 7 2 3 2 2 2" xfId="9703" xr:uid="{00000000-0005-0000-0000-000097480000}"/>
    <cellStyle name="Currency 7 2 3 2 2 2 2" xfId="9704" xr:uid="{00000000-0005-0000-0000-000098480000}"/>
    <cellStyle name="Currency 7 2 3 2 2 2 2 2" xfId="29301" xr:uid="{00000000-0005-0000-0000-000099480000}"/>
    <cellStyle name="Currency 7 2 3 2 2 2 3" xfId="29300" xr:uid="{00000000-0005-0000-0000-00009A480000}"/>
    <cellStyle name="Currency 7 2 3 2 2 3" xfId="9705" xr:uid="{00000000-0005-0000-0000-00009B480000}"/>
    <cellStyle name="Currency 7 2 3 2 2 3 2" xfId="29302" xr:uid="{00000000-0005-0000-0000-00009C480000}"/>
    <cellStyle name="Currency 7 2 3 2 2 4" xfId="29299" xr:uid="{00000000-0005-0000-0000-00009D480000}"/>
    <cellStyle name="Currency 7 2 3 2 3" xfId="9706" xr:uid="{00000000-0005-0000-0000-00009E480000}"/>
    <cellStyle name="Currency 7 2 3 2 3 2" xfId="9707" xr:uid="{00000000-0005-0000-0000-00009F480000}"/>
    <cellStyle name="Currency 7 2 3 2 3 2 2" xfId="9708" xr:uid="{00000000-0005-0000-0000-0000A0480000}"/>
    <cellStyle name="Currency 7 2 3 2 3 2 2 2" xfId="29305" xr:uid="{00000000-0005-0000-0000-0000A1480000}"/>
    <cellStyle name="Currency 7 2 3 2 3 2 3" xfId="29304" xr:uid="{00000000-0005-0000-0000-0000A2480000}"/>
    <cellStyle name="Currency 7 2 3 2 3 3" xfId="9709" xr:uid="{00000000-0005-0000-0000-0000A3480000}"/>
    <cellStyle name="Currency 7 2 3 2 3 3 2" xfId="29306" xr:uid="{00000000-0005-0000-0000-0000A4480000}"/>
    <cellStyle name="Currency 7 2 3 2 3 4" xfId="29303" xr:uid="{00000000-0005-0000-0000-0000A5480000}"/>
    <cellStyle name="Currency 7 2 3 2 4" xfId="9710" xr:uid="{00000000-0005-0000-0000-0000A6480000}"/>
    <cellStyle name="Currency 7 2 3 2 4 2" xfId="9711" xr:uid="{00000000-0005-0000-0000-0000A7480000}"/>
    <cellStyle name="Currency 7 2 3 2 4 2 2" xfId="9712" xr:uid="{00000000-0005-0000-0000-0000A8480000}"/>
    <cellStyle name="Currency 7 2 3 2 4 2 2 2" xfId="29309" xr:uid="{00000000-0005-0000-0000-0000A9480000}"/>
    <cellStyle name="Currency 7 2 3 2 4 2 3" xfId="29308" xr:uid="{00000000-0005-0000-0000-0000AA480000}"/>
    <cellStyle name="Currency 7 2 3 2 4 3" xfId="9713" xr:uid="{00000000-0005-0000-0000-0000AB480000}"/>
    <cellStyle name="Currency 7 2 3 2 4 3 2" xfId="29310" xr:uid="{00000000-0005-0000-0000-0000AC480000}"/>
    <cellStyle name="Currency 7 2 3 2 4 4" xfId="29307" xr:uid="{00000000-0005-0000-0000-0000AD480000}"/>
    <cellStyle name="Currency 7 2 3 2 5" xfId="9714" xr:uid="{00000000-0005-0000-0000-0000AE480000}"/>
    <cellStyle name="Currency 7 2 3 2 5 2" xfId="9715" xr:uid="{00000000-0005-0000-0000-0000AF480000}"/>
    <cellStyle name="Currency 7 2 3 2 5 2 2" xfId="9716" xr:uid="{00000000-0005-0000-0000-0000B0480000}"/>
    <cellStyle name="Currency 7 2 3 2 5 2 2 2" xfId="29313" xr:uid="{00000000-0005-0000-0000-0000B1480000}"/>
    <cellStyle name="Currency 7 2 3 2 5 2 3" xfId="29312" xr:uid="{00000000-0005-0000-0000-0000B2480000}"/>
    <cellStyle name="Currency 7 2 3 2 5 3" xfId="9717" xr:uid="{00000000-0005-0000-0000-0000B3480000}"/>
    <cellStyle name="Currency 7 2 3 2 5 3 2" xfId="29314" xr:uid="{00000000-0005-0000-0000-0000B4480000}"/>
    <cellStyle name="Currency 7 2 3 2 5 4" xfId="29311" xr:uid="{00000000-0005-0000-0000-0000B5480000}"/>
    <cellStyle name="Currency 7 2 3 2 6" xfId="9718" xr:uid="{00000000-0005-0000-0000-0000B6480000}"/>
    <cellStyle name="Currency 7 2 3 2 6 2" xfId="9719" xr:uid="{00000000-0005-0000-0000-0000B7480000}"/>
    <cellStyle name="Currency 7 2 3 2 6 2 2" xfId="9720" xr:uid="{00000000-0005-0000-0000-0000B8480000}"/>
    <cellStyle name="Currency 7 2 3 2 6 2 2 2" xfId="29317" xr:uid="{00000000-0005-0000-0000-0000B9480000}"/>
    <cellStyle name="Currency 7 2 3 2 6 2 3" xfId="29316" xr:uid="{00000000-0005-0000-0000-0000BA480000}"/>
    <cellStyle name="Currency 7 2 3 2 6 3" xfId="9721" xr:uid="{00000000-0005-0000-0000-0000BB480000}"/>
    <cellStyle name="Currency 7 2 3 2 6 3 2" xfId="29318" xr:uid="{00000000-0005-0000-0000-0000BC480000}"/>
    <cellStyle name="Currency 7 2 3 2 6 4" xfId="29315" xr:uid="{00000000-0005-0000-0000-0000BD480000}"/>
    <cellStyle name="Currency 7 2 3 2 7" xfId="9722" xr:uid="{00000000-0005-0000-0000-0000BE480000}"/>
    <cellStyle name="Currency 7 2 3 2 7 2" xfId="9723" xr:uid="{00000000-0005-0000-0000-0000BF480000}"/>
    <cellStyle name="Currency 7 2 3 2 7 2 2" xfId="29320" xr:uid="{00000000-0005-0000-0000-0000C0480000}"/>
    <cellStyle name="Currency 7 2 3 2 7 3" xfId="29319" xr:uid="{00000000-0005-0000-0000-0000C1480000}"/>
    <cellStyle name="Currency 7 2 3 2 8" xfId="9724" xr:uid="{00000000-0005-0000-0000-0000C2480000}"/>
    <cellStyle name="Currency 7 2 3 2 8 2" xfId="29321" xr:uid="{00000000-0005-0000-0000-0000C3480000}"/>
    <cellStyle name="Currency 7 2 3 2 9" xfId="29298" xr:uid="{00000000-0005-0000-0000-0000C4480000}"/>
    <cellStyle name="Currency 7 2 3 3" xfId="9725" xr:uid="{00000000-0005-0000-0000-0000C5480000}"/>
    <cellStyle name="Currency 7 2 3 3 2" xfId="9726" xr:uid="{00000000-0005-0000-0000-0000C6480000}"/>
    <cellStyle name="Currency 7 2 3 3 2 2" xfId="9727" xr:uid="{00000000-0005-0000-0000-0000C7480000}"/>
    <cellStyle name="Currency 7 2 3 3 2 2 2" xfId="29324" xr:uid="{00000000-0005-0000-0000-0000C8480000}"/>
    <cellStyle name="Currency 7 2 3 3 2 3" xfId="29323" xr:uid="{00000000-0005-0000-0000-0000C9480000}"/>
    <cellStyle name="Currency 7 2 3 3 3" xfId="9728" xr:uid="{00000000-0005-0000-0000-0000CA480000}"/>
    <cellStyle name="Currency 7 2 3 3 3 2" xfId="29325" xr:uid="{00000000-0005-0000-0000-0000CB480000}"/>
    <cellStyle name="Currency 7 2 3 3 4" xfId="29322" xr:uid="{00000000-0005-0000-0000-0000CC480000}"/>
    <cellStyle name="Currency 7 2 3 4" xfId="9729" xr:uid="{00000000-0005-0000-0000-0000CD480000}"/>
    <cellStyle name="Currency 7 2 3 4 2" xfId="9730" xr:uid="{00000000-0005-0000-0000-0000CE480000}"/>
    <cellStyle name="Currency 7 2 3 4 2 2" xfId="9731" xr:uid="{00000000-0005-0000-0000-0000CF480000}"/>
    <cellStyle name="Currency 7 2 3 4 2 2 2" xfId="29328" xr:uid="{00000000-0005-0000-0000-0000D0480000}"/>
    <cellStyle name="Currency 7 2 3 4 2 3" xfId="29327" xr:uid="{00000000-0005-0000-0000-0000D1480000}"/>
    <cellStyle name="Currency 7 2 3 4 3" xfId="9732" xr:uid="{00000000-0005-0000-0000-0000D2480000}"/>
    <cellStyle name="Currency 7 2 3 4 3 2" xfId="29329" xr:uid="{00000000-0005-0000-0000-0000D3480000}"/>
    <cellStyle name="Currency 7 2 3 4 4" xfId="29326" xr:uid="{00000000-0005-0000-0000-0000D4480000}"/>
    <cellStyle name="Currency 7 2 3 5" xfId="9733" xr:uid="{00000000-0005-0000-0000-0000D5480000}"/>
    <cellStyle name="Currency 7 2 3 5 2" xfId="9734" xr:uid="{00000000-0005-0000-0000-0000D6480000}"/>
    <cellStyle name="Currency 7 2 3 5 2 2" xfId="9735" xr:uid="{00000000-0005-0000-0000-0000D7480000}"/>
    <cellStyle name="Currency 7 2 3 5 2 2 2" xfId="29332" xr:uid="{00000000-0005-0000-0000-0000D8480000}"/>
    <cellStyle name="Currency 7 2 3 5 2 3" xfId="29331" xr:uid="{00000000-0005-0000-0000-0000D9480000}"/>
    <cellStyle name="Currency 7 2 3 5 3" xfId="9736" xr:uid="{00000000-0005-0000-0000-0000DA480000}"/>
    <cellStyle name="Currency 7 2 3 5 3 2" xfId="29333" xr:uid="{00000000-0005-0000-0000-0000DB480000}"/>
    <cellStyle name="Currency 7 2 3 5 4" xfId="29330" xr:uid="{00000000-0005-0000-0000-0000DC480000}"/>
    <cellStyle name="Currency 7 2 3 6" xfId="9737" xr:uid="{00000000-0005-0000-0000-0000DD480000}"/>
    <cellStyle name="Currency 7 2 3 6 2" xfId="9738" xr:uid="{00000000-0005-0000-0000-0000DE480000}"/>
    <cellStyle name="Currency 7 2 3 6 2 2" xfId="9739" xr:uid="{00000000-0005-0000-0000-0000DF480000}"/>
    <cellStyle name="Currency 7 2 3 6 2 2 2" xfId="29336" xr:uid="{00000000-0005-0000-0000-0000E0480000}"/>
    <cellStyle name="Currency 7 2 3 6 2 3" xfId="29335" xr:uid="{00000000-0005-0000-0000-0000E1480000}"/>
    <cellStyle name="Currency 7 2 3 6 3" xfId="9740" xr:uid="{00000000-0005-0000-0000-0000E2480000}"/>
    <cellStyle name="Currency 7 2 3 6 3 2" xfId="29337" xr:uid="{00000000-0005-0000-0000-0000E3480000}"/>
    <cellStyle name="Currency 7 2 3 6 4" xfId="29334" xr:uid="{00000000-0005-0000-0000-0000E4480000}"/>
    <cellStyle name="Currency 7 2 3 7" xfId="9741" xr:uid="{00000000-0005-0000-0000-0000E5480000}"/>
    <cellStyle name="Currency 7 2 3 7 2" xfId="9742" xr:uid="{00000000-0005-0000-0000-0000E6480000}"/>
    <cellStyle name="Currency 7 2 3 7 2 2" xfId="9743" xr:uid="{00000000-0005-0000-0000-0000E7480000}"/>
    <cellStyle name="Currency 7 2 3 7 2 2 2" xfId="29340" xr:uid="{00000000-0005-0000-0000-0000E8480000}"/>
    <cellStyle name="Currency 7 2 3 7 2 3" xfId="29339" xr:uid="{00000000-0005-0000-0000-0000E9480000}"/>
    <cellStyle name="Currency 7 2 3 7 3" xfId="9744" xr:uid="{00000000-0005-0000-0000-0000EA480000}"/>
    <cellStyle name="Currency 7 2 3 7 3 2" xfId="29341" xr:uid="{00000000-0005-0000-0000-0000EB480000}"/>
    <cellStyle name="Currency 7 2 3 7 4" xfId="29338" xr:uid="{00000000-0005-0000-0000-0000EC480000}"/>
    <cellStyle name="Currency 7 2 3 8" xfId="9745" xr:uid="{00000000-0005-0000-0000-0000ED480000}"/>
    <cellStyle name="Currency 7 2 3 8 2" xfId="9746" xr:uid="{00000000-0005-0000-0000-0000EE480000}"/>
    <cellStyle name="Currency 7 2 3 8 2 2" xfId="29343" xr:uid="{00000000-0005-0000-0000-0000EF480000}"/>
    <cellStyle name="Currency 7 2 3 8 3" xfId="29342" xr:uid="{00000000-0005-0000-0000-0000F0480000}"/>
    <cellStyle name="Currency 7 2 3 9" xfId="9747" xr:uid="{00000000-0005-0000-0000-0000F1480000}"/>
    <cellStyle name="Currency 7 2 3 9 2" xfId="29344" xr:uid="{00000000-0005-0000-0000-0000F2480000}"/>
    <cellStyle name="Currency 7 2 4" xfId="9748" xr:uid="{00000000-0005-0000-0000-0000F3480000}"/>
    <cellStyle name="Currency 7 2 4 2" xfId="9749" xr:uid="{00000000-0005-0000-0000-0000F4480000}"/>
    <cellStyle name="Currency 7 2 4 2 2" xfId="9750" xr:uid="{00000000-0005-0000-0000-0000F5480000}"/>
    <cellStyle name="Currency 7 2 4 2 2 2" xfId="9751" xr:uid="{00000000-0005-0000-0000-0000F6480000}"/>
    <cellStyle name="Currency 7 2 4 2 2 2 2" xfId="29348" xr:uid="{00000000-0005-0000-0000-0000F7480000}"/>
    <cellStyle name="Currency 7 2 4 2 2 3" xfId="29347" xr:uid="{00000000-0005-0000-0000-0000F8480000}"/>
    <cellStyle name="Currency 7 2 4 2 3" xfId="9752" xr:uid="{00000000-0005-0000-0000-0000F9480000}"/>
    <cellStyle name="Currency 7 2 4 2 3 2" xfId="29349" xr:uid="{00000000-0005-0000-0000-0000FA480000}"/>
    <cellStyle name="Currency 7 2 4 2 4" xfId="29346" xr:uid="{00000000-0005-0000-0000-0000FB480000}"/>
    <cellStyle name="Currency 7 2 4 3" xfId="9753" xr:uid="{00000000-0005-0000-0000-0000FC480000}"/>
    <cellStyle name="Currency 7 2 4 3 2" xfId="9754" xr:uid="{00000000-0005-0000-0000-0000FD480000}"/>
    <cellStyle name="Currency 7 2 4 3 2 2" xfId="9755" xr:uid="{00000000-0005-0000-0000-0000FE480000}"/>
    <cellStyle name="Currency 7 2 4 3 2 2 2" xfId="29352" xr:uid="{00000000-0005-0000-0000-0000FF480000}"/>
    <cellStyle name="Currency 7 2 4 3 2 3" xfId="29351" xr:uid="{00000000-0005-0000-0000-000000490000}"/>
    <cellStyle name="Currency 7 2 4 3 3" xfId="9756" xr:uid="{00000000-0005-0000-0000-000001490000}"/>
    <cellStyle name="Currency 7 2 4 3 3 2" xfId="29353" xr:uid="{00000000-0005-0000-0000-000002490000}"/>
    <cellStyle name="Currency 7 2 4 3 4" xfId="29350" xr:uid="{00000000-0005-0000-0000-000003490000}"/>
    <cellStyle name="Currency 7 2 4 4" xfId="9757" xr:uid="{00000000-0005-0000-0000-000004490000}"/>
    <cellStyle name="Currency 7 2 4 4 2" xfId="9758" xr:uid="{00000000-0005-0000-0000-000005490000}"/>
    <cellStyle name="Currency 7 2 4 4 2 2" xfId="9759" xr:uid="{00000000-0005-0000-0000-000006490000}"/>
    <cellStyle name="Currency 7 2 4 4 2 2 2" xfId="29356" xr:uid="{00000000-0005-0000-0000-000007490000}"/>
    <cellStyle name="Currency 7 2 4 4 2 3" xfId="29355" xr:uid="{00000000-0005-0000-0000-000008490000}"/>
    <cellStyle name="Currency 7 2 4 4 3" xfId="9760" xr:uid="{00000000-0005-0000-0000-000009490000}"/>
    <cellStyle name="Currency 7 2 4 4 3 2" xfId="29357" xr:uid="{00000000-0005-0000-0000-00000A490000}"/>
    <cellStyle name="Currency 7 2 4 4 4" xfId="29354" xr:uid="{00000000-0005-0000-0000-00000B490000}"/>
    <cellStyle name="Currency 7 2 4 5" xfId="9761" xr:uid="{00000000-0005-0000-0000-00000C490000}"/>
    <cellStyle name="Currency 7 2 4 5 2" xfId="9762" xr:uid="{00000000-0005-0000-0000-00000D490000}"/>
    <cellStyle name="Currency 7 2 4 5 2 2" xfId="9763" xr:uid="{00000000-0005-0000-0000-00000E490000}"/>
    <cellStyle name="Currency 7 2 4 5 2 2 2" xfId="29360" xr:uid="{00000000-0005-0000-0000-00000F490000}"/>
    <cellStyle name="Currency 7 2 4 5 2 3" xfId="29359" xr:uid="{00000000-0005-0000-0000-000010490000}"/>
    <cellStyle name="Currency 7 2 4 5 3" xfId="9764" xr:uid="{00000000-0005-0000-0000-000011490000}"/>
    <cellStyle name="Currency 7 2 4 5 3 2" xfId="29361" xr:uid="{00000000-0005-0000-0000-000012490000}"/>
    <cellStyle name="Currency 7 2 4 5 4" xfId="29358" xr:uid="{00000000-0005-0000-0000-000013490000}"/>
    <cellStyle name="Currency 7 2 4 6" xfId="9765" xr:uid="{00000000-0005-0000-0000-000014490000}"/>
    <cellStyle name="Currency 7 2 4 6 2" xfId="9766" xr:uid="{00000000-0005-0000-0000-000015490000}"/>
    <cellStyle name="Currency 7 2 4 6 2 2" xfId="9767" xr:uid="{00000000-0005-0000-0000-000016490000}"/>
    <cellStyle name="Currency 7 2 4 6 2 2 2" xfId="29364" xr:uid="{00000000-0005-0000-0000-000017490000}"/>
    <cellStyle name="Currency 7 2 4 6 2 3" xfId="29363" xr:uid="{00000000-0005-0000-0000-000018490000}"/>
    <cellStyle name="Currency 7 2 4 6 3" xfId="9768" xr:uid="{00000000-0005-0000-0000-000019490000}"/>
    <cellStyle name="Currency 7 2 4 6 3 2" xfId="29365" xr:uid="{00000000-0005-0000-0000-00001A490000}"/>
    <cellStyle name="Currency 7 2 4 6 4" xfId="29362" xr:uid="{00000000-0005-0000-0000-00001B490000}"/>
    <cellStyle name="Currency 7 2 4 7" xfId="9769" xr:uid="{00000000-0005-0000-0000-00001C490000}"/>
    <cellStyle name="Currency 7 2 4 7 2" xfId="9770" xr:uid="{00000000-0005-0000-0000-00001D490000}"/>
    <cellStyle name="Currency 7 2 4 7 2 2" xfId="29367" xr:uid="{00000000-0005-0000-0000-00001E490000}"/>
    <cellStyle name="Currency 7 2 4 7 3" xfId="29366" xr:uid="{00000000-0005-0000-0000-00001F490000}"/>
    <cellStyle name="Currency 7 2 4 8" xfId="9771" xr:uid="{00000000-0005-0000-0000-000020490000}"/>
    <cellStyle name="Currency 7 2 4 8 2" xfId="29368" xr:uid="{00000000-0005-0000-0000-000021490000}"/>
    <cellStyle name="Currency 7 2 4 9" xfId="29345" xr:uid="{00000000-0005-0000-0000-000022490000}"/>
    <cellStyle name="Currency 7 2 5" xfId="9772" xr:uid="{00000000-0005-0000-0000-000023490000}"/>
    <cellStyle name="Currency 7 2 5 2" xfId="9773" xr:uid="{00000000-0005-0000-0000-000024490000}"/>
    <cellStyle name="Currency 7 2 5 2 2" xfId="9774" xr:uid="{00000000-0005-0000-0000-000025490000}"/>
    <cellStyle name="Currency 7 2 5 2 2 2" xfId="9775" xr:uid="{00000000-0005-0000-0000-000026490000}"/>
    <cellStyle name="Currency 7 2 5 2 2 2 2" xfId="29372" xr:uid="{00000000-0005-0000-0000-000027490000}"/>
    <cellStyle name="Currency 7 2 5 2 2 3" xfId="29371" xr:uid="{00000000-0005-0000-0000-000028490000}"/>
    <cellStyle name="Currency 7 2 5 2 3" xfId="9776" xr:uid="{00000000-0005-0000-0000-000029490000}"/>
    <cellStyle name="Currency 7 2 5 2 3 2" xfId="29373" xr:uid="{00000000-0005-0000-0000-00002A490000}"/>
    <cellStyle name="Currency 7 2 5 2 4" xfId="29370" xr:uid="{00000000-0005-0000-0000-00002B490000}"/>
    <cellStyle name="Currency 7 2 5 3" xfId="9777" xr:uid="{00000000-0005-0000-0000-00002C490000}"/>
    <cellStyle name="Currency 7 2 5 3 2" xfId="9778" xr:uid="{00000000-0005-0000-0000-00002D490000}"/>
    <cellStyle name="Currency 7 2 5 3 2 2" xfId="9779" xr:uid="{00000000-0005-0000-0000-00002E490000}"/>
    <cellStyle name="Currency 7 2 5 3 2 2 2" xfId="29376" xr:uid="{00000000-0005-0000-0000-00002F490000}"/>
    <cellStyle name="Currency 7 2 5 3 2 3" xfId="29375" xr:uid="{00000000-0005-0000-0000-000030490000}"/>
    <cellStyle name="Currency 7 2 5 3 3" xfId="9780" xr:uid="{00000000-0005-0000-0000-000031490000}"/>
    <cellStyle name="Currency 7 2 5 3 3 2" xfId="29377" xr:uid="{00000000-0005-0000-0000-000032490000}"/>
    <cellStyle name="Currency 7 2 5 3 4" xfId="29374" xr:uid="{00000000-0005-0000-0000-000033490000}"/>
    <cellStyle name="Currency 7 2 5 4" xfId="9781" xr:uid="{00000000-0005-0000-0000-000034490000}"/>
    <cellStyle name="Currency 7 2 5 4 2" xfId="9782" xr:uid="{00000000-0005-0000-0000-000035490000}"/>
    <cellStyle name="Currency 7 2 5 4 2 2" xfId="9783" xr:uid="{00000000-0005-0000-0000-000036490000}"/>
    <cellStyle name="Currency 7 2 5 4 2 2 2" xfId="29380" xr:uid="{00000000-0005-0000-0000-000037490000}"/>
    <cellStyle name="Currency 7 2 5 4 2 3" xfId="29379" xr:uid="{00000000-0005-0000-0000-000038490000}"/>
    <cellStyle name="Currency 7 2 5 4 3" xfId="9784" xr:uid="{00000000-0005-0000-0000-000039490000}"/>
    <cellStyle name="Currency 7 2 5 4 3 2" xfId="29381" xr:uid="{00000000-0005-0000-0000-00003A490000}"/>
    <cellStyle name="Currency 7 2 5 4 4" xfId="29378" xr:uid="{00000000-0005-0000-0000-00003B490000}"/>
    <cellStyle name="Currency 7 2 5 5" xfId="9785" xr:uid="{00000000-0005-0000-0000-00003C490000}"/>
    <cellStyle name="Currency 7 2 5 5 2" xfId="9786" xr:uid="{00000000-0005-0000-0000-00003D490000}"/>
    <cellStyle name="Currency 7 2 5 5 2 2" xfId="9787" xr:uid="{00000000-0005-0000-0000-00003E490000}"/>
    <cellStyle name="Currency 7 2 5 5 2 2 2" xfId="29384" xr:uid="{00000000-0005-0000-0000-00003F490000}"/>
    <cellStyle name="Currency 7 2 5 5 2 3" xfId="29383" xr:uid="{00000000-0005-0000-0000-000040490000}"/>
    <cellStyle name="Currency 7 2 5 5 3" xfId="9788" xr:uid="{00000000-0005-0000-0000-000041490000}"/>
    <cellStyle name="Currency 7 2 5 5 3 2" xfId="29385" xr:uid="{00000000-0005-0000-0000-000042490000}"/>
    <cellStyle name="Currency 7 2 5 5 4" xfId="29382" xr:uid="{00000000-0005-0000-0000-000043490000}"/>
    <cellStyle name="Currency 7 2 5 6" xfId="9789" xr:uid="{00000000-0005-0000-0000-000044490000}"/>
    <cellStyle name="Currency 7 2 5 6 2" xfId="9790" xr:uid="{00000000-0005-0000-0000-000045490000}"/>
    <cellStyle name="Currency 7 2 5 6 2 2" xfId="9791" xr:uid="{00000000-0005-0000-0000-000046490000}"/>
    <cellStyle name="Currency 7 2 5 6 2 2 2" xfId="29388" xr:uid="{00000000-0005-0000-0000-000047490000}"/>
    <cellStyle name="Currency 7 2 5 6 2 3" xfId="29387" xr:uid="{00000000-0005-0000-0000-000048490000}"/>
    <cellStyle name="Currency 7 2 5 6 3" xfId="9792" xr:uid="{00000000-0005-0000-0000-000049490000}"/>
    <cellStyle name="Currency 7 2 5 6 3 2" xfId="29389" xr:uid="{00000000-0005-0000-0000-00004A490000}"/>
    <cellStyle name="Currency 7 2 5 6 4" xfId="29386" xr:uid="{00000000-0005-0000-0000-00004B490000}"/>
    <cellStyle name="Currency 7 2 5 7" xfId="9793" xr:uid="{00000000-0005-0000-0000-00004C490000}"/>
    <cellStyle name="Currency 7 2 5 7 2" xfId="9794" xr:uid="{00000000-0005-0000-0000-00004D490000}"/>
    <cellStyle name="Currency 7 2 5 7 2 2" xfId="29391" xr:uid="{00000000-0005-0000-0000-00004E490000}"/>
    <cellStyle name="Currency 7 2 5 7 3" xfId="29390" xr:uid="{00000000-0005-0000-0000-00004F490000}"/>
    <cellStyle name="Currency 7 2 5 8" xfId="9795" xr:uid="{00000000-0005-0000-0000-000050490000}"/>
    <cellStyle name="Currency 7 2 5 8 2" xfId="29392" xr:uid="{00000000-0005-0000-0000-000051490000}"/>
    <cellStyle name="Currency 7 2 5 9" xfId="29369" xr:uid="{00000000-0005-0000-0000-000052490000}"/>
    <cellStyle name="Currency 7 2 6" xfId="9796" xr:uid="{00000000-0005-0000-0000-000053490000}"/>
    <cellStyle name="Currency 7 2 6 2" xfId="9797" xr:uid="{00000000-0005-0000-0000-000054490000}"/>
    <cellStyle name="Currency 7 2 6 2 2" xfId="9798" xr:uid="{00000000-0005-0000-0000-000055490000}"/>
    <cellStyle name="Currency 7 2 6 2 2 2" xfId="29395" xr:uid="{00000000-0005-0000-0000-000056490000}"/>
    <cellStyle name="Currency 7 2 6 2 3" xfId="29394" xr:uid="{00000000-0005-0000-0000-000057490000}"/>
    <cellStyle name="Currency 7 2 6 3" xfId="9799" xr:uid="{00000000-0005-0000-0000-000058490000}"/>
    <cellStyle name="Currency 7 2 6 3 2" xfId="29396" xr:uid="{00000000-0005-0000-0000-000059490000}"/>
    <cellStyle name="Currency 7 2 6 4" xfId="29393" xr:uid="{00000000-0005-0000-0000-00005A490000}"/>
    <cellStyle name="Currency 7 2 7" xfId="9800" xr:uid="{00000000-0005-0000-0000-00005B490000}"/>
    <cellStyle name="Currency 7 2 7 2" xfId="9801" xr:uid="{00000000-0005-0000-0000-00005C490000}"/>
    <cellStyle name="Currency 7 2 7 2 2" xfId="9802" xr:uid="{00000000-0005-0000-0000-00005D490000}"/>
    <cellStyle name="Currency 7 2 7 2 2 2" xfId="29399" xr:uid="{00000000-0005-0000-0000-00005E490000}"/>
    <cellStyle name="Currency 7 2 7 2 3" xfId="29398" xr:uid="{00000000-0005-0000-0000-00005F490000}"/>
    <cellStyle name="Currency 7 2 7 3" xfId="9803" xr:uid="{00000000-0005-0000-0000-000060490000}"/>
    <cellStyle name="Currency 7 2 7 3 2" xfId="29400" xr:uid="{00000000-0005-0000-0000-000061490000}"/>
    <cellStyle name="Currency 7 2 7 4" xfId="29397" xr:uid="{00000000-0005-0000-0000-000062490000}"/>
    <cellStyle name="Currency 7 2 8" xfId="9804" xr:uid="{00000000-0005-0000-0000-000063490000}"/>
    <cellStyle name="Currency 7 2 8 2" xfId="9805" xr:uid="{00000000-0005-0000-0000-000064490000}"/>
    <cellStyle name="Currency 7 2 8 2 2" xfId="9806" xr:uid="{00000000-0005-0000-0000-000065490000}"/>
    <cellStyle name="Currency 7 2 8 2 2 2" xfId="29403" xr:uid="{00000000-0005-0000-0000-000066490000}"/>
    <cellStyle name="Currency 7 2 8 2 3" xfId="29402" xr:uid="{00000000-0005-0000-0000-000067490000}"/>
    <cellStyle name="Currency 7 2 8 3" xfId="9807" xr:uid="{00000000-0005-0000-0000-000068490000}"/>
    <cellStyle name="Currency 7 2 8 3 2" xfId="29404" xr:uid="{00000000-0005-0000-0000-000069490000}"/>
    <cellStyle name="Currency 7 2 8 4" xfId="29401" xr:uid="{00000000-0005-0000-0000-00006A490000}"/>
    <cellStyle name="Currency 7 2 9" xfId="9808" xr:uid="{00000000-0005-0000-0000-00006B490000}"/>
    <cellStyle name="Currency 7 2 9 2" xfId="9809" xr:uid="{00000000-0005-0000-0000-00006C490000}"/>
    <cellStyle name="Currency 7 2 9 2 2" xfId="9810" xr:uid="{00000000-0005-0000-0000-00006D490000}"/>
    <cellStyle name="Currency 7 2 9 2 2 2" xfId="29407" xr:uid="{00000000-0005-0000-0000-00006E490000}"/>
    <cellStyle name="Currency 7 2 9 2 3" xfId="29406" xr:uid="{00000000-0005-0000-0000-00006F490000}"/>
    <cellStyle name="Currency 7 2 9 3" xfId="9811" xr:uid="{00000000-0005-0000-0000-000070490000}"/>
    <cellStyle name="Currency 7 2 9 3 2" xfId="29408" xr:uid="{00000000-0005-0000-0000-000071490000}"/>
    <cellStyle name="Currency 7 2 9 4" xfId="29405" xr:uid="{00000000-0005-0000-0000-000072490000}"/>
    <cellStyle name="Currency 7 3" xfId="9812" xr:uid="{00000000-0005-0000-0000-000073490000}"/>
    <cellStyle name="Currency 7 3 10" xfId="29409" xr:uid="{00000000-0005-0000-0000-000074490000}"/>
    <cellStyle name="Currency 7 3 2" xfId="9813" xr:uid="{00000000-0005-0000-0000-000075490000}"/>
    <cellStyle name="Currency 7 3 2 2" xfId="9814" xr:uid="{00000000-0005-0000-0000-000076490000}"/>
    <cellStyle name="Currency 7 3 2 2 2" xfId="9815" xr:uid="{00000000-0005-0000-0000-000077490000}"/>
    <cellStyle name="Currency 7 3 2 2 2 2" xfId="9816" xr:uid="{00000000-0005-0000-0000-000078490000}"/>
    <cellStyle name="Currency 7 3 2 2 2 2 2" xfId="29413" xr:uid="{00000000-0005-0000-0000-000079490000}"/>
    <cellStyle name="Currency 7 3 2 2 2 3" xfId="29412" xr:uid="{00000000-0005-0000-0000-00007A490000}"/>
    <cellStyle name="Currency 7 3 2 2 3" xfId="9817" xr:uid="{00000000-0005-0000-0000-00007B490000}"/>
    <cellStyle name="Currency 7 3 2 2 3 2" xfId="29414" xr:uid="{00000000-0005-0000-0000-00007C490000}"/>
    <cellStyle name="Currency 7 3 2 2 4" xfId="29411" xr:uid="{00000000-0005-0000-0000-00007D490000}"/>
    <cellStyle name="Currency 7 3 2 3" xfId="9818" xr:uid="{00000000-0005-0000-0000-00007E490000}"/>
    <cellStyle name="Currency 7 3 2 3 2" xfId="9819" xr:uid="{00000000-0005-0000-0000-00007F490000}"/>
    <cellStyle name="Currency 7 3 2 3 2 2" xfId="9820" xr:uid="{00000000-0005-0000-0000-000080490000}"/>
    <cellStyle name="Currency 7 3 2 3 2 2 2" xfId="29417" xr:uid="{00000000-0005-0000-0000-000081490000}"/>
    <cellStyle name="Currency 7 3 2 3 2 3" xfId="29416" xr:uid="{00000000-0005-0000-0000-000082490000}"/>
    <cellStyle name="Currency 7 3 2 3 3" xfId="9821" xr:uid="{00000000-0005-0000-0000-000083490000}"/>
    <cellStyle name="Currency 7 3 2 3 3 2" xfId="29418" xr:uid="{00000000-0005-0000-0000-000084490000}"/>
    <cellStyle name="Currency 7 3 2 3 4" xfId="29415" xr:uid="{00000000-0005-0000-0000-000085490000}"/>
    <cellStyle name="Currency 7 3 2 4" xfId="9822" xr:uid="{00000000-0005-0000-0000-000086490000}"/>
    <cellStyle name="Currency 7 3 2 4 2" xfId="9823" xr:uid="{00000000-0005-0000-0000-000087490000}"/>
    <cellStyle name="Currency 7 3 2 4 2 2" xfId="9824" xr:uid="{00000000-0005-0000-0000-000088490000}"/>
    <cellStyle name="Currency 7 3 2 4 2 2 2" xfId="29421" xr:uid="{00000000-0005-0000-0000-000089490000}"/>
    <cellStyle name="Currency 7 3 2 4 2 3" xfId="29420" xr:uid="{00000000-0005-0000-0000-00008A490000}"/>
    <cellStyle name="Currency 7 3 2 4 3" xfId="9825" xr:uid="{00000000-0005-0000-0000-00008B490000}"/>
    <cellStyle name="Currency 7 3 2 4 3 2" xfId="29422" xr:uid="{00000000-0005-0000-0000-00008C490000}"/>
    <cellStyle name="Currency 7 3 2 4 4" xfId="29419" xr:uid="{00000000-0005-0000-0000-00008D490000}"/>
    <cellStyle name="Currency 7 3 2 5" xfId="9826" xr:uid="{00000000-0005-0000-0000-00008E490000}"/>
    <cellStyle name="Currency 7 3 2 5 2" xfId="9827" xr:uid="{00000000-0005-0000-0000-00008F490000}"/>
    <cellStyle name="Currency 7 3 2 5 2 2" xfId="9828" xr:uid="{00000000-0005-0000-0000-000090490000}"/>
    <cellStyle name="Currency 7 3 2 5 2 2 2" xfId="29425" xr:uid="{00000000-0005-0000-0000-000091490000}"/>
    <cellStyle name="Currency 7 3 2 5 2 3" xfId="29424" xr:uid="{00000000-0005-0000-0000-000092490000}"/>
    <cellStyle name="Currency 7 3 2 5 3" xfId="9829" xr:uid="{00000000-0005-0000-0000-000093490000}"/>
    <cellStyle name="Currency 7 3 2 5 3 2" xfId="29426" xr:uid="{00000000-0005-0000-0000-000094490000}"/>
    <cellStyle name="Currency 7 3 2 5 4" xfId="29423" xr:uid="{00000000-0005-0000-0000-000095490000}"/>
    <cellStyle name="Currency 7 3 2 6" xfId="9830" xr:uid="{00000000-0005-0000-0000-000096490000}"/>
    <cellStyle name="Currency 7 3 2 6 2" xfId="9831" xr:uid="{00000000-0005-0000-0000-000097490000}"/>
    <cellStyle name="Currency 7 3 2 6 2 2" xfId="9832" xr:uid="{00000000-0005-0000-0000-000098490000}"/>
    <cellStyle name="Currency 7 3 2 6 2 2 2" xfId="29429" xr:uid="{00000000-0005-0000-0000-000099490000}"/>
    <cellStyle name="Currency 7 3 2 6 2 3" xfId="29428" xr:uid="{00000000-0005-0000-0000-00009A490000}"/>
    <cellStyle name="Currency 7 3 2 6 3" xfId="9833" xr:uid="{00000000-0005-0000-0000-00009B490000}"/>
    <cellStyle name="Currency 7 3 2 6 3 2" xfId="29430" xr:uid="{00000000-0005-0000-0000-00009C490000}"/>
    <cellStyle name="Currency 7 3 2 6 4" xfId="29427" xr:uid="{00000000-0005-0000-0000-00009D490000}"/>
    <cellStyle name="Currency 7 3 2 7" xfId="9834" xr:uid="{00000000-0005-0000-0000-00009E490000}"/>
    <cellStyle name="Currency 7 3 2 7 2" xfId="9835" xr:uid="{00000000-0005-0000-0000-00009F490000}"/>
    <cellStyle name="Currency 7 3 2 7 2 2" xfId="29432" xr:uid="{00000000-0005-0000-0000-0000A0490000}"/>
    <cellStyle name="Currency 7 3 2 7 3" xfId="29431" xr:uid="{00000000-0005-0000-0000-0000A1490000}"/>
    <cellStyle name="Currency 7 3 2 8" xfId="9836" xr:uid="{00000000-0005-0000-0000-0000A2490000}"/>
    <cellStyle name="Currency 7 3 2 8 2" xfId="29433" xr:uid="{00000000-0005-0000-0000-0000A3490000}"/>
    <cellStyle name="Currency 7 3 2 9" xfId="29410" xr:uid="{00000000-0005-0000-0000-0000A4490000}"/>
    <cellStyle name="Currency 7 3 3" xfId="9837" xr:uid="{00000000-0005-0000-0000-0000A5490000}"/>
    <cellStyle name="Currency 7 3 3 2" xfId="9838" xr:uid="{00000000-0005-0000-0000-0000A6490000}"/>
    <cellStyle name="Currency 7 3 3 2 2" xfId="9839" xr:uid="{00000000-0005-0000-0000-0000A7490000}"/>
    <cellStyle name="Currency 7 3 3 2 2 2" xfId="29436" xr:uid="{00000000-0005-0000-0000-0000A8490000}"/>
    <cellStyle name="Currency 7 3 3 2 3" xfId="29435" xr:uid="{00000000-0005-0000-0000-0000A9490000}"/>
    <cellStyle name="Currency 7 3 3 3" xfId="9840" xr:uid="{00000000-0005-0000-0000-0000AA490000}"/>
    <cellStyle name="Currency 7 3 3 3 2" xfId="29437" xr:uid="{00000000-0005-0000-0000-0000AB490000}"/>
    <cellStyle name="Currency 7 3 3 4" xfId="29434" xr:uid="{00000000-0005-0000-0000-0000AC490000}"/>
    <cellStyle name="Currency 7 3 4" xfId="9841" xr:uid="{00000000-0005-0000-0000-0000AD490000}"/>
    <cellStyle name="Currency 7 3 4 2" xfId="9842" xr:uid="{00000000-0005-0000-0000-0000AE490000}"/>
    <cellStyle name="Currency 7 3 4 2 2" xfId="9843" xr:uid="{00000000-0005-0000-0000-0000AF490000}"/>
    <cellStyle name="Currency 7 3 4 2 2 2" xfId="29440" xr:uid="{00000000-0005-0000-0000-0000B0490000}"/>
    <cellStyle name="Currency 7 3 4 2 3" xfId="29439" xr:uid="{00000000-0005-0000-0000-0000B1490000}"/>
    <cellStyle name="Currency 7 3 4 3" xfId="9844" xr:uid="{00000000-0005-0000-0000-0000B2490000}"/>
    <cellStyle name="Currency 7 3 4 3 2" xfId="29441" xr:uid="{00000000-0005-0000-0000-0000B3490000}"/>
    <cellStyle name="Currency 7 3 4 4" xfId="29438" xr:uid="{00000000-0005-0000-0000-0000B4490000}"/>
    <cellStyle name="Currency 7 3 5" xfId="9845" xr:uid="{00000000-0005-0000-0000-0000B5490000}"/>
    <cellStyle name="Currency 7 3 5 2" xfId="9846" xr:uid="{00000000-0005-0000-0000-0000B6490000}"/>
    <cellStyle name="Currency 7 3 5 2 2" xfId="9847" xr:uid="{00000000-0005-0000-0000-0000B7490000}"/>
    <cellStyle name="Currency 7 3 5 2 2 2" xfId="29444" xr:uid="{00000000-0005-0000-0000-0000B8490000}"/>
    <cellStyle name="Currency 7 3 5 2 3" xfId="29443" xr:uid="{00000000-0005-0000-0000-0000B9490000}"/>
    <cellStyle name="Currency 7 3 5 3" xfId="9848" xr:uid="{00000000-0005-0000-0000-0000BA490000}"/>
    <cellStyle name="Currency 7 3 5 3 2" xfId="29445" xr:uid="{00000000-0005-0000-0000-0000BB490000}"/>
    <cellStyle name="Currency 7 3 5 4" xfId="29442" xr:uid="{00000000-0005-0000-0000-0000BC490000}"/>
    <cellStyle name="Currency 7 3 6" xfId="9849" xr:uid="{00000000-0005-0000-0000-0000BD490000}"/>
    <cellStyle name="Currency 7 3 6 2" xfId="9850" xr:uid="{00000000-0005-0000-0000-0000BE490000}"/>
    <cellStyle name="Currency 7 3 6 2 2" xfId="9851" xr:uid="{00000000-0005-0000-0000-0000BF490000}"/>
    <cellStyle name="Currency 7 3 6 2 2 2" xfId="29448" xr:uid="{00000000-0005-0000-0000-0000C0490000}"/>
    <cellStyle name="Currency 7 3 6 2 3" xfId="29447" xr:uid="{00000000-0005-0000-0000-0000C1490000}"/>
    <cellStyle name="Currency 7 3 6 3" xfId="9852" xr:uid="{00000000-0005-0000-0000-0000C2490000}"/>
    <cellStyle name="Currency 7 3 6 3 2" xfId="29449" xr:uid="{00000000-0005-0000-0000-0000C3490000}"/>
    <cellStyle name="Currency 7 3 6 4" xfId="29446" xr:uid="{00000000-0005-0000-0000-0000C4490000}"/>
    <cellStyle name="Currency 7 3 7" xfId="9853" xr:uid="{00000000-0005-0000-0000-0000C5490000}"/>
    <cellStyle name="Currency 7 3 7 2" xfId="9854" xr:uid="{00000000-0005-0000-0000-0000C6490000}"/>
    <cellStyle name="Currency 7 3 7 2 2" xfId="9855" xr:uid="{00000000-0005-0000-0000-0000C7490000}"/>
    <cellStyle name="Currency 7 3 7 2 2 2" xfId="29452" xr:uid="{00000000-0005-0000-0000-0000C8490000}"/>
    <cellStyle name="Currency 7 3 7 2 3" xfId="29451" xr:uid="{00000000-0005-0000-0000-0000C9490000}"/>
    <cellStyle name="Currency 7 3 7 3" xfId="9856" xr:uid="{00000000-0005-0000-0000-0000CA490000}"/>
    <cellStyle name="Currency 7 3 7 3 2" xfId="29453" xr:uid="{00000000-0005-0000-0000-0000CB490000}"/>
    <cellStyle name="Currency 7 3 7 4" xfId="29450" xr:uid="{00000000-0005-0000-0000-0000CC490000}"/>
    <cellStyle name="Currency 7 3 8" xfId="9857" xr:uid="{00000000-0005-0000-0000-0000CD490000}"/>
    <cellStyle name="Currency 7 3 8 2" xfId="9858" xr:uid="{00000000-0005-0000-0000-0000CE490000}"/>
    <cellStyle name="Currency 7 3 8 2 2" xfId="29455" xr:uid="{00000000-0005-0000-0000-0000CF490000}"/>
    <cellStyle name="Currency 7 3 8 3" xfId="29454" xr:uid="{00000000-0005-0000-0000-0000D0490000}"/>
    <cellStyle name="Currency 7 3 9" xfId="9859" xr:uid="{00000000-0005-0000-0000-0000D1490000}"/>
    <cellStyle name="Currency 7 3 9 2" xfId="29456" xr:uid="{00000000-0005-0000-0000-0000D2490000}"/>
    <cellStyle name="Currency 7 4" xfId="9860" xr:uid="{00000000-0005-0000-0000-0000D3490000}"/>
    <cellStyle name="Currency 7 4 10" xfId="29457" xr:uid="{00000000-0005-0000-0000-0000D4490000}"/>
    <cellStyle name="Currency 7 4 2" xfId="9861" xr:uid="{00000000-0005-0000-0000-0000D5490000}"/>
    <cellStyle name="Currency 7 4 2 2" xfId="9862" xr:uid="{00000000-0005-0000-0000-0000D6490000}"/>
    <cellStyle name="Currency 7 4 2 2 2" xfId="9863" xr:uid="{00000000-0005-0000-0000-0000D7490000}"/>
    <cellStyle name="Currency 7 4 2 2 2 2" xfId="9864" xr:uid="{00000000-0005-0000-0000-0000D8490000}"/>
    <cellStyle name="Currency 7 4 2 2 2 2 2" xfId="29461" xr:uid="{00000000-0005-0000-0000-0000D9490000}"/>
    <cellStyle name="Currency 7 4 2 2 2 3" xfId="29460" xr:uid="{00000000-0005-0000-0000-0000DA490000}"/>
    <cellStyle name="Currency 7 4 2 2 3" xfId="9865" xr:uid="{00000000-0005-0000-0000-0000DB490000}"/>
    <cellStyle name="Currency 7 4 2 2 3 2" xfId="29462" xr:uid="{00000000-0005-0000-0000-0000DC490000}"/>
    <cellStyle name="Currency 7 4 2 2 4" xfId="29459" xr:uid="{00000000-0005-0000-0000-0000DD490000}"/>
    <cellStyle name="Currency 7 4 2 3" xfId="9866" xr:uid="{00000000-0005-0000-0000-0000DE490000}"/>
    <cellStyle name="Currency 7 4 2 3 2" xfId="9867" xr:uid="{00000000-0005-0000-0000-0000DF490000}"/>
    <cellStyle name="Currency 7 4 2 3 2 2" xfId="9868" xr:uid="{00000000-0005-0000-0000-0000E0490000}"/>
    <cellStyle name="Currency 7 4 2 3 2 2 2" xfId="29465" xr:uid="{00000000-0005-0000-0000-0000E1490000}"/>
    <cellStyle name="Currency 7 4 2 3 2 3" xfId="29464" xr:uid="{00000000-0005-0000-0000-0000E2490000}"/>
    <cellStyle name="Currency 7 4 2 3 3" xfId="9869" xr:uid="{00000000-0005-0000-0000-0000E3490000}"/>
    <cellStyle name="Currency 7 4 2 3 3 2" xfId="29466" xr:uid="{00000000-0005-0000-0000-0000E4490000}"/>
    <cellStyle name="Currency 7 4 2 3 4" xfId="29463" xr:uid="{00000000-0005-0000-0000-0000E5490000}"/>
    <cellStyle name="Currency 7 4 2 4" xfId="9870" xr:uid="{00000000-0005-0000-0000-0000E6490000}"/>
    <cellStyle name="Currency 7 4 2 4 2" xfId="9871" xr:uid="{00000000-0005-0000-0000-0000E7490000}"/>
    <cellStyle name="Currency 7 4 2 4 2 2" xfId="9872" xr:uid="{00000000-0005-0000-0000-0000E8490000}"/>
    <cellStyle name="Currency 7 4 2 4 2 2 2" xfId="29469" xr:uid="{00000000-0005-0000-0000-0000E9490000}"/>
    <cellStyle name="Currency 7 4 2 4 2 3" xfId="29468" xr:uid="{00000000-0005-0000-0000-0000EA490000}"/>
    <cellStyle name="Currency 7 4 2 4 3" xfId="9873" xr:uid="{00000000-0005-0000-0000-0000EB490000}"/>
    <cellStyle name="Currency 7 4 2 4 3 2" xfId="29470" xr:uid="{00000000-0005-0000-0000-0000EC490000}"/>
    <cellStyle name="Currency 7 4 2 4 4" xfId="29467" xr:uid="{00000000-0005-0000-0000-0000ED490000}"/>
    <cellStyle name="Currency 7 4 2 5" xfId="9874" xr:uid="{00000000-0005-0000-0000-0000EE490000}"/>
    <cellStyle name="Currency 7 4 2 5 2" xfId="9875" xr:uid="{00000000-0005-0000-0000-0000EF490000}"/>
    <cellStyle name="Currency 7 4 2 5 2 2" xfId="9876" xr:uid="{00000000-0005-0000-0000-0000F0490000}"/>
    <cellStyle name="Currency 7 4 2 5 2 2 2" xfId="29473" xr:uid="{00000000-0005-0000-0000-0000F1490000}"/>
    <cellStyle name="Currency 7 4 2 5 2 3" xfId="29472" xr:uid="{00000000-0005-0000-0000-0000F2490000}"/>
    <cellStyle name="Currency 7 4 2 5 3" xfId="9877" xr:uid="{00000000-0005-0000-0000-0000F3490000}"/>
    <cellStyle name="Currency 7 4 2 5 3 2" xfId="29474" xr:uid="{00000000-0005-0000-0000-0000F4490000}"/>
    <cellStyle name="Currency 7 4 2 5 4" xfId="29471" xr:uid="{00000000-0005-0000-0000-0000F5490000}"/>
    <cellStyle name="Currency 7 4 2 6" xfId="9878" xr:uid="{00000000-0005-0000-0000-0000F6490000}"/>
    <cellStyle name="Currency 7 4 2 6 2" xfId="9879" xr:uid="{00000000-0005-0000-0000-0000F7490000}"/>
    <cellStyle name="Currency 7 4 2 6 2 2" xfId="9880" xr:uid="{00000000-0005-0000-0000-0000F8490000}"/>
    <cellStyle name="Currency 7 4 2 6 2 2 2" xfId="29477" xr:uid="{00000000-0005-0000-0000-0000F9490000}"/>
    <cellStyle name="Currency 7 4 2 6 2 3" xfId="29476" xr:uid="{00000000-0005-0000-0000-0000FA490000}"/>
    <cellStyle name="Currency 7 4 2 6 3" xfId="9881" xr:uid="{00000000-0005-0000-0000-0000FB490000}"/>
    <cellStyle name="Currency 7 4 2 6 3 2" xfId="29478" xr:uid="{00000000-0005-0000-0000-0000FC490000}"/>
    <cellStyle name="Currency 7 4 2 6 4" xfId="29475" xr:uid="{00000000-0005-0000-0000-0000FD490000}"/>
    <cellStyle name="Currency 7 4 2 7" xfId="9882" xr:uid="{00000000-0005-0000-0000-0000FE490000}"/>
    <cellStyle name="Currency 7 4 2 7 2" xfId="9883" xr:uid="{00000000-0005-0000-0000-0000FF490000}"/>
    <cellStyle name="Currency 7 4 2 7 2 2" xfId="29480" xr:uid="{00000000-0005-0000-0000-0000004A0000}"/>
    <cellStyle name="Currency 7 4 2 7 3" xfId="29479" xr:uid="{00000000-0005-0000-0000-0000014A0000}"/>
    <cellStyle name="Currency 7 4 2 8" xfId="9884" xr:uid="{00000000-0005-0000-0000-0000024A0000}"/>
    <cellStyle name="Currency 7 4 2 8 2" xfId="29481" xr:uid="{00000000-0005-0000-0000-0000034A0000}"/>
    <cellStyle name="Currency 7 4 2 9" xfId="29458" xr:uid="{00000000-0005-0000-0000-0000044A0000}"/>
    <cellStyle name="Currency 7 4 3" xfId="9885" xr:uid="{00000000-0005-0000-0000-0000054A0000}"/>
    <cellStyle name="Currency 7 4 3 2" xfId="9886" xr:uid="{00000000-0005-0000-0000-0000064A0000}"/>
    <cellStyle name="Currency 7 4 3 2 2" xfId="9887" xr:uid="{00000000-0005-0000-0000-0000074A0000}"/>
    <cellStyle name="Currency 7 4 3 2 2 2" xfId="29484" xr:uid="{00000000-0005-0000-0000-0000084A0000}"/>
    <cellStyle name="Currency 7 4 3 2 3" xfId="29483" xr:uid="{00000000-0005-0000-0000-0000094A0000}"/>
    <cellStyle name="Currency 7 4 3 3" xfId="9888" xr:uid="{00000000-0005-0000-0000-00000A4A0000}"/>
    <cellStyle name="Currency 7 4 3 3 2" xfId="29485" xr:uid="{00000000-0005-0000-0000-00000B4A0000}"/>
    <cellStyle name="Currency 7 4 3 4" xfId="29482" xr:uid="{00000000-0005-0000-0000-00000C4A0000}"/>
    <cellStyle name="Currency 7 4 4" xfId="9889" xr:uid="{00000000-0005-0000-0000-00000D4A0000}"/>
    <cellStyle name="Currency 7 4 4 2" xfId="9890" xr:uid="{00000000-0005-0000-0000-00000E4A0000}"/>
    <cellStyle name="Currency 7 4 4 2 2" xfId="9891" xr:uid="{00000000-0005-0000-0000-00000F4A0000}"/>
    <cellStyle name="Currency 7 4 4 2 2 2" xfId="29488" xr:uid="{00000000-0005-0000-0000-0000104A0000}"/>
    <cellStyle name="Currency 7 4 4 2 3" xfId="29487" xr:uid="{00000000-0005-0000-0000-0000114A0000}"/>
    <cellStyle name="Currency 7 4 4 3" xfId="9892" xr:uid="{00000000-0005-0000-0000-0000124A0000}"/>
    <cellStyle name="Currency 7 4 4 3 2" xfId="29489" xr:uid="{00000000-0005-0000-0000-0000134A0000}"/>
    <cellStyle name="Currency 7 4 4 4" xfId="29486" xr:uid="{00000000-0005-0000-0000-0000144A0000}"/>
    <cellStyle name="Currency 7 4 5" xfId="9893" xr:uid="{00000000-0005-0000-0000-0000154A0000}"/>
    <cellStyle name="Currency 7 4 5 2" xfId="9894" xr:uid="{00000000-0005-0000-0000-0000164A0000}"/>
    <cellStyle name="Currency 7 4 5 2 2" xfId="9895" xr:uid="{00000000-0005-0000-0000-0000174A0000}"/>
    <cellStyle name="Currency 7 4 5 2 2 2" xfId="29492" xr:uid="{00000000-0005-0000-0000-0000184A0000}"/>
    <cellStyle name="Currency 7 4 5 2 3" xfId="29491" xr:uid="{00000000-0005-0000-0000-0000194A0000}"/>
    <cellStyle name="Currency 7 4 5 3" xfId="9896" xr:uid="{00000000-0005-0000-0000-00001A4A0000}"/>
    <cellStyle name="Currency 7 4 5 3 2" xfId="29493" xr:uid="{00000000-0005-0000-0000-00001B4A0000}"/>
    <cellStyle name="Currency 7 4 5 4" xfId="29490" xr:uid="{00000000-0005-0000-0000-00001C4A0000}"/>
    <cellStyle name="Currency 7 4 6" xfId="9897" xr:uid="{00000000-0005-0000-0000-00001D4A0000}"/>
    <cellStyle name="Currency 7 4 6 2" xfId="9898" xr:uid="{00000000-0005-0000-0000-00001E4A0000}"/>
    <cellStyle name="Currency 7 4 6 2 2" xfId="9899" xr:uid="{00000000-0005-0000-0000-00001F4A0000}"/>
    <cellStyle name="Currency 7 4 6 2 2 2" xfId="29496" xr:uid="{00000000-0005-0000-0000-0000204A0000}"/>
    <cellStyle name="Currency 7 4 6 2 3" xfId="29495" xr:uid="{00000000-0005-0000-0000-0000214A0000}"/>
    <cellStyle name="Currency 7 4 6 3" xfId="9900" xr:uid="{00000000-0005-0000-0000-0000224A0000}"/>
    <cellStyle name="Currency 7 4 6 3 2" xfId="29497" xr:uid="{00000000-0005-0000-0000-0000234A0000}"/>
    <cellStyle name="Currency 7 4 6 4" xfId="29494" xr:uid="{00000000-0005-0000-0000-0000244A0000}"/>
    <cellStyle name="Currency 7 4 7" xfId="9901" xr:uid="{00000000-0005-0000-0000-0000254A0000}"/>
    <cellStyle name="Currency 7 4 7 2" xfId="9902" xr:uid="{00000000-0005-0000-0000-0000264A0000}"/>
    <cellStyle name="Currency 7 4 7 2 2" xfId="9903" xr:uid="{00000000-0005-0000-0000-0000274A0000}"/>
    <cellStyle name="Currency 7 4 7 2 2 2" xfId="29500" xr:uid="{00000000-0005-0000-0000-0000284A0000}"/>
    <cellStyle name="Currency 7 4 7 2 3" xfId="29499" xr:uid="{00000000-0005-0000-0000-0000294A0000}"/>
    <cellStyle name="Currency 7 4 7 3" xfId="9904" xr:uid="{00000000-0005-0000-0000-00002A4A0000}"/>
    <cellStyle name="Currency 7 4 7 3 2" xfId="29501" xr:uid="{00000000-0005-0000-0000-00002B4A0000}"/>
    <cellStyle name="Currency 7 4 7 4" xfId="29498" xr:uid="{00000000-0005-0000-0000-00002C4A0000}"/>
    <cellStyle name="Currency 7 4 8" xfId="9905" xr:uid="{00000000-0005-0000-0000-00002D4A0000}"/>
    <cellStyle name="Currency 7 4 8 2" xfId="9906" xr:uid="{00000000-0005-0000-0000-00002E4A0000}"/>
    <cellStyle name="Currency 7 4 8 2 2" xfId="29503" xr:uid="{00000000-0005-0000-0000-00002F4A0000}"/>
    <cellStyle name="Currency 7 4 8 3" xfId="29502" xr:uid="{00000000-0005-0000-0000-0000304A0000}"/>
    <cellStyle name="Currency 7 4 9" xfId="9907" xr:uid="{00000000-0005-0000-0000-0000314A0000}"/>
    <cellStyle name="Currency 7 4 9 2" xfId="29504" xr:uid="{00000000-0005-0000-0000-0000324A0000}"/>
    <cellStyle name="Currency 7 5" xfId="9908" xr:uid="{00000000-0005-0000-0000-0000334A0000}"/>
    <cellStyle name="Currency 7 5 2" xfId="9909" xr:uid="{00000000-0005-0000-0000-0000344A0000}"/>
    <cellStyle name="Currency 7 5 2 2" xfId="9910" xr:uid="{00000000-0005-0000-0000-0000354A0000}"/>
    <cellStyle name="Currency 7 5 2 2 2" xfId="9911" xr:uid="{00000000-0005-0000-0000-0000364A0000}"/>
    <cellStyle name="Currency 7 5 2 2 2 2" xfId="29508" xr:uid="{00000000-0005-0000-0000-0000374A0000}"/>
    <cellStyle name="Currency 7 5 2 2 3" xfId="29507" xr:uid="{00000000-0005-0000-0000-0000384A0000}"/>
    <cellStyle name="Currency 7 5 2 3" xfId="9912" xr:uid="{00000000-0005-0000-0000-0000394A0000}"/>
    <cellStyle name="Currency 7 5 2 3 2" xfId="29509" xr:uid="{00000000-0005-0000-0000-00003A4A0000}"/>
    <cellStyle name="Currency 7 5 2 4" xfId="29506" xr:uid="{00000000-0005-0000-0000-00003B4A0000}"/>
    <cellStyle name="Currency 7 5 3" xfId="9913" xr:uid="{00000000-0005-0000-0000-00003C4A0000}"/>
    <cellStyle name="Currency 7 5 3 2" xfId="9914" xr:uid="{00000000-0005-0000-0000-00003D4A0000}"/>
    <cellStyle name="Currency 7 5 3 2 2" xfId="9915" xr:uid="{00000000-0005-0000-0000-00003E4A0000}"/>
    <cellStyle name="Currency 7 5 3 2 2 2" xfId="29512" xr:uid="{00000000-0005-0000-0000-00003F4A0000}"/>
    <cellStyle name="Currency 7 5 3 2 3" xfId="29511" xr:uid="{00000000-0005-0000-0000-0000404A0000}"/>
    <cellStyle name="Currency 7 5 3 3" xfId="9916" xr:uid="{00000000-0005-0000-0000-0000414A0000}"/>
    <cellStyle name="Currency 7 5 3 3 2" xfId="29513" xr:uid="{00000000-0005-0000-0000-0000424A0000}"/>
    <cellStyle name="Currency 7 5 3 4" xfId="29510" xr:uid="{00000000-0005-0000-0000-0000434A0000}"/>
    <cellStyle name="Currency 7 5 4" xfId="9917" xr:uid="{00000000-0005-0000-0000-0000444A0000}"/>
    <cellStyle name="Currency 7 5 4 2" xfId="9918" xr:uid="{00000000-0005-0000-0000-0000454A0000}"/>
    <cellStyle name="Currency 7 5 4 2 2" xfId="9919" xr:uid="{00000000-0005-0000-0000-0000464A0000}"/>
    <cellStyle name="Currency 7 5 4 2 2 2" xfId="29516" xr:uid="{00000000-0005-0000-0000-0000474A0000}"/>
    <cellStyle name="Currency 7 5 4 2 3" xfId="29515" xr:uid="{00000000-0005-0000-0000-0000484A0000}"/>
    <cellStyle name="Currency 7 5 4 3" xfId="9920" xr:uid="{00000000-0005-0000-0000-0000494A0000}"/>
    <cellStyle name="Currency 7 5 4 3 2" xfId="29517" xr:uid="{00000000-0005-0000-0000-00004A4A0000}"/>
    <cellStyle name="Currency 7 5 4 4" xfId="29514" xr:uid="{00000000-0005-0000-0000-00004B4A0000}"/>
    <cellStyle name="Currency 7 5 5" xfId="9921" xr:uid="{00000000-0005-0000-0000-00004C4A0000}"/>
    <cellStyle name="Currency 7 5 5 2" xfId="9922" xr:uid="{00000000-0005-0000-0000-00004D4A0000}"/>
    <cellStyle name="Currency 7 5 5 2 2" xfId="9923" xr:uid="{00000000-0005-0000-0000-00004E4A0000}"/>
    <cellStyle name="Currency 7 5 5 2 2 2" xfId="29520" xr:uid="{00000000-0005-0000-0000-00004F4A0000}"/>
    <cellStyle name="Currency 7 5 5 2 3" xfId="29519" xr:uid="{00000000-0005-0000-0000-0000504A0000}"/>
    <cellStyle name="Currency 7 5 5 3" xfId="9924" xr:uid="{00000000-0005-0000-0000-0000514A0000}"/>
    <cellStyle name="Currency 7 5 5 3 2" xfId="29521" xr:uid="{00000000-0005-0000-0000-0000524A0000}"/>
    <cellStyle name="Currency 7 5 5 4" xfId="29518" xr:uid="{00000000-0005-0000-0000-0000534A0000}"/>
    <cellStyle name="Currency 7 5 6" xfId="9925" xr:uid="{00000000-0005-0000-0000-0000544A0000}"/>
    <cellStyle name="Currency 7 5 6 2" xfId="9926" xr:uid="{00000000-0005-0000-0000-0000554A0000}"/>
    <cellStyle name="Currency 7 5 6 2 2" xfId="9927" xr:uid="{00000000-0005-0000-0000-0000564A0000}"/>
    <cellStyle name="Currency 7 5 6 2 2 2" xfId="29524" xr:uid="{00000000-0005-0000-0000-0000574A0000}"/>
    <cellStyle name="Currency 7 5 6 2 3" xfId="29523" xr:uid="{00000000-0005-0000-0000-0000584A0000}"/>
    <cellStyle name="Currency 7 5 6 3" xfId="9928" xr:uid="{00000000-0005-0000-0000-0000594A0000}"/>
    <cellStyle name="Currency 7 5 6 3 2" xfId="29525" xr:uid="{00000000-0005-0000-0000-00005A4A0000}"/>
    <cellStyle name="Currency 7 5 6 4" xfId="29522" xr:uid="{00000000-0005-0000-0000-00005B4A0000}"/>
    <cellStyle name="Currency 7 5 7" xfId="9929" xr:uid="{00000000-0005-0000-0000-00005C4A0000}"/>
    <cellStyle name="Currency 7 5 7 2" xfId="9930" xr:uid="{00000000-0005-0000-0000-00005D4A0000}"/>
    <cellStyle name="Currency 7 5 7 2 2" xfId="29527" xr:uid="{00000000-0005-0000-0000-00005E4A0000}"/>
    <cellStyle name="Currency 7 5 7 3" xfId="29526" xr:uid="{00000000-0005-0000-0000-00005F4A0000}"/>
    <cellStyle name="Currency 7 5 8" xfId="9931" xr:uid="{00000000-0005-0000-0000-0000604A0000}"/>
    <cellStyle name="Currency 7 5 8 2" xfId="29528" xr:uid="{00000000-0005-0000-0000-0000614A0000}"/>
    <cellStyle name="Currency 7 5 9" xfId="29505" xr:uid="{00000000-0005-0000-0000-0000624A0000}"/>
    <cellStyle name="Currency 7 6" xfId="9932" xr:uid="{00000000-0005-0000-0000-0000634A0000}"/>
    <cellStyle name="Currency 7 6 2" xfId="9933" xr:uid="{00000000-0005-0000-0000-0000644A0000}"/>
    <cellStyle name="Currency 7 6 2 2" xfId="9934" xr:uid="{00000000-0005-0000-0000-0000654A0000}"/>
    <cellStyle name="Currency 7 6 2 2 2" xfId="9935" xr:uid="{00000000-0005-0000-0000-0000664A0000}"/>
    <cellStyle name="Currency 7 6 2 2 2 2" xfId="29532" xr:uid="{00000000-0005-0000-0000-0000674A0000}"/>
    <cellStyle name="Currency 7 6 2 2 3" xfId="29531" xr:uid="{00000000-0005-0000-0000-0000684A0000}"/>
    <cellStyle name="Currency 7 6 2 3" xfId="9936" xr:uid="{00000000-0005-0000-0000-0000694A0000}"/>
    <cellStyle name="Currency 7 6 2 3 2" xfId="29533" xr:uid="{00000000-0005-0000-0000-00006A4A0000}"/>
    <cellStyle name="Currency 7 6 2 4" xfId="29530" xr:uid="{00000000-0005-0000-0000-00006B4A0000}"/>
    <cellStyle name="Currency 7 6 3" xfId="9937" xr:uid="{00000000-0005-0000-0000-00006C4A0000}"/>
    <cellStyle name="Currency 7 6 3 2" xfId="9938" xr:uid="{00000000-0005-0000-0000-00006D4A0000}"/>
    <cellStyle name="Currency 7 6 3 2 2" xfId="9939" xr:uid="{00000000-0005-0000-0000-00006E4A0000}"/>
    <cellStyle name="Currency 7 6 3 2 2 2" xfId="29536" xr:uid="{00000000-0005-0000-0000-00006F4A0000}"/>
    <cellStyle name="Currency 7 6 3 2 3" xfId="29535" xr:uid="{00000000-0005-0000-0000-0000704A0000}"/>
    <cellStyle name="Currency 7 6 3 3" xfId="9940" xr:uid="{00000000-0005-0000-0000-0000714A0000}"/>
    <cellStyle name="Currency 7 6 3 3 2" xfId="29537" xr:uid="{00000000-0005-0000-0000-0000724A0000}"/>
    <cellStyle name="Currency 7 6 3 4" xfId="29534" xr:uid="{00000000-0005-0000-0000-0000734A0000}"/>
    <cellStyle name="Currency 7 6 4" xfId="9941" xr:uid="{00000000-0005-0000-0000-0000744A0000}"/>
    <cellStyle name="Currency 7 6 4 2" xfId="9942" xr:uid="{00000000-0005-0000-0000-0000754A0000}"/>
    <cellStyle name="Currency 7 6 4 2 2" xfId="9943" xr:uid="{00000000-0005-0000-0000-0000764A0000}"/>
    <cellStyle name="Currency 7 6 4 2 2 2" xfId="29540" xr:uid="{00000000-0005-0000-0000-0000774A0000}"/>
    <cellStyle name="Currency 7 6 4 2 3" xfId="29539" xr:uid="{00000000-0005-0000-0000-0000784A0000}"/>
    <cellStyle name="Currency 7 6 4 3" xfId="9944" xr:uid="{00000000-0005-0000-0000-0000794A0000}"/>
    <cellStyle name="Currency 7 6 4 3 2" xfId="29541" xr:uid="{00000000-0005-0000-0000-00007A4A0000}"/>
    <cellStyle name="Currency 7 6 4 4" xfId="29538" xr:uid="{00000000-0005-0000-0000-00007B4A0000}"/>
    <cellStyle name="Currency 7 6 5" xfId="9945" xr:uid="{00000000-0005-0000-0000-00007C4A0000}"/>
    <cellStyle name="Currency 7 6 5 2" xfId="9946" xr:uid="{00000000-0005-0000-0000-00007D4A0000}"/>
    <cellStyle name="Currency 7 6 5 2 2" xfId="9947" xr:uid="{00000000-0005-0000-0000-00007E4A0000}"/>
    <cellStyle name="Currency 7 6 5 2 2 2" xfId="29544" xr:uid="{00000000-0005-0000-0000-00007F4A0000}"/>
    <cellStyle name="Currency 7 6 5 2 3" xfId="29543" xr:uid="{00000000-0005-0000-0000-0000804A0000}"/>
    <cellStyle name="Currency 7 6 5 3" xfId="9948" xr:uid="{00000000-0005-0000-0000-0000814A0000}"/>
    <cellStyle name="Currency 7 6 5 3 2" xfId="29545" xr:uid="{00000000-0005-0000-0000-0000824A0000}"/>
    <cellStyle name="Currency 7 6 5 4" xfId="29542" xr:uid="{00000000-0005-0000-0000-0000834A0000}"/>
    <cellStyle name="Currency 7 6 6" xfId="9949" xr:uid="{00000000-0005-0000-0000-0000844A0000}"/>
    <cellStyle name="Currency 7 6 6 2" xfId="9950" xr:uid="{00000000-0005-0000-0000-0000854A0000}"/>
    <cellStyle name="Currency 7 6 6 2 2" xfId="9951" xr:uid="{00000000-0005-0000-0000-0000864A0000}"/>
    <cellStyle name="Currency 7 6 6 2 2 2" xfId="29548" xr:uid="{00000000-0005-0000-0000-0000874A0000}"/>
    <cellStyle name="Currency 7 6 6 2 3" xfId="29547" xr:uid="{00000000-0005-0000-0000-0000884A0000}"/>
    <cellStyle name="Currency 7 6 6 3" xfId="9952" xr:uid="{00000000-0005-0000-0000-0000894A0000}"/>
    <cellStyle name="Currency 7 6 6 3 2" xfId="29549" xr:uid="{00000000-0005-0000-0000-00008A4A0000}"/>
    <cellStyle name="Currency 7 6 6 4" xfId="29546" xr:uid="{00000000-0005-0000-0000-00008B4A0000}"/>
    <cellStyle name="Currency 7 6 7" xfId="9953" xr:uid="{00000000-0005-0000-0000-00008C4A0000}"/>
    <cellStyle name="Currency 7 6 7 2" xfId="9954" xr:uid="{00000000-0005-0000-0000-00008D4A0000}"/>
    <cellStyle name="Currency 7 6 7 2 2" xfId="29551" xr:uid="{00000000-0005-0000-0000-00008E4A0000}"/>
    <cellStyle name="Currency 7 6 7 3" xfId="29550" xr:uid="{00000000-0005-0000-0000-00008F4A0000}"/>
    <cellStyle name="Currency 7 6 8" xfId="9955" xr:uid="{00000000-0005-0000-0000-0000904A0000}"/>
    <cellStyle name="Currency 7 6 8 2" xfId="29552" xr:uid="{00000000-0005-0000-0000-0000914A0000}"/>
    <cellStyle name="Currency 7 6 9" xfId="29529" xr:uid="{00000000-0005-0000-0000-0000924A0000}"/>
    <cellStyle name="Currency 7 7" xfId="9956" xr:uid="{00000000-0005-0000-0000-0000934A0000}"/>
    <cellStyle name="Currency 7 7 2" xfId="9957" xr:uid="{00000000-0005-0000-0000-0000944A0000}"/>
    <cellStyle name="Currency 7 7 2 2" xfId="9958" xr:uid="{00000000-0005-0000-0000-0000954A0000}"/>
    <cellStyle name="Currency 7 7 2 2 2" xfId="29555" xr:uid="{00000000-0005-0000-0000-0000964A0000}"/>
    <cellStyle name="Currency 7 7 2 3" xfId="29554" xr:uid="{00000000-0005-0000-0000-0000974A0000}"/>
    <cellStyle name="Currency 7 7 3" xfId="9959" xr:uid="{00000000-0005-0000-0000-0000984A0000}"/>
    <cellStyle name="Currency 7 7 3 2" xfId="29556" xr:uid="{00000000-0005-0000-0000-0000994A0000}"/>
    <cellStyle name="Currency 7 7 4" xfId="29553" xr:uid="{00000000-0005-0000-0000-00009A4A0000}"/>
    <cellStyle name="Currency 7 8" xfId="9960" xr:uid="{00000000-0005-0000-0000-00009B4A0000}"/>
    <cellStyle name="Currency 7 8 2" xfId="9961" xr:uid="{00000000-0005-0000-0000-00009C4A0000}"/>
    <cellStyle name="Currency 7 8 2 2" xfId="9962" xr:uid="{00000000-0005-0000-0000-00009D4A0000}"/>
    <cellStyle name="Currency 7 8 2 2 2" xfId="29559" xr:uid="{00000000-0005-0000-0000-00009E4A0000}"/>
    <cellStyle name="Currency 7 8 2 3" xfId="29558" xr:uid="{00000000-0005-0000-0000-00009F4A0000}"/>
    <cellStyle name="Currency 7 8 3" xfId="9963" xr:uid="{00000000-0005-0000-0000-0000A04A0000}"/>
    <cellStyle name="Currency 7 8 3 2" xfId="29560" xr:uid="{00000000-0005-0000-0000-0000A14A0000}"/>
    <cellStyle name="Currency 7 8 4" xfId="29557" xr:uid="{00000000-0005-0000-0000-0000A24A0000}"/>
    <cellStyle name="Currency 7 9" xfId="9964" xr:uid="{00000000-0005-0000-0000-0000A34A0000}"/>
    <cellStyle name="Currency 7 9 2" xfId="9965" xr:uid="{00000000-0005-0000-0000-0000A44A0000}"/>
    <cellStyle name="Currency 7 9 2 2" xfId="9966" xr:uid="{00000000-0005-0000-0000-0000A54A0000}"/>
    <cellStyle name="Currency 7 9 2 2 2" xfId="29563" xr:uid="{00000000-0005-0000-0000-0000A64A0000}"/>
    <cellStyle name="Currency 7 9 2 3" xfId="29562" xr:uid="{00000000-0005-0000-0000-0000A74A0000}"/>
    <cellStyle name="Currency 7 9 3" xfId="9967" xr:uid="{00000000-0005-0000-0000-0000A84A0000}"/>
    <cellStyle name="Currency 7 9 3 2" xfId="29564" xr:uid="{00000000-0005-0000-0000-0000A94A0000}"/>
    <cellStyle name="Currency 7 9 4" xfId="29561" xr:uid="{00000000-0005-0000-0000-0000AA4A0000}"/>
    <cellStyle name="Currency 8" xfId="9968" xr:uid="{00000000-0005-0000-0000-0000AB4A0000}"/>
    <cellStyle name="Currency 8 10" xfId="29565" xr:uid="{00000000-0005-0000-0000-0000AC4A0000}"/>
    <cellStyle name="Currency 8 2" xfId="9969" xr:uid="{00000000-0005-0000-0000-0000AD4A0000}"/>
    <cellStyle name="Currency 8 2 2" xfId="9970" xr:uid="{00000000-0005-0000-0000-0000AE4A0000}"/>
    <cellStyle name="Currency 8 2 2 2" xfId="9971" xr:uid="{00000000-0005-0000-0000-0000AF4A0000}"/>
    <cellStyle name="Currency 8 2 2 2 2" xfId="9972" xr:uid="{00000000-0005-0000-0000-0000B04A0000}"/>
    <cellStyle name="Currency 8 2 2 2 2 2" xfId="29569" xr:uid="{00000000-0005-0000-0000-0000B14A0000}"/>
    <cellStyle name="Currency 8 2 2 2 3" xfId="29568" xr:uid="{00000000-0005-0000-0000-0000B24A0000}"/>
    <cellStyle name="Currency 8 2 2 3" xfId="9973" xr:uid="{00000000-0005-0000-0000-0000B34A0000}"/>
    <cellStyle name="Currency 8 2 2 3 2" xfId="29570" xr:uid="{00000000-0005-0000-0000-0000B44A0000}"/>
    <cellStyle name="Currency 8 2 2 4" xfId="29567" xr:uid="{00000000-0005-0000-0000-0000B54A0000}"/>
    <cellStyle name="Currency 8 2 3" xfId="9974" xr:uid="{00000000-0005-0000-0000-0000B64A0000}"/>
    <cellStyle name="Currency 8 2 3 2" xfId="9975" xr:uid="{00000000-0005-0000-0000-0000B74A0000}"/>
    <cellStyle name="Currency 8 2 3 2 2" xfId="9976" xr:uid="{00000000-0005-0000-0000-0000B84A0000}"/>
    <cellStyle name="Currency 8 2 3 2 2 2" xfId="29573" xr:uid="{00000000-0005-0000-0000-0000B94A0000}"/>
    <cellStyle name="Currency 8 2 3 2 3" xfId="29572" xr:uid="{00000000-0005-0000-0000-0000BA4A0000}"/>
    <cellStyle name="Currency 8 2 3 3" xfId="9977" xr:uid="{00000000-0005-0000-0000-0000BB4A0000}"/>
    <cellStyle name="Currency 8 2 3 3 2" xfId="29574" xr:uid="{00000000-0005-0000-0000-0000BC4A0000}"/>
    <cellStyle name="Currency 8 2 3 4" xfId="29571" xr:uid="{00000000-0005-0000-0000-0000BD4A0000}"/>
    <cellStyle name="Currency 8 2 4" xfId="9978" xr:uid="{00000000-0005-0000-0000-0000BE4A0000}"/>
    <cellStyle name="Currency 8 2 4 2" xfId="9979" xr:uid="{00000000-0005-0000-0000-0000BF4A0000}"/>
    <cellStyle name="Currency 8 2 4 2 2" xfId="9980" xr:uid="{00000000-0005-0000-0000-0000C04A0000}"/>
    <cellStyle name="Currency 8 2 4 2 2 2" xfId="29577" xr:uid="{00000000-0005-0000-0000-0000C14A0000}"/>
    <cellStyle name="Currency 8 2 4 2 3" xfId="29576" xr:uid="{00000000-0005-0000-0000-0000C24A0000}"/>
    <cellStyle name="Currency 8 2 4 3" xfId="9981" xr:uid="{00000000-0005-0000-0000-0000C34A0000}"/>
    <cellStyle name="Currency 8 2 4 3 2" xfId="29578" xr:uid="{00000000-0005-0000-0000-0000C44A0000}"/>
    <cellStyle name="Currency 8 2 4 4" xfId="29575" xr:uid="{00000000-0005-0000-0000-0000C54A0000}"/>
    <cellStyle name="Currency 8 2 5" xfId="9982" xr:uid="{00000000-0005-0000-0000-0000C64A0000}"/>
    <cellStyle name="Currency 8 2 5 2" xfId="9983" xr:uid="{00000000-0005-0000-0000-0000C74A0000}"/>
    <cellStyle name="Currency 8 2 5 2 2" xfId="9984" xr:uid="{00000000-0005-0000-0000-0000C84A0000}"/>
    <cellStyle name="Currency 8 2 5 2 2 2" xfId="29581" xr:uid="{00000000-0005-0000-0000-0000C94A0000}"/>
    <cellStyle name="Currency 8 2 5 2 3" xfId="29580" xr:uid="{00000000-0005-0000-0000-0000CA4A0000}"/>
    <cellStyle name="Currency 8 2 5 3" xfId="9985" xr:uid="{00000000-0005-0000-0000-0000CB4A0000}"/>
    <cellStyle name="Currency 8 2 5 3 2" xfId="29582" xr:uid="{00000000-0005-0000-0000-0000CC4A0000}"/>
    <cellStyle name="Currency 8 2 5 4" xfId="29579" xr:uid="{00000000-0005-0000-0000-0000CD4A0000}"/>
    <cellStyle name="Currency 8 2 6" xfId="9986" xr:uid="{00000000-0005-0000-0000-0000CE4A0000}"/>
    <cellStyle name="Currency 8 2 6 2" xfId="9987" xr:uid="{00000000-0005-0000-0000-0000CF4A0000}"/>
    <cellStyle name="Currency 8 2 6 2 2" xfId="9988" xr:uid="{00000000-0005-0000-0000-0000D04A0000}"/>
    <cellStyle name="Currency 8 2 6 2 2 2" xfId="29585" xr:uid="{00000000-0005-0000-0000-0000D14A0000}"/>
    <cellStyle name="Currency 8 2 6 2 3" xfId="29584" xr:uid="{00000000-0005-0000-0000-0000D24A0000}"/>
    <cellStyle name="Currency 8 2 6 3" xfId="9989" xr:uid="{00000000-0005-0000-0000-0000D34A0000}"/>
    <cellStyle name="Currency 8 2 6 3 2" xfId="29586" xr:uid="{00000000-0005-0000-0000-0000D44A0000}"/>
    <cellStyle name="Currency 8 2 6 4" xfId="29583" xr:uid="{00000000-0005-0000-0000-0000D54A0000}"/>
    <cellStyle name="Currency 8 2 7" xfId="9990" xr:uid="{00000000-0005-0000-0000-0000D64A0000}"/>
    <cellStyle name="Currency 8 2 7 2" xfId="9991" xr:uid="{00000000-0005-0000-0000-0000D74A0000}"/>
    <cellStyle name="Currency 8 2 7 2 2" xfId="29588" xr:uid="{00000000-0005-0000-0000-0000D84A0000}"/>
    <cellStyle name="Currency 8 2 7 3" xfId="29587" xr:uid="{00000000-0005-0000-0000-0000D94A0000}"/>
    <cellStyle name="Currency 8 2 8" xfId="9992" xr:uid="{00000000-0005-0000-0000-0000DA4A0000}"/>
    <cellStyle name="Currency 8 2 8 2" xfId="29589" xr:uid="{00000000-0005-0000-0000-0000DB4A0000}"/>
    <cellStyle name="Currency 8 2 9" xfId="29566" xr:uid="{00000000-0005-0000-0000-0000DC4A0000}"/>
    <cellStyle name="Currency 8 3" xfId="9993" xr:uid="{00000000-0005-0000-0000-0000DD4A0000}"/>
    <cellStyle name="Currency 8 3 2" xfId="9994" xr:uid="{00000000-0005-0000-0000-0000DE4A0000}"/>
    <cellStyle name="Currency 8 3 2 2" xfId="9995" xr:uid="{00000000-0005-0000-0000-0000DF4A0000}"/>
    <cellStyle name="Currency 8 3 2 2 2" xfId="29592" xr:uid="{00000000-0005-0000-0000-0000E04A0000}"/>
    <cellStyle name="Currency 8 3 2 3" xfId="29591" xr:uid="{00000000-0005-0000-0000-0000E14A0000}"/>
    <cellStyle name="Currency 8 3 3" xfId="9996" xr:uid="{00000000-0005-0000-0000-0000E24A0000}"/>
    <cellStyle name="Currency 8 3 3 2" xfId="29593" xr:uid="{00000000-0005-0000-0000-0000E34A0000}"/>
    <cellStyle name="Currency 8 3 4" xfId="29590" xr:uid="{00000000-0005-0000-0000-0000E44A0000}"/>
    <cellStyle name="Currency 8 4" xfId="9997" xr:uid="{00000000-0005-0000-0000-0000E54A0000}"/>
    <cellStyle name="Currency 8 4 2" xfId="9998" xr:uid="{00000000-0005-0000-0000-0000E64A0000}"/>
    <cellStyle name="Currency 8 4 2 2" xfId="9999" xr:uid="{00000000-0005-0000-0000-0000E74A0000}"/>
    <cellStyle name="Currency 8 4 2 2 2" xfId="29596" xr:uid="{00000000-0005-0000-0000-0000E84A0000}"/>
    <cellStyle name="Currency 8 4 2 3" xfId="29595" xr:uid="{00000000-0005-0000-0000-0000E94A0000}"/>
    <cellStyle name="Currency 8 4 3" xfId="10000" xr:uid="{00000000-0005-0000-0000-0000EA4A0000}"/>
    <cellStyle name="Currency 8 4 3 2" xfId="29597" xr:uid="{00000000-0005-0000-0000-0000EB4A0000}"/>
    <cellStyle name="Currency 8 4 4" xfId="29594" xr:uid="{00000000-0005-0000-0000-0000EC4A0000}"/>
    <cellStyle name="Currency 8 5" xfId="10001" xr:uid="{00000000-0005-0000-0000-0000ED4A0000}"/>
    <cellStyle name="Currency 8 5 2" xfId="10002" xr:uid="{00000000-0005-0000-0000-0000EE4A0000}"/>
    <cellStyle name="Currency 8 5 2 2" xfId="10003" xr:uid="{00000000-0005-0000-0000-0000EF4A0000}"/>
    <cellStyle name="Currency 8 5 2 2 2" xfId="29600" xr:uid="{00000000-0005-0000-0000-0000F04A0000}"/>
    <cellStyle name="Currency 8 5 2 3" xfId="29599" xr:uid="{00000000-0005-0000-0000-0000F14A0000}"/>
    <cellStyle name="Currency 8 5 3" xfId="10004" xr:uid="{00000000-0005-0000-0000-0000F24A0000}"/>
    <cellStyle name="Currency 8 5 3 2" xfId="29601" xr:uid="{00000000-0005-0000-0000-0000F34A0000}"/>
    <cellStyle name="Currency 8 5 4" xfId="29598" xr:uid="{00000000-0005-0000-0000-0000F44A0000}"/>
    <cellStyle name="Currency 8 6" xfId="10005" xr:uid="{00000000-0005-0000-0000-0000F54A0000}"/>
    <cellStyle name="Currency 8 6 2" xfId="10006" xr:uid="{00000000-0005-0000-0000-0000F64A0000}"/>
    <cellStyle name="Currency 8 6 2 2" xfId="10007" xr:uid="{00000000-0005-0000-0000-0000F74A0000}"/>
    <cellStyle name="Currency 8 6 2 2 2" xfId="29604" xr:uid="{00000000-0005-0000-0000-0000F84A0000}"/>
    <cellStyle name="Currency 8 6 2 3" xfId="29603" xr:uid="{00000000-0005-0000-0000-0000F94A0000}"/>
    <cellStyle name="Currency 8 6 3" xfId="10008" xr:uid="{00000000-0005-0000-0000-0000FA4A0000}"/>
    <cellStyle name="Currency 8 6 3 2" xfId="29605" xr:uid="{00000000-0005-0000-0000-0000FB4A0000}"/>
    <cellStyle name="Currency 8 6 4" xfId="29602" xr:uid="{00000000-0005-0000-0000-0000FC4A0000}"/>
    <cellStyle name="Currency 8 7" xfId="10009" xr:uid="{00000000-0005-0000-0000-0000FD4A0000}"/>
    <cellStyle name="Currency 8 7 2" xfId="10010" xr:uid="{00000000-0005-0000-0000-0000FE4A0000}"/>
    <cellStyle name="Currency 8 7 2 2" xfId="10011" xr:uid="{00000000-0005-0000-0000-0000FF4A0000}"/>
    <cellStyle name="Currency 8 7 2 2 2" xfId="29608" xr:uid="{00000000-0005-0000-0000-0000004B0000}"/>
    <cellStyle name="Currency 8 7 2 3" xfId="29607" xr:uid="{00000000-0005-0000-0000-0000014B0000}"/>
    <cellStyle name="Currency 8 7 3" xfId="10012" xr:uid="{00000000-0005-0000-0000-0000024B0000}"/>
    <cellStyle name="Currency 8 7 3 2" xfId="29609" xr:uid="{00000000-0005-0000-0000-0000034B0000}"/>
    <cellStyle name="Currency 8 7 4" xfId="29606" xr:uid="{00000000-0005-0000-0000-0000044B0000}"/>
    <cellStyle name="Currency 8 8" xfId="10013" xr:uid="{00000000-0005-0000-0000-0000054B0000}"/>
    <cellStyle name="Currency 8 8 2" xfId="10014" xr:uid="{00000000-0005-0000-0000-0000064B0000}"/>
    <cellStyle name="Currency 8 8 2 2" xfId="29611" xr:uid="{00000000-0005-0000-0000-0000074B0000}"/>
    <cellStyle name="Currency 8 8 3" xfId="29610" xr:uid="{00000000-0005-0000-0000-0000084B0000}"/>
    <cellStyle name="Currency 8 9" xfId="10015" xr:uid="{00000000-0005-0000-0000-0000094B0000}"/>
    <cellStyle name="Currency 8 9 2" xfId="29612" xr:uid="{00000000-0005-0000-0000-00000A4B0000}"/>
    <cellStyle name="Currency 9" xfId="10016" xr:uid="{00000000-0005-0000-0000-00000B4B0000}"/>
    <cellStyle name="Currency." xfId="10017" xr:uid="{00000000-0005-0000-0000-00000C4B0000}"/>
    <cellStyle name="Currency. 2" xfId="10018" xr:uid="{00000000-0005-0000-0000-00000D4B0000}"/>
    <cellStyle name="Currency. 3" xfId="10019" xr:uid="{00000000-0005-0000-0000-00000E4B0000}"/>
    <cellStyle name="D4_B8B1_005004B79812_.wvu.PrintTitlest" xfId="10020" xr:uid="{00000000-0005-0000-0000-00000F4B0000}"/>
    <cellStyle name="Date" xfId="10021" xr:uid="{00000000-0005-0000-0000-0000104B0000}"/>
    <cellStyle name="Date 2" xfId="10022" xr:uid="{00000000-0005-0000-0000-0000114B0000}"/>
    <cellStyle name="Date Aligned" xfId="10023" xr:uid="{00000000-0005-0000-0000-0000124B0000}"/>
    <cellStyle name="Date." xfId="10024" xr:uid="{00000000-0005-0000-0000-0000134B0000}"/>
    <cellStyle name="Date. 2" xfId="10025" xr:uid="{00000000-0005-0000-0000-0000144B0000}"/>
    <cellStyle name="Dezimal_Utopia 5_1 to 5_22 update 21" xfId="10026" xr:uid="{00000000-0005-0000-0000-0000154B0000}"/>
    <cellStyle name="dms_1" xfId="19" xr:uid="{00000000-0005-0000-0000-0000164B0000}"/>
    <cellStyle name="Dotted Line" xfId="10027" xr:uid="{00000000-0005-0000-0000-00001C4B0000}"/>
    <cellStyle name="Emphasis 1" xfId="10028" xr:uid="{00000000-0005-0000-0000-00001D4B0000}"/>
    <cellStyle name="Emphasis 2" xfId="10029" xr:uid="{00000000-0005-0000-0000-00001E4B0000}"/>
    <cellStyle name="Emphasis 3" xfId="10030" xr:uid="{00000000-0005-0000-0000-00001F4B0000}"/>
    <cellStyle name="Euro" xfId="10031" xr:uid="{00000000-0005-0000-0000-0000204B0000}"/>
    <cellStyle name="Explanatory Text 2" xfId="10032" xr:uid="{00000000-0005-0000-0000-0000214B0000}"/>
    <cellStyle name="Explanatory Text 3" xfId="10033" xr:uid="{00000000-0005-0000-0000-0000224B0000}"/>
    <cellStyle name="Explanatory Text 4" xfId="10034" xr:uid="{00000000-0005-0000-0000-0000234B0000}"/>
    <cellStyle name="Explanatory Text 5" xfId="10035" xr:uid="{00000000-0005-0000-0000-0000244B0000}"/>
    <cellStyle name="Explanatory Text 6" xfId="10036" xr:uid="{00000000-0005-0000-0000-0000254B0000}"/>
    <cellStyle name="Explanatory Text 7" xfId="10037" xr:uid="{00000000-0005-0000-0000-0000264B0000}"/>
    <cellStyle name="FAS Input Currency" xfId="10038" xr:uid="{00000000-0005-0000-0000-0000274B0000}"/>
    <cellStyle name="FAS Input Currency 2" xfId="10039" xr:uid="{00000000-0005-0000-0000-0000284B0000}"/>
    <cellStyle name="FAS Input Date" xfId="10040" xr:uid="{00000000-0005-0000-0000-0000294B0000}"/>
    <cellStyle name="FAS Input Date 2" xfId="10041" xr:uid="{00000000-0005-0000-0000-00002A4B0000}"/>
    <cellStyle name="FAS Input Multiple" xfId="10042" xr:uid="{00000000-0005-0000-0000-00002B4B0000}"/>
    <cellStyle name="FAS Input Multiple 2" xfId="10043" xr:uid="{00000000-0005-0000-0000-00002C4B0000}"/>
    <cellStyle name="FAS Input Number" xfId="10044" xr:uid="{00000000-0005-0000-0000-00002D4B0000}"/>
    <cellStyle name="FAS Input Number 2" xfId="10045" xr:uid="{00000000-0005-0000-0000-00002E4B0000}"/>
    <cellStyle name="FAS Input Percentage" xfId="10046" xr:uid="{00000000-0005-0000-0000-00002F4B0000}"/>
    <cellStyle name="FAS Input Percentage 2" xfId="10047" xr:uid="{00000000-0005-0000-0000-0000304B0000}"/>
    <cellStyle name="FAS Input Title / Name" xfId="10048" xr:uid="{00000000-0005-0000-0000-0000314B0000}"/>
    <cellStyle name="FAS Input Title / Name 2" xfId="10049" xr:uid="{00000000-0005-0000-0000-0000324B0000}"/>
    <cellStyle name="FAS Input Year" xfId="10050" xr:uid="{00000000-0005-0000-0000-0000334B0000}"/>
    <cellStyle name="FAS Input Year 2" xfId="10051" xr:uid="{00000000-0005-0000-0000-0000344B0000}"/>
    <cellStyle name="Financial Planning Assumption" xfId="10052" xr:uid="{00000000-0005-0000-0000-0000354B0000}"/>
    <cellStyle name="Financial Planning Assumption 2" xfId="10053" xr:uid="{00000000-0005-0000-0000-0000364B0000}"/>
    <cellStyle name="Financial Planning Assumption 2 2" xfId="29614" xr:uid="{00000000-0005-0000-0000-0000374B0000}"/>
    <cellStyle name="Financial Planning Assumption 3" xfId="10054" xr:uid="{00000000-0005-0000-0000-0000384B0000}"/>
    <cellStyle name="Financial Planning Assumption 3 2" xfId="29615" xr:uid="{00000000-0005-0000-0000-0000394B0000}"/>
    <cellStyle name="Financial Planning Assumption 4" xfId="29613" xr:uid="{00000000-0005-0000-0000-00003A4B0000}"/>
    <cellStyle name="Fixed" xfId="10055" xr:uid="{00000000-0005-0000-0000-00003B4B0000}"/>
    <cellStyle name="Fixed 2" xfId="10056" xr:uid="{00000000-0005-0000-0000-00003C4B0000}"/>
    <cellStyle name="Footnote" xfId="10057" xr:uid="{00000000-0005-0000-0000-00003D4B0000}"/>
    <cellStyle name="Forecast Currency" xfId="10058" xr:uid="{00000000-0005-0000-0000-00003E4B0000}"/>
    <cellStyle name="Forecast Date" xfId="10059" xr:uid="{00000000-0005-0000-0000-00003F4B0000}"/>
    <cellStyle name="Forecast Multiple" xfId="10060" xr:uid="{00000000-0005-0000-0000-0000404B0000}"/>
    <cellStyle name="Forecast Number" xfId="10061" xr:uid="{00000000-0005-0000-0000-0000414B0000}"/>
    <cellStyle name="Forecast Percentage" xfId="10062" xr:uid="{00000000-0005-0000-0000-0000424B0000}"/>
    <cellStyle name="Forecast Period Title" xfId="10063" xr:uid="{00000000-0005-0000-0000-0000434B0000}"/>
    <cellStyle name="Forecast Year" xfId="10064" xr:uid="{00000000-0005-0000-0000-0000444B0000}"/>
    <cellStyle name="Gilsans" xfId="10065" xr:uid="{00000000-0005-0000-0000-0000454B0000}"/>
    <cellStyle name="Gilsansl" xfId="10066" xr:uid="{00000000-0005-0000-0000-0000464B0000}"/>
    <cellStyle name="Good 2" xfId="10067" xr:uid="{00000000-0005-0000-0000-0000474B0000}"/>
    <cellStyle name="Good 3" xfId="10068" xr:uid="{00000000-0005-0000-0000-0000484B0000}"/>
    <cellStyle name="Good 4" xfId="10069" xr:uid="{00000000-0005-0000-0000-0000494B0000}"/>
    <cellStyle name="Good 5" xfId="10070" xr:uid="{00000000-0005-0000-0000-00004A4B0000}"/>
    <cellStyle name="Good 6" xfId="10071" xr:uid="{00000000-0005-0000-0000-00004B4B0000}"/>
    <cellStyle name="Hard Percent" xfId="10072" xr:uid="{00000000-0005-0000-0000-00004C4B0000}"/>
    <cellStyle name="Header" xfId="10073" xr:uid="{00000000-0005-0000-0000-00004D4B0000}"/>
    <cellStyle name="Heading 1 2" xfId="10074" xr:uid="{00000000-0005-0000-0000-00004E4B0000}"/>
    <cellStyle name="Heading 1 2 2" xfId="10075" xr:uid="{00000000-0005-0000-0000-00004F4B0000}"/>
    <cellStyle name="Heading 1 2 3" xfId="10076" xr:uid="{00000000-0005-0000-0000-0000504B0000}"/>
    <cellStyle name="Heading 1 3" xfId="10077" xr:uid="{00000000-0005-0000-0000-0000514B0000}"/>
    <cellStyle name="Heading 1 4" xfId="10078" xr:uid="{00000000-0005-0000-0000-0000524B0000}"/>
    <cellStyle name="Heading 1 5" xfId="10079" xr:uid="{00000000-0005-0000-0000-0000534B0000}"/>
    <cellStyle name="Heading 1 6" xfId="10080" xr:uid="{00000000-0005-0000-0000-0000544B0000}"/>
    <cellStyle name="Heading 1 7" xfId="10081" xr:uid="{00000000-0005-0000-0000-0000554B0000}"/>
    <cellStyle name="Heading 1 8" xfId="10082" xr:uid="{00000000-0005-0000-0000-0000564B0000}"/>
    <cellStyle name="Heading 1 9" xfId="10083" xr:uid="{00000000-0005-0000-0000-0000574B0000}"/>
    <cellStyle name="Heading 1." xfId="10084" xr:uid="{00000000-0005-0000-0000-0000584B0000}"/>
    <cellStyle name="Heading 1. 2" xfId="10085" xr:uid="{00000000-0005-0000-0000-0000594B0000}"/>
    <cellStyle name="Heading 2 2" xfId="10086" xr:uid="{00000000-0005-0000-0000-00005A4B0000}"/>
    <cellStyle name="Heading 2 2 2" xfId="10087" xr:uid="{00000000-0005-0000-0000-00005B4B0000}"/>
    <cellStyle name="Heading 2 2 3" xfId="10088" xr:uid="{00000000-0005-0000-0000-00005C4B0000}"/>
    <cellStyle name="Heading 2 3" xfId="10089" xr:uid="{00000000-0005-0000-0000-00005D4B0000}"/>
    <cellStyle name="Heading 2 4" xfId="10090" xr:uid="{00000000-0005-0000-0000-00005E4B0000}"/>
    <cellStyle name="Heading 2 5" xfId="10091" xr:uid="{00000000-0005-0000-0000-00005F4B0000}"/>
    <cellStyle name="Heading 2 6" xfId="10092" xr:uid="{00000000-0005-0000-0000-0000604B0000}"/>
    <cellStyle name="Heading 2 7" xfId="10093" xr:uid="{00000000-0005-0000-0000-0000614B0000}"/>
    <cellStyle name="Heading 2 8" xfId="10094" xr:uid="{00000000-0005-0000-0000-0000624B0000}"/>
    <cellStyle name="Heading 2 9" xfId="10095" xr:uid="{00000000-0005-0000-0000-0000634B0000}"/>
    <cellStyle name="Heading 2." xfId="10096" xr:uid="{00000000-0005-0000-0000-0000644B0000}"/>
    <cellStyle name="Heading 2. 2" xfId="10097" xr:uid="{00000000-0005-0000-0000-0000654B0000}"/>
    <cellStyle name="Heading 3 2" xfId="10098" xr:uid="{00000000-0005-0000-0000-0000664B0000}"/>
    <cellStyle name="Heading 3 2 2" xfId="10099" xr:uid="{00000000-0005-0000-0000-0000674B0000}"/>
    <cellStyle name="Heading 3 2 3" xfId="10100" xr:uid="{00000000-0005-0000-0000-0000684B0000}"/>
    <cellStyle name="Heading 3 3" xfId="10101" xr:uid="{00000000-0005-0000-0000-0000694B0000}"/>
    <cellStyle name="Heading 3 4" xfId="10102" xr:uid="{00000000-0005-0000-0000-00006A4B0000}"/>
    <cellStyle name="Heading 3 5" xfId="10103" xr:uid="{00000000-0005-0000-0000-00006B4B0000}"/>
    <cellStyle name="Heading 3 6" xfId="10104" xr:uid="{00000000-0005-0000-0000-00006C4B0000}"/>
    <cellStyle name="Heading 3 7" xfId="10105" xr:uid="{00000000-0005-0000-0000-00006D4B0000}"/>
    <cellStyle name="Heading 3 8" xfId="10106" xr:uid="{00000000-0005-0000-0000-00006E4B0000}"/>
    <cellStyle name="Heading 3 9" xfId="10107" xr:uid="{00000000-0005-0000-0000-00006F4B0000}"/>
    <cellStyle name="Heading 3." xfId="10108" xr:uid="{00000000-0005-0000-0000-0000704B0000}"/>
    <cellStyle name="Heading 3. 2" xfId="10109" xr:uid="{00000000-0005-0000-0000-0000714B0000}"/>
    <cellStyle name="Heading 4 2" xfId="10110" xr:uid="{00000000-0005-0000-0000-0000724B0000}"/>
    <cellStyle name="Heading 4 2 2" xfId="10111" xr:uid="{00000000-0005-0000-0000-0000734B0000}"/>
    <cellStyle name="Heading 4 2 3" xfId="10112" xr:uid="{00000000-0005-0000-0000-0000744B0000}"/>
    <cellStyle name="Heading 4 2 4" xfId="10113" xr:uid="{00000000-0005-0000-0000-0000754B0000}"/>
    <cellStyle name="Heading 4 3" xfId="10114" xr:uid="{00000000-0005-0000-0000-0000764B0000}"/>
    <cellStyle name="Heading 4 3 2" xfId="10115" xr:uid="{00000000-0005-0000-0000-0000774B0000}"/>
    <cellStyle name="Heading 4 4" xfId="10116" xr:uid="{00000000-0005-0000-0000-0000784B0000}"/>
    <cellStyle name="Heading 4 4 2" xfId="10117" xr:uid="{00000000-0005-0000-0000-0000794B0000}"/>
    <cellStyle name="Heading 4 4 3" xfId="10118" xr:uid="{00000000-0005-0000-0000-00007A4B0000}"/>
    <cellStyle name="Heading 4 5" xfId="10119" xr:uid="{00000000-0005-0000-0000-00007B4B0000}"/>
    <cellStyle name="Heading 4 5 2" xfId="10120" xr:uid="{00000000-0005-0000-0000-00007C4B0000}"/>
    <cellStyle name="Heading 4 5 3" xfId="10121" xr:uid="{00000000-0005-0000-0000-00007D4B0000}"/>
    <cellStyle name="Heading 4 6" xfId="10122" xr:uid="{00000000-0005-0000-0000-00007E4B0000}"/>
    <cellStyle name="Heading 4 7" xfId="10123" xr:uid="{00000000-0005-0000-0000-00007F4B0000}"/>
    <cellStyle name="Heading 4 8" xfId="10124" xr:uid="{00000000-0005-0000-0000-0000804B0000}"/>
    <cellStyle name="Heading 4 9" xfId="10125" xr:uid="{00000000-0005-0000-0000-0000814B0000}"/>
    <cellStyle name="Heading 4." xfId="10126" xr:uid="{00000000-0005-0000-0000-0000824B0000}"/>
    <cellStyle name="Heading 4. 2" xfId="10127" xr:uid="{00000000-0005-0000-0000-0000834B0000}"/>
    <cellStyle name="Heading(4)" xfId="10128" xr:uid="{00000000-0005-0000-0000-0000844B0000}"/>
    <cellStyle name="Hyperlink" xfId="3" builtinId="8"/>
    <cellStyle name="Hyperlink 2" xfId="16" xr:uid="{00000000-0005-0000-0000-0000864B0000}"/>
    <cellStyle name="Hyperlink 2 2" xfId="10130" xr:uid="{00000000-0005-0000-0000-0000874B0000}"/>
    <cellStyle name="Hyperlink 2 3" xfId="10131" xr:uid="{00000000-0005-0000-0000-0000884B0000}"/>
    <cellStyle name="Hyperlink 2 4" xfId="10132" xr:uid="{00000000-0005-0000-0000-0000894B0000}"/>
    <cellStyle name="Hyperlink 2 5" xfId="10129" xr:uid="{00000000-0005-0000-0000-00008A4B0000}"/>
    <cellStyle name="Hyperlink 3" xfId="10133" xr:uid="{00000000-0005-0000-0000-00008B4B0000}"/>
    <cellStyle name="Hyperlink 3 2" xfId="10134" xr:uid="{00000000-0005-0000-0000-00008C4B0000}"/>
    <cellStyle name="Hyperlink 4" xfId="10135" xr:uid="{00000000-0005-0000-0000-00008D4B0000}"/>
    <cellStyle name="Hyperlink 5" xfId="10136" xr:uid="{00000000-0005-0000-0000-00008E4B0000}"/>
    <cellStyle name="Hyperlink Arrow" xfId="10137" xr:uid="{00000000-0005-0000-0000-00008F4B0000}"/>
    <cellStyle name="Hyperlink Arrow 2" xfId="10138" xr:uid="{00000000-0005-0000-0000-0000904B0000}"/>
    <cellStyle name="Hyperlink Arrow 3" xfId="10139" xr:uid="{00000000-0005-0000-0000-0000914B0000}"/>
    <cellStyle name="Hyperlink Arrow 4" xfId="10140" xr:uid="{00000000-0005-0000-0000-0000924B0000}"/>
    <cellStyle name="Hyperlink Arrow 5" xfId="10141" xr:uid="{00000000-0005-0000-0000-0000934B0000}"/>
    <cellStyle name="Hyperlink Arrow." xfId="10142" xr:uid="{00000000-0005-0000-0000-0000944B0000}"/>
    <cellStyle name="Hyperlink Arrow. 2" xfId="10143" xr:uid="{00000000-0005-0000-0000-0000954B0000}"/>
    <cellStyle name="Hyperlink Arrow_Current_Yr" xfId="10144" xr:uid="{00000000-0005-0000-0000-0000964B0000}"/>
    <cellStyle name="Hyperlink Check" xfId="10145" xr:uid="{00000000-0005-0000-0000-0000974B0000}"/>
    <cellStyle name="Hyperlink Check 2" xfId="10146" xr:uid="{00000000-0005-0000-0000-0000984B0000}"/>
    <cellStyle name="Hyperlink Check." xfId="10147" xr:uid="{00000000-0005-0000-0000-0000994B0000}"/>
    <cellStyle name="Hyperlink Check. 2" xfId="10148" xr:uid="{00000000-0005-0000-0000-00009A4B0000}"/>
    <cellStyle name="Hyperlink Check_Current_Yr" xfId="10149" xr:uid="{00000000-0005-0000-0000-00009B4B0000}"/>
    <cellStyle name="Hyperlink Text" xfId="10150" xr:uid="{00000000-0005-0000-0000-00009C4B0000}"/>
    <cellStyle name="Hyperlink Text 2" xfId="10151" xr:uid="{00000000-0005-0000-0000-00009D4B0000}"/>
    <cellStyle name="Hyperlink Text 3" xfId="10152" xr:uid="{00000000-0005-0000-0000-00009E4B0000}"/>
    <cellStyle name="Hyperlink Text 4" xfId="10153" xr:uid="{00000000-0005-0000-0000-00009F4B0000}"/>
    <cellStyle name="Hyperlink Text." xfId="10154" xr:uid="{00000000-0005-0000-0000-0000A04B0000}"/>
    <cellStyle name="Hyperlink Text. 2" xfId="10155" xr:uid="{00000000-0005-0000-0000-0000A14B0000}"/>
    <cellStyle name="Hyperlink Text. 3" xfId="10156" xr:uid="{00000000-0005-0000-0000-0000A24B0000}"/>
    <cellStyle name="Hyperlink Text_Current_Yr" xfId="10157" xr:uid="{00000000-0005-0000-0000-0000A34B0000}"/>
    <cellStyle name="Hyperlink TOC 1." xfId="10158" xr:uid="{00000000-0005-0000-0000-0000A44B0000}"/>
    <cellStyle name="Hyperlink TOC 1. 2" xfId="10159" xr:uid="{00000000-0005-0000-0000-0000A54B0000}"/>
    <cellStyle name="Hyperlink TOC 2." xfId="10160" xr:uid="{00000000-0005-0000-0000-0000A64B0000}"/>
    <cellStyle name="Hyperlink TOC 2. 2" xfId="10161" xr:uid="{00000000-0005-0000-0000-0000A74B0000}"/>
    <cellStyle name="Hyperlink TOC 3." xfId="10162" xr:uid="{00000000-0005-0000-0000-0000A84B0000}"/>
    <cellStyle name="Hyperlink TOC 3. 2" xfId="10163" xr:uid="{00000000-0005-0000-0000-0000A94B0000}"/>
    <cellStyle name="Hyperlink TOC 4." xfId="10164" xr:uid="{00000000-0005-0000-0000-0000AA4B0000}"/>
    <cellStyle name="Hyperlink TOC 4. 2" xfId="10165" xr:uid="{00000000-0005-0000-0000-0000AB4B0000}"/>
    <cellStyle name="Input 10" xfId="10166" xr:uid="{00000000-0005-0000-0000-0000AC4B0000}"/>
    <cellStyle name="Input 10 2" xfId="10167" xr:uid="{00000000-0005-0000-0000-0000AD4B0000}"/>
    <cellStyle name="Input 10 2 2" xfId="10168" xr:uid="{00000000-0005-0000-0000-0000AE4B0000}"/>
    <cellStyle name="Input 10 2 2 2" xfId="29618" xr:uid="{00000000-0005-0000-0000-0000AF4B0000}"/>
    <cellStyle name="Input 10 2 3" xfId="10169" xr:uid="{00000000-0005-0000-0000-0000B04B0000}"/>
    <cellStyle name="Input 10 2 3 2" xfId="29619" xr:uid="{00000000-0005-0000-0000-0000B14B0000}"/>
    <cellStyle name="Input 10 2 4" xfId="10170" xr:uid="{00000000-0005-0000-0000-0000B24B0000}"/>
    <cellStyle name="Input 10 2 4 2" xfId="29620" xr:uid="{00000000-0005-0000-0000-0000B34B0000}"/>
    <cellStyle name="Input 10 2 5" xfId="10171" xr:uid="{00000000-0005-0000-0000-0000B44B0000}"/>
    <cellStyle name="Input 10 2 5 2" xfId="29621" xr:uid="{00000000-0005-0000-0000-0000B54B0000}"/>
    <cellStyle name="Input 10 2 6" xfId="10172" xr:uid="{00000000-0005-0000-0000-0000B64B0000}"/>
    <cellStyle name="Input 10 2 6 2" xfId="29622" xr:uid="{00000000-0005-0000-0000-0000B74B0000}"/>
    <cellStyle name="Input 10 2 7" xfId="10173" xr:uid="{00000000-0005-0000-0000-0000B84B0000}"/>
    <cellStyle name="Input 10 2 7 2" xfId="29623" xr:uid="{00000000-0005-0000-0000-0000B94B0000}"/>
    <cellStyle name="Input 10 2 8" xfId="10174" xr:uid="{00000000-0005-0000-0000-0000BA4B0000}"/>
    <cellStyle name="Input 10 2 8 2" xfId="29624" xr:uid="{00000000-0005-0000-0000-0000BB4B0000}"/>
    <cellStyle name="Input 10 2 9" xfId="29617" xr:uid="{00000000-0005-0000-0000-0000BC4B0000}"/>
    <cellStyle name="Input 10 3" xfId="10175" xr:uid="{00000000-0005-0000-0000-0000BD4B0000}"/>
    <cellStyle name="Input 10 3 2" xfId="29625" xr:uid="{00000000-0005-0000-0000-0000BE4B0000}"/>
    <cellStyle name="Input 10 4" xfId="10176" xr:uid="{00000000-0005-0000-0000-0000BF4B0000}"/>
    <cellStyle name="Input 10 4 2" xfId="29626" xr:uid="{00000000-0005-0000-0000-0000C04B0000}"/>
    <cellStyle name="Input 10 5" xfId="10177" xr:uid="{00000000-0005-0000-0000-0000C14B0000}"/>
    <cellStyle name="Input 10 5 2" xfId="29627" xr:uid="{00000000-0005-0000-0000-0000C24B0000}"/>
    <cellStyle name="Input 10 6" xfId="10178" xr:uid="{00000000-0005-0000-0000-0000C34B0000}"/>
    <cellStyle name="Input 10 6 2" xfId="29628" xr:uid="{00000000-0005-0000-0000-0000C44B0000}"/>
    <cellStyle name="Input 10 7" xfId="10179" xr:uid="{00000000-0005-0000-0000-0000C54B0000}"/>
    <cellStyle name="Input 10 7 2" xfId="29629" xr:uid="{00000000-0005-0000-0000-0000C64B0000}"/>
    <cellStyle name="Input 10 8" xfId="10180" xr:uid="{00000000-0005-0000-0000-0000C74B0000}"/>
    <cellStyle name="Input 10 8 2" xfId="29630" xr:uid="{00000000-0005-0000-0000-0000C84B0000}"/>
    <cellStyle name="Input 10 9" xfId="29616" xr:uid="{00000000-0005-0000-0000-0000C94B0000}"/>
    <cellStyle name="Input 11" xfId="10181" xr:uid="{00000000-0005-0000-0000-0000CA4B0000}"/>
    <cellStyle name="Input 11 2" xfId="29631" xr:uid="{00000000-0005-0000-0000-0000CB4B0000}"/>
    <cellStyle name="Input 2" xfId="10182" xr:uid="{00000000-0005-0000-0000-0000CC4B0000}"/>
    <cellStyle name="Input 2 2" xfId="10183" xr:uid="{00000000-0005-0000-0000-0000CD4B0000}"/>
    <cellStyle name="Input 2 2 10" xfId="29633" xr:uid="{00000000-0005-0000-0000-0000CE4B0000}"/>
    <cellStyle name="Input 2 2 2" xfId="10184" xr:uid="{00000000-0005-0000-0000-0000CF4B0000}"/>
    <cellStyle name="Input 2 2 2 2" xfId="10185" xr:uid="{00000000-0005-0000-0000-0000D04B0000}"/>
    <cellStyle name="Input 2 2 2 2 2" xfId="10186" xr:uid="{00000000-0005-0000-0000-0000D14B0000}"/>
    <cellStyle name="Input 2 2 2 2 2 2" xfId="29636" xr:uid="{00000000-0005-0000-0000-0000D24B0000}"/>
    <cellStyle name="Input 2 2 2 2 3" xfId="10187" xr:uid="{00000000-0005-0000-0000-0000D34B0000}"/>
    <cellStyle name="Input 2 2 2 2 3 2" xfId="29637" xr:uid="{00000000-0005-0000-0000-0000D44B0000}"/>
    <cellStyle name="Input 2 2 2 2 4" xfId="10188" xr:uid="{00000000-0005-0000-0000-0000D54B0000}"/>
    <cellStyle name="Input 2 2 2 2 4 2" xfId="29638" xr:uid="{00000000-0005-0000-0000-0000D64B0000}"/>
    <cellStyle name="Input 2 2 2 2 5" xfId="10189" xr:uid="{00000000-0005-0000-0000-0000D74B0000}"/>
    <cellStyle name="Input 2 2 2 2 5 2" xfId="29639" xr:uid="{00000000-0005-0000-0000-0000D84B0000}"/>
    <cellStyle name="Input 2 2 2 2 6" xfId="10190" xr:uid="{00000000-0005-0000-0000-0000D94B0000}"/>
    <cellStyle name="Input 2 2 2 2 6 2" xfId="29640" xr:uid="{00000000-0005-0000-0000-0000DA4B0000}"/>
    <cellStyle name="Input 2 2 2 2 7" xfId="10191" xr:uid="{00000000-0005-0000-0000-0000DB4B0000}"/>
    <cellStyle name="Input 2 2 2 2 7 2" xfId="29641" xr:uid="{00000000-0005-0000-0000-0000DC4B0000}"/>
    <cellStyle name="Input 2 2 2 2 8" xfId="10192" xr:uid="{00000000-0005-0000-0000-0000DD4B0000}"/>
    <cellStyle name="Input 2 2 2 2 8 2" xfId="29642" xr:uid="{00000000-0005-0000-0000-0000DE4B0000}"/>
    <cellStyle name="Input 2 2 2 2 9" xfId="29635" xr:uid="{00000000-0005-0000-0000-0000DF4B0000}"/>
    <cellStyle name="Input 2 2 2 3" xfId="10193" xr:uid="{00000000-0005-0000-0000-0000E04B0000}"/>
    <cellStyle name="Input 2 2 2 3 2" xfId="29643" xr:uid="{00000000-0005-0000-0000-0000E14B0000}"/>
    <cellStyle name="Input 2 2 2 4" xfId="10194" xr:uid="{00000000-0005-0000-0000-0000E24B0000}"/>
    <cellStyle name="Input 2 2 2 4 2" xfId="29644" xr:uid="{00000000-0005-0000-0000-0000E34B0000}"/>
    <cellStyle name="Input 2 2 2 5" xfId="10195" xr:uid="{00000000-0005-0000-0000-0000E44B0000}"/>
    <cellStyle name="Input 2 2 2 5 2" xfId="29645" xr:uid="{00000000-0005-0000-0000-0000E54B0000}"/>
    <cellStyle name="Input 2 2 2 6" xfId="10196" xr:uid="{00000000-0005-0000-0000-0000E64B0000}"/>
    <cellStyle name="Input 2 2 2 6 2" xfId="29646" xr:uid="{00000000-0005-0000-0000-0000E74B0000}"/>
    <cellStyle name="Input 2 2 2 7" xfId="10197" xr:uid="{00000000-0005-0000-0000-0000E84B0000}"/>
    <cellStyle name="Input 2 2 2 7 2" xfId="29647" xr:uid="{00000000-0005-0000-0000-0000E94B0000}"/>
    <cellStyle name="Input 2 2 2 8" xfId="10198" xr:uid="{00000000-0005-0000-0000-0000EA4B0000}"/>
    <cellStyle name="Input 2 2 2 8 2" xfId="29648" xr:uid="{00000000-0005-0000-0000-0000EB4B0000}"/>
    <cellStyle name="Input 2 2 2 9" xfId="29634" xr:uid="{00000000-0005-0000-0000-0000EC4B0000}"/>
    <cellStyle name="Input 2 2 3" xfId="10199" xr:uid="{00000000-0005-0000-0000-0000ED4B0000}"/>
    <cellStyle name="Input 2 2 3 2" xfId="10200" xr:uid="{00000000-0005-0000-0000-0000EE4B0000}"/>
    <cellStyle name="Input 2 2 3 2 2" xfId="29650" xr:uid="{00000000-0005-0000-0000-0000EF4B0000}"/>
    <cellStyle name="Input 2 2 3 3" xfId="10201" xr:uid="{00000000-0005-0000-0000-0000F04B0000}"/>
    <cellStyle name="Input 2 2 3 3 2" xfId="29651" xr:uid="{00000000-0005-0000-0000-0000F14B0000}"/>
    <cellStyle name="Input 2 2 3 4" xfId="10202" xr:uid="{00000000-0005-0000-0000-0000F24B0000}"/>
    <cellStyle name="Input 2 2 3 4 2" xfId="29652" xr:uid="{00000000-0005-0000-0000-0000F34B0000}"/>
    <cellStyle name="Input 2 2 3 5" xfId="10203" xr:uid="{00000000-0005-0000-0000-0000F44B0000}"/>
    <cellStyle name="Input 2 2 3 5 2" xfId="29653" xr:uid="{00000000-0005-0000-0000-0000F54B0000}"/>
    <cellStyle name="Input 2 2 3 6" xfId="10204" xr:uid="{00000000-0005-0000-0000-0000F64B0000}"/>
    <cellStyle name="Input 2 2 3 6 2" xfId="29654" xr:uid="{00000000-0005-0000-0000-0000F74B0000}"/>
    <cellStyle name="Input 2 2 3 7" xfId="10205" xr:uid="{00000000-0005-0000-0000-0000F84B0000}"/>
    <cellStyle name="Input 2 2 3 7 2" xfId="29655" xr:uid="{00000000-0005-0000-0000-0000F94B0000}"/>
    <cellStyle name="Input 2 2 3 8" xfId="10206" xr:uid="{00000000-0005-0000-0000-0000FA4B0000}"/>
    <cellStyle name="Input 2 2 3 8 2" xfId="29656" xr:uid="{00000000-0005-0000-0000-0000FB4B0000}"/>
    <cellStyle name="Input 2 2 3 9" xfId="29649" xr:uid="{00000000-0005-0000-0000-0000FC4B0000}"/>
    <cellStyle name="Input 2 2 4" xfId="10207" xr:uid="{00000000-0005-0000-0000-0000FD4B0000}"/>
    <cellStyle name="Input 2 2 4 2" xfId="29657" xr:uid="{00000000-0005-0000-0000-0000FE4B0000}"/>
    <cellStyle name="Input 2 2 5" xfId="10208" xr:uid="{00000000-0005-0000-0000-0000FF4B0000}"/>
    <cellStyle name="Input 2 2 5 2" xfId="29658" xr:uid="{00000000-0005-0000-0000-0000004C0000}"/>
    <cellStyle name="Input 2 2 6" xfId="10209" xr:uid="{00000000-0005-0000-0000-0000014C0000}"/>
    <cellStyle name="Input 2 2 6 2" xfId="29659" xr:uid="{00000000-0005-0000-0000-0000024C0000}"/>
    <cellStyle name="Input 2 2 7" xfId="10210" xr:uid="{00000000-0005-0000-0000-0000034C0000}"/>
    <cellStyle name="Input 2 2 7 2" xfId="29660" xr:uid="{00000000-0005-0000-0000-0000044C0000}"/>
    <cellStyle name="Input 2 2 8" xfId="10211" xr:uid="{00000000-0005-0000-0000-0000054C0000}"/>
    <cellStyle name="Input 2 2 8 2" xfId="29661" xr:uid="{00000000-0005-0000-0000-0000064C0000}"/>
    <cellStyle name="Input 2 2 9" xfId="10212" xr:uid="{00000000-0005-0000-0000-0000074C0000}"/>
    <cellStyle name="Input 2 2 9 2" xfId="29662" xr:uid="{00000000-0005-0000-0000-0000084C0000}"/>
    <cellStyle name="Input 2 3" xfId="10213" xr:uid="{00000000-0005-0000-0000-0000094C0000}"/>
    <cellStyle name="Input 2 3 10" xfId="29663" xr:uid="{00000000-0005-0000-0000-00000A4C0000}"/>
    <cellStyle name="Input 2 3 2" xfId="10214" xr:uid="{00000000-0005-0000-0000-00000B4C0000}"/>
    <cellStyle name="Input 2 3 2 2" xfId="10215" xr:uid="{00000000-0005-0000-0000-00000C4C0000}"/>
    <cellStyle name="Input 2 3 2 2 2" xfId="10216" xr:uid="{00000000-0005-0000-0000-00000D4C0000}"/>
    <cellStyle name="Input 2 3 2 2 2 2" xfId="29666" xr:uid="{00000000-0005-0000-0000-00000E4C0000}"/>
    <cellStyle name="Input 2 3 2 2 3" xfId="10217" xr:uid="{00000000-0005-0000-0000-00000F4C0000}"/>
    <cellStyle name="Input 2 3 2 2 3 2" xfId="29667" xr:uid="{00000000-0005-0000-0000-0000104C0000}"/>
    <cellStyle name="Input 2 3 2 2 4" xfId="10218" xr:uid="{00000000-0005-0000-0000-0000114C0000}"/>
    <cellStyle name="Input 2 3 2 2 4 2" xfId="29668" xr:uid="{00000000-0005-0000-0000-0000124C0000}"/>
    <cellStyle name="Input 2 3 2 2 5" xfId="10219" xr:uid="{00000000-0005-0000-0000-0000134C0000}"/>
    <cellStyle name="Input 2 3 2 2 5 2" xfId="29669" xr:uid="{00000000-0005-0000-0000-0000144C0000}"/>
    <cellStyle name="Input 2 3 2 2 6" xfId="10220" xr:uid="{00000000-0005-0000-0000-0000154C0000}"/>
    <cellStyle name="Input 2 3 2 2 6 2" xfId="29670" xr:uid="{00000000-0005-0000-0000-0000164C0000}"/>
    <cellStyle name="Input 2 3 2 2 7" xfId="10221" xr:uid="{00000000-0005-0000-0000-0000174C0000}"/>
    <cellStyle name="Input 2 3 2 2 7 2" xfId="29671" xr:uid="{00000000-0005-0000-0000-0000184C0000}"/>
    <cellStyle name="Input 2 3 2 2 8" xfId="10222" xr:uid="{00000000-0005-0000-0000-0000194C0000}"/>
    <cellStyle name="Input 2 3 2 2 8 2" xfId="29672" xr:uid="{00000000-0005-0000-0000-00001A4C0000}"/>
    <cellStyle name="Input 2 3 2 2 9" xfId="29665" xr:uid="{00000000-0005-0000-0000-00001B4C0000}"/>
    <cellStyle name="Input 2 3 2 3" xfId="10223" xr:uid="{00000000-0005-0000-0000-00001C4C0000}"/>
    <cellStyle name="Input 2 3 2 3 2" xfId="29673" xr:uid="{00000000-0005-0000-0000-00001D4C0000}"/>
    <cellStyle name="Input 2 3 2 4" xfId="10224" xr:uid="{00000000-0005-0000-0000-00001E4C0000}"/>
    <cellStyle name="Input 2 3 2 4 2" xfId="29674" xr:uid="{00000000-0005-0000-0000-00001F4C0000}"/>
    <cellStyle name="Input 2 3 2 5" xfId="10225" xr:uid="{00000000-0005-0000-0000-0000204C0000}"/>
    <cellStyle name="Input 2 3 2 5 2" xfId="29675" xr:uid="{00000000-0005-0000-0000-0000214C0000}"/>
    <cellStyle name="Input 2 3 2 6" xfId="10226" xr:uid="{00000000-0005-0000-0000-0000224C0000}"/>
    <cellStyle name="Input 2 3 2 6 2" xfId="29676" xr:uid="{00000000-0005-0000-0000-0000234C0000}"/>
    <cellStyle name="Input 2 3 2 7" xfId="10227" xr:uid="{00000000-0005-0000-0000-0000244C0000}"/>
    <cellStyle name="Input 2 3 2 7 2" xfId="29677" xr:uid="{00000000-0005-0000-0000-0000254C0000}"/>
    <cellStyle name="Input 2 3 2 8" xfId="10228" xr:uid="{00000000-0005-0000-0000-0000264C0000}"/>
    <cellStyle name="Input 2 3 2 8 2" xfId="29678" xr:uid="{00000000-0005-0000-0000-0000274C0000}"/>
    <cellStyle name="Input 2 3 2 9" xfId="29664" xr:uid="{00000000-0005-0000-0000-0000284C0000}"/>
    <cellStyle name="Input 2 3 3" xfId="10229" xr:uid="{00000000-0005-0000-0000-0000294C0000}"/>
    <cellStyle name="Input 2 3 3 2" xfId="10230" xr:uid="{00000000-0005-0000-0000-00002A4C0000}"/>
    <cellStyle name="Input 2 3 3 2 2" xfId="29680" xr:uid="{00000000-0005-0000-0000-00002B4C0000}"/>
    <cellStyle name="Input 2 3 3 3" xfId="10231" xr:uid="{00000000-0005-0000-0000-00002C4C0000}"/>
    <cellStyle name="Input 2 3 3 3 2" xfId="29681" xr:uid="{00000000-0005-0000-0000-00002D4C0000}"/>
    <cellStyle name="Input 2 3 3 4" xfId="10232" xr:uid="{00000000-0005-0000-0000-00002E4C0000}"/>
    <cellStyle name="Input 2 3 3 4 2" xfId="29682" xr:uid="{00000000-0005-0000-0000-00002F4C0000}"/>
    <cellStyle name="Input 2 3 3 5" xfId="10233" xr:uid="{00000000-0005-0000-0000-0000304C0000}"/>
    <cellStyle name="Input 2 3 3 5 2" xfId="29683" xr:uid="{00000000-0005-0000-0000-0000314C0000}"/>
    <cellStyle name="Input 2 3 3 6" xfId="10234" xr:uid="{00000000-0005-0000-0000-0000324C0000}"/>
    <cellStyle name="Input 2 3 3 6 2" xfId="29684" xr:uid="{00000000-0005-0000-0000-0000334C0000}"/>
    <cellStyle name="Input 2 3 3 7" xfId="10235" xr:uid="{00000000-0005-0000-0000-0000344C0000}"/>
    <cellStyle name="Input 2 3 3 7 2" xfId="29685" xr:uid="{00000000-0005-0000-0000-0000354C0000}"/>
    <cellStyle name="Input 2 3 3 8" xfId="10236" xr:uid="{00000000-0005-0000-0000-0000364C0000}"/>
    <cellStyle name="Input 2 3 3 8 2" xfId="29686" xr:uid="{00000000-0005-0000-0000-0000374C0000}"/>
    <cellStyle name="Input 2 3 3 9" xfId="29679" xr:uid="{00000000-0005-0000-0000-0000384C0000}"/>
    <cellStyle name="Input 2 3 4" xfId="10237" xr:uid="{00000000-0005-0000-0000-0000394C0000}"/>
    <cellStyle name="Input 2 3 4 2" xfId="29687" xr:uid="{00000000-0005-0000-0000-00003A4C0000}"/>
    <cellStyle name="Input 2 3 5" xfId="10238" xr:uid="{00000000-0005-0000-0000-00003B4C0000}"/>
    <cellStyle name="Input 2 3 5 2" xfId="29688" xr:uid="{00000000-0005-0000-0000-00003C4C0000}"/>
    <cellStyle name="Input 2 3 6" xfId="10239" xr:uid="{00000000-0005-0000-0000-00003D4C0000}"/>
    <cellStyle name="Input 2 3 6 2" xfId="29689" xr:uid="{00000000-0005-0000-0000-00003E4C0000}"/>
    <cellStyle name="Input 2 3 7" xfId="10240" xr:uid="{00000000-0005-0000-0000-00003F4C0000}"/>
    <cellStyle name="Input 2 3 7 2" xfId="29690" xr:uid="{00000000-0005-0000-0000-0000404C0000}"/>
    <cellStyle name="Input 2 3 8" xfId="10241" xr:uid="{00000000-0005-0000-0000-0000414C0000}"/>
    <cellStyle name="Input 2 3 8 2" xfId="29691" xr:uid="{00000000-0005-0000-0000-0000424C0000}"/>
    <cellStyle name="Input 2 3 9" xfId="10242" xr:uid="{00000000-0005-0000-0000-0000434C0000}"/>
    <cellStyle name="Input 2 3 9 2" xfId="29692" xr:uid="{00000000-0005-0000-0000-0000444C0000}"/>
    <cellStyle name="Input 2 4" xfId="10243" xr:uid="{00000000-0005-0000-0000-0000454C0000}"/>
    <cellStyle name="Input 2 4 10" xfId="29693" xr:uid="{00000000-0005-0000-0000-0000464C0000}"/>
    <cellStyle name="Input 2 4 2" xfId="10244" xr:uid="{00000000-0005-0000-0000-0000474C0000}"/>
    <cellStyle name="Input 2 4 2 2" xfId="10245" xr:uid="{00000000-0005-0000-0000-0000484C0000}"/>
    <cellStyle name="Input 2 4 2 2 2" xfId="10246" xr:uid="{00000000-0005-0000-0000-0000494C0000}"/>
    <cellStyle name="Input 2 4 2 2 2 2" xfId="29696" xr:uid="{00000000-0005-0000-0000-00004A4C0000}"/>
    <cellStyle name="Input 2 4 2 2 3" xfId="10247" xr:uid="{00000000-0005-0000-0000-00004B4C0000}"/>
    <cellStyle name="Input 2 4 2 2 3 2" xfId="29697" xr:uid="{00000000-0005-0000-0000-00004C4C0000}"/>
    <cellStyle name="Input 2 4 2 2 4" xfId="10248" xr:uid="{00000000-0005-0000-0000-00004D4C0000}"/>
    <cellStyle name="Input 2 4 2 2 4 2" xfId="29698" xr:uid="{00000000-0005-0000-0000-00004E4C0000}"/>
    <cellStyle name="Input 2 4 2 2 5" xfId="10249" xr:uid="{00000000-0005-0000-0000-00004F4C0000}"/>
    <cellStyle name="Input 2 4 2 2 5 2" xfId="29699" xr:uid="{00000000-0005-0000-0000-0000504C0000}"/>
    <cellStyle name="Input 2 4 2 2 6" xfId="10250" xr:uid="{00000000-0005-0000-0000-0000514C0000}"/>
    <cellStyle name="Input 2 4 2 2 6 2" xfId="29700" xr:uid="{00000000-0005-0000-0000-0000524C0000}"/>
    <cellStyle name="Input 2 4 2 2 7" xfId="10251" xr:uid="{00000000-0005-0000-0000-0000534C0000}"/>
    <cellStyle name="Input 2 4 2 2 7 2" xfId="29701" xr:uid="{00000000-0005-0000-0000-0000544C0000}"/>
    <cellStyle name="Input 2 4 2 2 8" xfId="10252" xr:uid="{00000000-0005-0000-0000-0000554C0000}"/>
    <cellStyle name="Input 2 4 2 2 8 2" xfId="29702" xr:uid="{00000000-0005-0000-0000-0000564C0000}"/>
    <cellStyle name="Input 2 4 2 2 9" xfId="29695" xr:uid="{00000000-0005-0000-0000-0000574C0000}"/>
    <cellStyle name="Input 2 4 2 3" xfId="10253" xr:uid="{00000000-0005-0000-0000-0000584C0000}"/>
    <cellStyle name="Input 2 4 2 3 2" xfId="29703" xr:uid="{00000000-0005-0000-0000-0000594C0000}"/>
    <cellStyle name="Input 2 4 2 4" xfId="10254" xr:uid="{00000000-0005-0000-0000-00005A4C0000}"/>
    <cellStyle name="Input 2 4 2 4 2" xfId="29704" xr:uid="{00000000-0005-0000-0000-00005B4C0000}"/>
    <cellStyle name="Input 2 4 2 5" xfId="10255" xr:uid="{00000000-0005-0000-0000-00005C4C0000}"/>
    <cellStyle name="Input 2 4 2 5 2" xfId="29705" xr:uid="{00000000-0005-0000-0000-00005D4C0000}"/>
    <cellStyle name="Input 2 4 2 6" xfId="10256" xr:uid="{00000000-0005-0000-0000-00005E4C0000}"/>
    <cellStyle name="Input 2 4 2 6 2" xfId="29706" xr:uid="{00000000-0005-0000-0000-00005F4C0000}"/>
    <cellStyle name="Input 2 4 2 7" xfId="10257" xr:uid="{00000000-0005-0000-0000-0000604C0000}"/>
    <cellStyle name="Input 2 4 2 7 2" xfId="29707" xr:uid="{00000000-0005-0000-0000-0000614C0000}"/>
    <cellStyle name="Input 2 4 2 8" xfId="10258" xr:uid="{00000000-0005-0000-0000-0000624C0000}"/>
    <cellStyle name="Input 2 4 2 8 2" xfId="29708" xr:uid="{00000000-0005-0000-0000-0000634C0000}"/>
    <cellStyle name="Input 2 4 2 9" xfId="29694" xr:uid="{00000000-0005-0000-0000-0000644C0000}"/>
    <cellStyle name="Input 2 4 3" xfId="10259" xr:uid="{00000000-0005-0000-0000-0000654C0000}"/>
    <cellStyle name="Input 2 4 3 2" xfId="10260" xr:uid="{00000000-0005-0000-0000-0000664C0000}"/>
    <cellStyle name="Input 2 4 3 2 2" xfId="29710" xr:uid="{00000000-0005-0000-0000-0000674C0000}"/>
    <cellStyle name="Input 2 4 3 3" xfId="10261" xr:uid="{00000000-0005-0000-0000-0000684C0000}"/>
    <cellStyle name="Input 2 4 3 3 2" xfId="29711" xr:uid="{00000000-0005-0000-0000-0000694C0000}"/>
    <cellStyle name="Input 2 4 3 4" xfId="10262" xr:uid="{00000000-0005-0000-0000-00006A4C0000}"/>
    <cellStyle name="Input 2 4 3 4 2" xfId="29712" xr:uid="{00000000-0005-0000-0000-00006B4C0000}"/>
    <cellStyle name="Input 2 4 3 5" xfId="10263" xr:uid="{00000000-0005-0000-0000-00006C4C0000}"/>
    <cellStyle name="Input 2 4 3 5 2" xfId="29713" xr:uid="{00000000-0005-0000-0000-00006D4C0000}"/>
    <cellStyle name="Input 2 4 3 6" xfId="10264" xr:uid="{00000000-0005-0000-0000-00006E4C0000}"/>
    <cellStyle name="Input 2 4 3 6 2" xfId="29714" xr:uid="{00000000-0005-0000-0000-00006F4C0000}"/>
    <cellStyle name="Input 2 4 3 7" xfId="10265" xr:uid="{00000000-0005-0000-0000-0000704C0000}"/>
    <cellStyle name="Input 2 4 3 7 2" xfId="29715" xr:uid="{00000000-0005-0000-0000-0000714C0000}"/>
    <cellStyle name="Input 2 4 3 8" xfId="10266" xr:uid="{00000000-0005-0000-0000-0000724C0000}"/>
    <cellStyle name="Input 2 4 3 8 2" xfId="29716" xr:uid="{00000000-0005-0000-0000-0000734C0000}"/>
    <cellStyle name="Input 2 4 3 9" xfId="29709" xr:uid="{00000000-0005-0000-0000-0000744C0000}"/>
    <cellStyle name="Input 2 4 4" xfId="10267" xr:uid="{00000000-0005-0000-0000-0000754C0000}"/>
    <cellStyle name="Input 2 4 4 2" xfId="29717" xr:uid="{00000000-0005-0000-0000-0000764C0000}"/>
    <cellStyle name="Input 2 4 5" xfId="10268" xr:uid="{00000000-0005-0000-0000-0000774C0000}"/>
    <cellStyle name="Input 2 4 5 2" xfId="29718" xr:uid="{00000000-0005-0000-0000-0000784C0000}"/>
    <cellStyle name="Input 2 4 6" xfId="10269" xr:uid="{00000000-0005-0000-0000-0000794C0000}"/>
    <cellStyle name="Input 2 4 6 2" xfId="29719" xr:uid="{00000000-0005-0000-0000-00007A4C0000}"/>
    <cellStyle name="Input 2 4 7" xfId="10270" xr:uid="{00000000-0005-0000-0000-00007B4C0000}"/>
    <cellStyle name="Input 2 4 7 2" xfId="29720" xr:uid="{00000000-0005-0000-0000-00007C4C0000}"/>
    <cellStyle name="Input 2 4 8" xfId="10271" xr:uid="{00000000-0005-0000-0000-00007D4C0000}"/>
    <cellStyle name="Input 2 4 8 2" xfId="29721" xr:uid="{00000000-0005-0000-0000-00007E4C0000}"/>
    <cellStyle name="Input 2 4 9" xfId="10272" xr:uid="{00000000-0005-0000-0000-00007F4C0000}"/>
    <cellStyle name="Input 2 4 9 2" xfId="29722" xr:uid="{00000000-0005-0000-0000-0000804C0000}"/>
    <cellStyle name="Input 2 5" xfId="10273" xr:uid="{00000000-0005-0000-0000-0000814C0000}"/>
    <cellStyle name="Input 2 5 10" xfId="29723" xr:uid="{00000000-0005-0000-0000-0000824C0000}"/>
    <cellStyle name="Input 2 5 2" xfId="10274" xr:uid="{00000000-0005-0000-0000-0000834C0000}"/>
    <cellStyle name="Input 2 5 2 2" xfId="10275" xr:uid="{00000000-0005-0000-0000-0000844C0000}"/>
    <cellStyle name="Input 2 5 2 2 2" xfId="10276" xr:uid="{00000000-0005-0000-0000-0000854C0000}"/>
    <cellStyle name="Input 2 5 2 2 2 2" xfId="29726" xr:uid="{00000000-0005-0000-0000-0000864C0000}"/>
    <cellStyle name="Input 2 5 2 2 3" xfId="10277" xr:uid="{00000000-0005-0000-0000-0000874C0000}"/>
    <cellStyle name="Input 2 5 2 2 3 2" xfId="29727" xr:uid="{00000000-0005-0000-0000-0000884C0000}"/>
    <cellStyle name="Input 2 5 2 2 4" xfId="10278" xr:uid="{00000000-0005-0000-0000-0000894C0000}"/>
    <cellStyle name="Input 2 5 2 2 4 2" xfId="29728" xr:uid="{00000000-0005-0000-0000-00008A4C0000}"/>
    <cellStyle name="Input 2 5 2 2 5" xfId="10279" xr:uid="{00000000-0005-0000-0000-00008B4C0000}"/>
    <cellStyle name="Input 2 5 2 2 5 2" xfId="29729" xr:uid="{00000000-0005-0000-0000-00008C4C0000}"/>
    <cellStyle name="Input 2 5 2 2 6" xfId="10280" xr:uid="{00000000-0005-0000-0000-00008D4C0000}"/>
    <cellStyle name="Input 2 5 2 2 6 2" xfId="29730" xr:uid="{00000000-0005-0000-0000-00008E4C0000}"/>
    <cellStyle name="Input 2 5 2 2 7" xfId="10281" xr:uid="{00000000-0005-0000-0000-00008F4C0000}"/>
    <cellStyle name="Input 2 5 2 2 7 2" xfId="29731" xr:uid="{00000000-0005-0000-0000-0000904C0000}"/>
    <cellStyle name="Input 2 5 2 2 8" xfId="10282" xr:uid="{00000000-0005-0000-0000-0000914C0000}"/>
    <cellStyle name="Input 2 5 2 2 8 2" xfId="29732" xr:uid="{00000000-0005-0000-0000-0000924C0000}"/>
    <cellStyle name="Input 2 5 2 2 9" xfId="29725" xr:uid="{00000000-0005-0000-0000-0000934C0000}"/>
    <cellStyle name="Input 2 5 2 3" xfId="10283" xr:uid="{00000000-0005-0000-0000-0000944C0000}"/>
    <cellStyle name="Input 2 5 2 3 2" xfId="29733" xr:uid="{00000000-0005-0000-0000-0000954C0000}"/>
    <cellStyle name="Input 2 5 2 4" xfId="10284" xr:uid="{00000000-0005-0000-0000-0000964C0000}"/>
    <cellStyle name="Input 2 5 2 4 2" xfId="29734" xr:uid="{00000000-0005-0000-0000-0000974C0000}"/>
    <cellStyle name="Input 2 5 2 5" xfId="10285" xr:uid="{00000000-0005-0000-0000-0000984C0000}"/>
    <cellStyle name="Input 2 5 2 5 2" xfId="29735" xr:uid="{00000000-0005-0000-0000-0000994C0000}"/>
    <cellStyle name="Input 2 5 2 6" xfId="10286" xr:uid="{00000000-0005-0000-0000-00009A4C0000}"/>
    <cellStyle name="Input 2 5 2 6 2" xfId="29736" xr:uid="{00000000-0005-0000-0000-00009B4C0000}"/>
    <cellStyle name="Input 2 5 2 7" xfId="10287" xr:uid="{00000000-0005-0000-0000-00009C4C0000}"/>
    <cellStyle name="Input 2 5 2 7 2" xfId="29737" xr:uid="{00000000-0005-0000-0000-00009D4C0000}"/>
    <cellStyle name="Input 2 5 2 8" xfId="10288" xr:uid="{00000000-0005-0000-0000-00009E4C0000}"/>
    <cellStyle name="Input 2 5 2 8 2" xfId="29738" xr:uid="{00000000-0005-0000-0000-00009F4C0000}"/>
    <cellStyle name="Input 2 5 2 9" xfId="29724" xr:uid="{00000000-0005-0000-0000-0000A04C0000}"/>
    <cellStyle name="Input 2 5 3" xfId="10289" xr:uid="{00000000-0005-0000-0000-0000A14C0000}"/>
    <cellStyle name="Input 2 5 3 2" xfId="10290" xr:uid="{00000000-0005-0000-0000-0000A24C0000}"/>
    <cellStyle name="Input 2 5 3 2 2" xfId="29740" xr:uid="{00000000-0005-0000-0000-0000A34C0000}"/>
    <cellStyle name="Input 2 5 3 3" xfId="10291" xr:uid="{00000000-0005-0000-0000-0000A44C0000}"/>
    <cellStyle name="Input 2 5 3 3 2" xfId="29741" xr:uid="{00000000-0005-0000-0000-0000A54C0000}"/>
    <cellStyle name="Input 2 5 3 4" xfId="10292" xr:uid="{00000000-0005-0000-0000-0000A64C0000}"/>
    <cellStyle name="Input 2 5 3 4 2" xfId="29742" xr:uid="{00000000-0005-0000-0000-0000A74C0000}"/>
    <cellStyle name="Input 2 5 3 5" xfId="10293" xr:uid="{00000000-0005-0000-0000-0000A84C0000}"/>
    <cellStyle name="Input 2 5 3 5 2" xfId="29743" xr:uid="{00000000-0005-0000-0000-0000A94C0000}"/>
    <cellStyle name="Input 2 5 3 6" xfId="10294" xr:uid="{00000000-0005-0000-0000-0000AA4C0000}"/>
    <cellStyle name="Input 2 5 3 6 2" xfId="29744" xr:uid="{00000000-0005-0000-0000-0000AB4C0000}"/>
    <cellStyle name="Input 2 5 3 7" xfId="10295" xr:uid="{00000000-0005-0000-0000-0000AC4C0000}"/>
    <cellStyle name="Input 2 5 3 7 2" xfId="29745" xr:uid="{00000000-0005-0000-0000-0000AD4C0000}"/>
    <cellStyle name="Input 2 5 3 8" xfId="10296" xr:uid="{00000000-0005-0000-0000-0000AE4C0000}"/>
    <cellStyle name="Input 2 5 3 8 2" xfId="29746" xr:uid="{00000000-0005-0000-0000-0000AF4C0000}"/>
    <cellStyle name="Input 2 5 3 9" xfId="29739" xr:uid="{00000000-0005-0000-0000-0000B04C0000}"/>
    <cellStyle name="Input 2 5 4" xfId="10297" xr:uid="{00000000-0005-0000-0000-0000B14C0000}"/>
    <cellStyle name="Input 2 5 4 2" xfId="29747" xr:uid="{00000000-0005-0000-0000-0000B24C0000}"/>
    <cellStyle name="Input 2 5 5" xfId="10298" xr:uid="{00000000-0005-0000-0000-0000B34C0000}"/>
    <cellStyle name="Input 2 5 5 2" xfId="29748" xr:uid="{00000000-0005-0000-0000-0000B44C0000}"/>
    <cellStyle name="Input 2 5 6" xfId="10299" xr:uid="{00000000-0005-0000-0000-0000B54C0000}"/>
    <cellStyle name="Input 2 5 6 2" xfId="29749" xr:uid="{00000000-0005-0000-0000-0000B64C0000}"/>
    <cellStyle name="Input 2 5 7" xfId="10300" xr:uid="{00000000-0005-0000-0000-0000B74C0000}"/>
    <cellStyle name="Input 2 5 7 2" xfId="29750" xr:uid="{00000000-0005-0000-0000-0000B84C0000}"/>
    <cellStyle name="Input 2 5 8" xfId="10301" xr:uid="{00000000-0005-0000-0000-0000B94C0000}"/>
    <cellStyle name="Input 2 5 8 2" xfId="29751" xr:uid="{00000000-0005-0000-0000-0000BA4C0000}"/>
    <cellStyle name="Input 2 5 9" xfId="10302" xr:uid="{00000000-0005-0000-0000-0000BB4C0000}"/>
    <cellStyle name="Input 2 5 9 2" xfId="29752" xr:uid="{00000000-0005-0000-0000-0000BC4C0000}"/>
    <cellStyle name="Input 2 6" xfId="10303" xr:uid="{00000000-0005-0000-0000-0000BD4C0000}"/>
    <cellStyle name="Input 2 6 10" xfId="29753" xr:uid="{00000000-0005-0000-0000-0000BE4C0000}"/>
    <cellStyle name="Input 2 6 2" xfId="10304" xr:uid="{00000000-0005-0000-0000-0000BF4C0000}"/>
    <cellStyle name="Input 2 6 2 2" xfId="10305" xr:uid="{00000000-0005-0000-0000-0000C04C0000}"/>
    <cellStyle name="Input 2 6 2 2 2" xfId="10306" xr:uid="{00000000-0005-0000-0000-0000C14C0000}"/>
    <cellStyle name="Input 2 6 2 2 2 2" xfId="29756" xr:uid="{00000000-0005-0000-0000-0000C24C0000}"/>
    <cellStyle name="Input 2 6 2 2 3" xfId="10307" xr:uid="{00000000-0005-0000-0000-0000C34C0000}"/>
    <cellStyle name="Input 2 6 2 2 3 2" xfId="29757" xr:uid="{00000000-0005-0000-0000-0000C44C0000}"/>
    <cellStyle name="Input 2 6 2 2 4" xfId="10308" xr:uid="{00000000-0005-0000-0000-0000C54C0000}"/>
    <cellStyle name="Input 2 6 2 2 4 2" xfId="29758" xr:uid="{00000000-0005-0000-0000-0000C64C0000}"/>
    <cellStyle name="Input 2 6 2 2 5" xfId="10309" xr:uid="{00000000-0005-0000-0000-0000C74C0000}"/>
    <cellStyle name="Input 2 6 2 2 5 2" xfId="29759" xr:uid="{00000000-0005-0000-0000-0000C84C0000}"/>
    <cellStyle name="Input 2 6 2 2 6" xfId="10310" xr:uid="{00000000-0005-0000-0000-0000C94C0000}"/>
    <cellStyle name="Input 2 6 2 2 6 2" xfId="29760" xr:uid="{00000000-0005-0000-0000-0000CA4C0000}"/>
    <cellStyle name="Input 2 6 2 2 7" xfId="10311" xr:uid="{00000000-0005-0000-0000-0000CB4C0000}"/>
    <cellStyle name="Input 2 6 2 2 7 2" xfId="29761" xr:uid="{00000000-0005-0000-0000-0000CC4C0000}"/>
    <cellStyle name="Input 2 6 2 2 8" xfId="10312" xr:uid="{00000000-0005-0000-0000-0000CD4C0000}"/>
    <cellStyle name="Input 2 6 2 2 8 2" xfId="29762" xr:uid="{00000000-0005-0000-0000-0000CE4C0000}"/>
    <cellStyle name="Input 2 6 2 2 9" xfId="29755" xr:uid="{00000000-0005-0000-0000-0000CF4C0000}"/>
    <cellStyle name="Input 2 6 2 3" xfId="10313" xr:uid="{00000000-0005-0000-0000-0000D04C0000}"/>
    <cellStyle name="Input 2 6 2 3 2" xfId="29763" xr:uid="{00000000-0005-0000-0000-0000D14C0000}"/>
    <cellStyle name="Input 2 6 2 4" xfId="10314" xr:uid="{00000000-0005-0000-0000-0000D24C0000}"/>
    <cellStyle name="Input 2 6 2 4 2" xfId="29764" xr:uid="{00000000-0005-0000-0000-0000D34C0000}"/>
    <cellStyle name="Input 2 6 2 5" xfId="10315" xr:uid="{00000000-0005-0000-0000-0000D44C0000}"/>
    <cellStyle name="Input 2 6 2 5 2" xfId="29765" xr:uid="{00000000-0005-0000-0000-0000D54C0000}"/>
    <cellStyle name="Input 2 6 2 6" xfId="10316" xr:uid="{00000000-0005-0000-0000-0000D64C0000}"/>
    <cellStyle name="Input 2 6 2 6 2" xfId="29766" xr:uid="{00000000-0005-0000-0000-0000D74C0000}"/>
    <cellStyle name="Input 2 6 2 7" xfId="10317" xr:uid="{00000000-0005-0000-0000-0000D84C0000}"/>
    <cellStyle name="Input 2 6 2 7 2" xfId="29767" xr:uid="{00000000-0005-0000-0000-0000D94C0000}"/>
    <cellStyle name="Input 2 6 2 8" xfId="10318" xr:uid="{00000000-0005-0000-0000-0000DA4C0000}"/>
    <cellStyle name="Input 2 6 2 8 2" xfId="29768" xr:uid="{00000000-0005-0000-0000-0000DB4C0000}"/>
    <cellStyle name="Input 2 6 2 9" xfId="29754" xr:uid="{00000000-0005-0000-0000-0000DC4C0000}"/>
    <cellStyle name="Input 2 6 3" xfId="10319" xr:uid="{00000000-0005-0000-0000-0000DD4C0000}"/>
    <cellStyle name="Input 2 6 3 2" xfId="10320" xr:uid="{00000000-0005-0000-0000-0000DE4C0000}"/>
    <cellStyle name="Input 2 6 3 2 2" xfId="29770" xr:uid="{00000000-0005-0000-0000-0000DF4C0000}"/>
    <cellStyle name="Input 2 6 3 3" xfId="10321" xr:uid="{00000000-0005-0000-0000-0000E04C0000}"/>
    <cellStyle name="Input 2 6 3 3 2" xfId="29771" xr:uid="{00000000-0005-0000-0000-0000E14C0000}"/>
    <cellStyle name="Input 2 6 3 4" xfId="10322" xr:uid="{00000000-0005-0000-0000-0000E24C0000}"/>
    <cellStyle name="Input 2 6 3 4 2" xfId="29772" xr:uid="{00000000-0005-0000-0000-0000E34C0000}"/>
    <cellStyle name="Input 2 6 3 5" xfId="10323" xr:uid="{00000000-0005-0000-0000-0000E44C0000}"/>
    <cellStyle name="Input 2 6 3 5 2" xfId="29773" xr:uid="{00000000-0005-0000-0000-0000E54C0000}"/>
    <cellStyle name="Input 2 6 3 6" xfId="10324" xr:uid="{00000000-0005-0000-0000-0000E64C0000}"/>
    <cellStyle name="Input 2 6 3 6 2" xfId="29774" xr:uid="{00000000-0005-0000-0000-0000E74C0000}"/>
    <cellStyle name="Input 2 6 3 7" xfId="10325" xr:uid="{00000000-0005-0000-0000-0000E84C0000}"/>
    <cellStyle name="Input 2 6 3 7 2" xfId="29775" xr:uid="{00000000-0005-0000-0000-0000E94C0000}"/>
    <cellStyle name="Input 2 6 3 8" xfId="10326" xr:uid="{00000000-0005-0000-0000-0000EA4C0000}"/>
    <cellStyle name="Input 2 6 3 8 2" xfId="29776" xr:uid="{00000000-0005-0000-0000-0000EB4C0000}"/>
    <cellStyle name="Input 2 6 3 9" xfId="29769" xr:uid="{00000000-0005-0000-0000-0000EC4C0000}"/>
    <cellStyle name="Input 2 6 4" xfId="10327" xr:uid="{00000000-0005-0000-0000-0000ED4C0000}"/>
    <cellStyle name="Input 2 6 4 2" xfId="29777" xr:uid="{00000000-0005-0000-0000-0000EE4C0000}"/>
    <cellStyle name="Input 2 6 5" xfId="10328" xr:uid="{00000000-0005-0000-0000-0000EF4C0000}"/>
    <cellStyle name="Input 2 6 5 2" xfId="29778" xr:uid="{00000000-0005-0000-0000-0000F04C0000}"/>
    <cellStyle name="Input 2 6 6" xfId="10329" xr:uid="{00000000-0005-0000-0000-0000F14C0000}"/>
    <cellStyle name="Input 2 6 6 2" xfId="29779" xr:uid="{00000000-0005-0000-0000-0000F24C0000}"/>
    <cellStyle name="Input 2 6 7" xfId="10330" xr:uid="{00000000-0005-0000-0000-0000F34C0000}"/>
    <cellStyle name="Input 2 6 7 2" xfId="29780" xr:uid="{00000000-0005-0000-0000-0000F44C0000}"/>
    <cellStyle name="Input 2 6 8" xfId="10331" xr:uid="{00000000-0005-0000-0000-0000F54C0000}"/>
    <cellStyle name="Input 2 6 8 2" xfId="29781" xr:uid="{00000000-0005-0000-0000-0000F64C0000}"/>
    <cellStyle name="Input 2 6 9" xfId="10332" xr:uid="{00000000-0005-0000-0000-0000F74C0000}"/>
    <cellStyle name="Input 2 6 9 2" xfId="29782" xr:uid="{00000000-0005-0000-0000-0000F84C0000}"/>
    <cellStyle name="Input 2 7" xfId="10333" xr:uid="{00000000-0005-0000-0000-0000F94C0000}"/>
    <cellStyle name="Input 2 7 10" xfId="29783" xr:uid="{00000000-0005-0000-0000-0000FA4C0000}"/>
    <cellStyle name="Input 2 7 2" xfId="10334" xr:uid="{00000000-0005-0000-0000-0000FB4C0000}"/>
    <cellStyle name="Input 2 7 2 2" xfId="10335" xr:uid="{00000000-0005-0000-0000-0000FC4C0000}"/>
    <cellStyle name="Input 2 7 2 2 2" xfId="10336" xr:uid="{00000000-0005-0000-0000-0000FD4C0000}"/>
    <cellStyle name="Input 2 7 2 2 2 2" xfId="29786" xr:uid="{00000000-0005-0000-0000-0000FE4C0000}"/>
    <cellStyle name="Input 2 7 2 2 3" xfId="10337" xr:uid="{00000000-0005-0000-0000-0000FF4C0000}"/>
    <cellStyle name="Input 2 7 2 2 3 2" xfId="29787" xr:uid="{00000000-0005-0000-0000-0000004D0000}"/>
    <cellStyle name="Input 2 7 2 2 4" xfId="10338" xr:uid="{00000000-0005-0000-0000-0000014D0000}"/>
    <cellStyle name="Input 2 7 2 2 4 2" xfId="29788" xr:uid="{00000000-0005-0000-0000-0000024D0000}"/>
    <cellStyle name="Input 2 7 2 2 5" xfId="10339" xr:uid="{00000000-0005-0000-0000-0000034D0000}"/>
    <cellStyle name="Input 2 7 2 2 5 2" xfId="29789" xr:uid="{00000000-0005-0000-0000-0000044D0000}"/>
    <cellStyle name="Input 2 7 2 2 6" xfId="10340" xr:uid="{00000000-0005-0000-0000-0000054D0000}"/>
    <cellStyle name="Input 2 7 2 2 6 2" xfId="29790" xr:uid="{00000000-0005-0000-0000-0000064D0000}"/>
    <cellStyle name="Input 2 7 2 2 7" xfId="10341" xr:uid="{00000000-0005-0000-0000-0000074D0000}"/>
    <cellStyle name="Input 2 7 2 2 7 2" xfId="29791" xr:uid="{00000000-0005-0000-0000-0000084D0000}"/>
    <cellStyle name="Input 2 7 2 2 8" xfId="10342" xr:uid="{00000000-0005-0000-0000-0000094D0000}"/>
    <cellStyle name="Input 2 7 2 2 8 2" xfId="29792" xr:uid="{00000000-0005-0000-0000-00000A4D0000}"/>
    <cellStyle name="Input 2 7 2 2 9" xfId="29785" xr:uid="{00000000-0005-0000-0000-00000B4D0000}"/>
    <cellStyle name="Input 2 7 2 3" xfId="10343" xr:uid="{00000000-0005-0000-0000-00000C4D0000}"/>
    <cellStyle name="Input 2 7 2 3 2" xfId="29793" xr:uid="{00000000-0005-0000-0000-00000D4D0000}"/>
    <cellStyle name="Input 2 7 2 4" xfId="10344" xr:uid="{00000000-0005-0000-0000-00000E4D0000}"/>
    <cellStyle name="Input 2 7 2 4 2" xfId="29794" xr:uid="{00000000-0005-0000-0000-00000F4D0000}"/>
    <cellStyle name="Input 2 7 2 5" xfId="10345" xr:uid="{00000000-0005-0000-0000-0000104D0000}"/>
    <cellStyle name="Input 2 7 2 5 2" xfId="29795" xr:uid="{00000000-0005-0000-0000-0000114D0000}"/>
    <cellStyle name="Input 2 7 2 6" xfId="10346" xr:uid="{00000000-0005-0000-0000-0000124D0000}"/>
    <cellStyle name="Input 2 7 2 6 2" xfId="29796" xr:uid="{00000000-0005-0000-0000-0000134D0000}"/>
    <cellStyle name="Input 2 7 2 7" xfId="10347" xr:uid="{00000000-0005-0000-0000-0000144D0000}"/>
    <cellStyle name="Input 2 7 2 7 2" xfId="29797" xr:uid="{00000000-0005-0000-0000-0000154D0000}"/>
    <cellStyle name="Input 2 7 2 8" xfId="10348" xr:uid="{00000000-0005-0000-0000-0000164D0000}"/>
    <cellStyle name="Input 2 7 2 8 2" xfId="29798" xr:uid="{00000000-0005-0000-0000-0000174D0000}"/>
    <cellStyle name="Input 2 7 2 9" xfId="29784" xr:uid="{00000000-0005-0000-0000-0000184D0000}"/>
    <cellStyle name="Input 2 7 3" xfId="10349" xr:uid="{00000000-0005-0000-0000-0000194D0000}"/>
    <cellStyle name="Input 2 7 3 2" xfId="10350" xr:uid="{00000000-0005-0000-0000-00001A4D0000}"/>
    <cellStyle name="Input 2 7 3 2 2" xfId="29800" xr:uid="{00000000-0005-0000-0000-00001B4D0000}"/>
    <cellStyle name="Input 2 7 3 3" xfId="10351" xr:uid="{00000000-0005-0000-0000-00001C4D0000}"/>
    <cellStyle name="Input 2 7 3 3 2" xfId="29801" xr:uid="{00000000-0005-0000-0000-00001D4D0000}"/>
    <cellStyle name="Input 2 7 3 4" xfId="10352" xr:uid="{00000000-0005-0000-0000-00001E4D0000}"/>
    <cellStyle name="Input 2 7 3 4 2" xfId="29802" xr:uid="{00000000-0005-0000-0000-00001F4D0000}"/>
    <cellStyle name="Input 2 7 3 5" xfId="10353" xr:uid="{00000000-0005-0000-0000-0000204D0000}"/>
    <cellStyle name="Input 2 7 3 5 2" xfId="29803" xr:uid="{00000000-0005-0000-0000-0000214D0000}"/>
    <cellStyle name="Input 2 7 3 6" xfId="10354" xr:uid="{00000000-0005-0000-0000-0000224D0000}"/>
    <cellStyle name="Input 2 7 3 6 2" xfId="29804" xr:uid="{00000000-0005-0000-0000-0000234D0000}"/>
    <cellStyle name="Input 2 7 3 7" xfId="10355" xr:uid="{00000000-0005-0000-0000-0000244D0000}"/>
    <cellStyle name="Input 2 7 3 7 2" xfId="29805" xr:uid="{00000000-0005-0000-0000-0000254D0000}"/>
    <cellStyle name="Input 2 7 3 8" xfId="10356" xr:uid="{00000000-0005-0000-0000-0000264D0000}"/>
    <cellStyle name="Input 2 7 3 8 2" xfId="29806" xr:uid="{00000000-0005-0000-0000-0000274D0000}"/>
    <cellStyle name="Input 2 7 3 9" xfId="29799" xr:uid="{00000000-0005-0000-0000-0000284D0000}"/>
    <cellStyle name="Input 2 7 4" xfId="10357" xr:uid="{00000000-0005-0000-0000-0000294D0000}"/>
    <cellStyle name="Input 2 7 4 2" xfId="29807" xr:uid="{00000000-0005-0000-0000-00002A4D0000}"/>
    <cellStyle name="Input 2 7 5" xfId="10358" xr:uid="{00000000-0005-0000-0000-00002B4D0000}"/>
    <cellStyle name="Input 2 7 5 2" xfId="29808" xr:uid="{00000000-0005-0000-0000-00002C4D0000}"/>
    <cellStyle name="Input 2 7 6" xfId="10359" xr:uid="{00000000-0005-0000-0000-00002D4D0000}"/>
    <cellStyle name="Input 2 7 6 2" xfId="29809" xr:uid="{00000000-0005-0000-0000-00002E4D0000}"/>
    <cellStyle name="Input 2 7 7" xfId="10360" xr:uid="{00000000-0005-0000-0000-00002F4D0000}"/>
    <cellStyle name="Input 2 7 7 2" xfId="29810" xr:uid="{00000000-0005-0000-0000-0000304D0000}"/>
    <cellStyle name="Input 2 7 8" xfId="10361" xr:uid="{00000000-0005-0000-0000-0000314D0000}"/>
    <cellStyle name="Input 2 7 8 2" xfId="29811" xr:uid="{00000000-0005-0000-0000-0000324D0000}"/>
    <cellStyle name="Input 2 7 9" xfId="10362" xr:uid="{00000000-0005-0000-0000-0000334D0000}"/>
    <cellStyle name="Input 2 7 9 2" xfId="29812" xr:uid="{00000000-0005-0000-0000-0000344D0000}"/>
    <cellStyle name="Input 2 8" xfId="29632" xr:uid="{00000000-0005-0000-0000-0000354D0000}"/>
    <cellStyle name="Input 3" xfId="10363" xr:uid="{00000000-0005-0000-0000-0000364D0000}"/>
    <cellStyle name="Input 3 2" xfId="10364" xr:uid="{00000000-0005-0000-0000-0000374D0000}"/>
    <cellStyle name="Input 3 2 10" xfId="29814" xr:uid="{00000000-0005-0000-0000-0000384D0000}"/>
    <cellStyle name="Input 3 2 2" xfId="10365" xr:uid="{00000000-0005-0000-0000-0000394D0000}"/>
    <cellStyle name="Input 3 2 2 2" xfId="10366" xr:uid="{00000000-0005-0000-0000-00003A4D0000}"/>
    <cellStyle name="Input 3 2 2 2 2" xfId="10367" xr:uid="{00000000-0005-0000-0000-00003B4D0000}"/>
    <cellStyle name="Input 3 2 2 2 2 2" xfId="29817" xr:uid="{00000000-0005-0000-0000-00003C4D0000}"/>
    <cellStyle name="Input 3 2 2 2 3" xfId="10368" xr:uid="{00000000-0005-0000-0000-00003D4D0000}"/>
    <cellStyle name="Input 3 2 2 2 3 2" xfId="29818" xr:uid="{00000000-0005-0000-0000-00003E4D0000}"/>
    <cellStyle name="Input 3 2 2 2 4" xfId="10369" xr:uid="{00000000-0005-0000-0000-00003F4D0000}"/>
    <cellStyle name="Input 3 2 2 2 4 2" xfId="29819" xr:uid="{00000000-0005-0000-0000-0000404D0000}"/>
    <cellStyle name="Input 3 2 2 2 5" xfId="10370" xr:uid="{00000000-0005-0000-0000-0000414D0000}"/>
    <cellStyle name="Input 3 2 2 2 5 2" xfId="29820" xr:uid="{00000000-0005-0000-0000-0000424D0000}"/>
    <cellStyle name="Input 3 2 2 2 6" xfId="10371" xr:uid="{00000000-0005-0000-0000-0000434D0000}"/>
    <cellStyle name="Input 3 2 2 2 6 2" xfId="29821" xr:uid="{00000000-0005-0000-0000-0000444D0000}"/>
    <cellStyle name="Input 3 2 2 2 7" xfId="10372" xr:uid="{00000000-0005-0000-0000-0000454D0000}"/>
    <cellStyle name="Input 3 2 2 2 7 2" xfId="29822" xr:uid="{00000000-0005-0000-0000-0000464D0000}"/>
    <cellStyle name="Input 3 2 2 2 8" xfId="10373" xr:uid="{00000000-0005-0000-0000-0000474D0000}"/>
    <cellStyle name="Input 3 2 2 2 8 2" xfId="29823" xr:uid="{00000000-0005-0000-0000-0000484D0000}"/>
    <cellStyle name="Input 3 2 2 2 9" xfId="29816" xr:uid="{00000000-0005-0000-0000-0000494D0000}"/>
    <cellStyle name="Input 3 2 2 3" xfId="10374" xr:uid="{00000000-0005-0000-0000-00004A4D0000}"/>
    <cellStyle name="Input 3 2 2 3 2" xfId="29824" xr:uid="{00000000-0005-0000-0000-00004B4D0000}"/>
    <cellStyle name="Input 3 2 2 4" xfId="10375" xr:uid="{00000000-0005-0000-0000-00004C4D0000}"/>
    <cellStyle name="Input 3 2 2 4 2" xfId="29825" xr:uid="{00000000-0005-0000-0000-00004D4D0000}"/>
    <cellStyle name="Input 3 2 2 5" xfId="10376" xr:uid="{00000000-0005-0000-0000-00004E4D0000}"/>
    <cellStyle name="Input 3 2 2 5 2" xfId="29826" xr:uid="{00000000-0005-0000-0000-00004F4D0000}"/>
    <cellStyle name="Input 3 2 2 6" xfId="10377" xr:uid="{00000000-0005-0000-0000-0000504D0000}"/>
    <cellStyle name="Input 3 2 2 6 2" xfId="29827" xr:uid="{00000000-0005-0000-0000-0000514D0000}"/>
    <cellStyle name="Input 3 2 2 7" xfId="10378" xr:uid="{00000000-0005-0000-0000-0000524D0000}"/>
    <cellStyle name="Input 3 2 2 7 2" xfId="29828" xr:uid="{00000000-0005-0000-0000-0000534D0000}"/>
    <cellStyle name="Input 3 2 2 8" xfId="10379" xr:uid="{00000000-0005-0000-0000-0000544D0000}"/>
    <cellStyle name="Input 3 2 2 8 2" xfId="29829" xr:uid="{00000000-0005-0000-0000-0000554D0000}"/>
    <cellStyle name="Input 3 2 2 9" xfId="29815" xr:uid="{00000000-0005-0000-0000-0000564D0000}"/>
    <cellStyle name="Input 3 2 3" xfId="10380" xr:uid="{00000000-0005-0000-0000-0000574D0000}"/>
    <cellStyle name="Input 3 2 3 2" xfId="10381" xr:uid="{00000000-0005-0000-0000-0000584D0000}"/>
    <cellStyle name="Input 3 2 3 2 2" xfId="29831" xr:uid="{00000000-0005-0000-0000-0000594D0000}"/>
    <cellStyle name="Input 3 2 3 3" xfId="10382" xr:uid="{00000000-0005-0000-0000-00005A4D0000}"/>
    <cellStyle name="Input 3 2 3 3 2" xfId="29832" xr:uid="{00000000-0005-0000-0000-00005B4D0000}"/>
    <cellStyle name="Input 3 2 3 4" xfId="10383" xr:uid="{00000000-0005-0000-0000-00005C4D0000}"/>
    <cellStyle name="Input 3 2 3 4 2" xfId="29833" xr:uid="{00000000-0005-0000-0000-00005D4D0000}"/>
    <cellStyle name="Input 3 2 3 5" xfId="10384" xr:uid="{00000000-0005-0000-0000-00005E4D0000}"/>
    <cellStyle name="Input 3 2 3 5 2" xfId="29834" xr:uid="{00000000-0005-0000-0000-00005F4D0000}"/>
    <cellStyle name="Input 3 2 3 6" xfId="10385" xr:uid="{00000000-0005-0000-0000-0000604D0000}"/>
    <cellStyle name="Input 3 2 3 6 2" xfId="29835" xr:uid="{00000000-0005-0000-0000-0000614D0000}"/>
    <cellStyle name="Input 3 2 3 7" xfId="10386" xr:uid="{00000000-0005-0000-0000-0000624D0000}"/>
    <cellStyle name="Input 3 2 3 7 2" xfId="29836" xr:uid="{00000000-0005-0000-0000-0000634D0000}"/>
    <cellStyle name="Input 3 2 3 8" xfId="10387" xr:uid="{00000000-0005-0000-0000-0000644D0000}"/>
    <cellStyle name="Input 3 2 3 8 2" xfId="29837" xr:uid="{00000000-0005-0000-0000-0000654D0000}"/>
    <cellStyle name="Input 3 2 3 9" xfId="29830" xr:uid="{00000000-0005-0000-0000-0000664D0000}"/>
    <cellStyle name="Input 3 2 4" xfId="10388" xr:uid="{00000000-0005-0000-0000-0000674D0000}"/>
    <cellStyle name="Input 3 2 4 2" xfId="29838" xr:uid="{00000000-0005-0000-0000-0000684D0000}"/>
    <cellStyle name="Input 3 2 5" xfId="10389" xr:uid="{00000000-0005-0000-0000-0000694D0000}"/>
    <cellStyle name="Input 3 2 5 2" xfId="29839" xr:uid="{00000000-0005-0000-0000-00006A4D0000}"/>
    <cellStyle name="Input 3 2 6" xfId="10390" xr:uid="{00000000-0005-0000-0000-00006B4D0000}"/>
    <cellStyle name="Input 3 2 6 2" xfId="29840" xr:uid="{00000000-0005-0000-0000-00006C4D0000}"/>
    <cellStyle name="Input 3 2 7" xfId="10391" xr:uid="{00000000-0005-0000-0000-00006D4D0000}"/>
    <cellStyle name="Input 3 2 7 2" xfId="29841" xr:uid="{00000000-0005-0000-0000-00006E4D0000}"/>
    <cellStyle name="Input 3 2 8" xfId="10392" xr:uid="{00000000-0005-0000-0000-00006F4D0000}"/>
    <cellStyle name="Input 3 2 8 2" xfId="29842" xr:uid="{00000000-0005-0000-0000-0000704D0000}"/>
    <cellStyle name="Input 3 2 9" xfId="10393" xr:uid="{00000000-0005-0000-0000-0000714D0000}"/>
    <cellStyle name="Input 3 2 9 2" xfId="29843" xr:uid="{00000000-0005-0000-0000-0000724D0000}"/>
    <cellStyle name="Input 3 3" xfId="10394" xr:uid="{00000000-0005-0000-0000-0000734D0000}"/>
    <cellStyle name="Input 3 3 10" xfId="29844" xr:uid="{00000000-0005-0000-0000-0000744D0000}"/>
    <cellStyle name="Input 3 3 2" xfId="10395" xr:uid="{00000000-0005-0000-0000-0000754D0000}"/>
    <cellStyle name="Input 3 3 2 2" xfId="10396" xr:uid="{00000000-0005-0000-0000-0000764D0000}"/>
    <cellStyle name="Input 3 3 2 2 2" xfId="10397" xr:uid="{00000000-0005-0000-0000-0000774D0000}"/>
    <cellStyle name="Input 3 3 2 2 2 2" xfId="29847" xr:uid="{00000000-0005-0000-0000-0000784D0000}"/>
    <cellStyle name="Input 3 3 2 2 3" xfId="10398" xr:uid="{00000000-0005-0000-0000-0000794D0000}"/>
    <cellStyle name="Input 3 3 2 2 3 2" xfId="29848" xr:uid="{00000000-0005-0000-0000-00007A4D0000}"/>
    <cellStyle name="Input 3 3 2 2 4" xfId="10399" xr:uid="{00000000-0005-0000-0000-00007B4D0000}"/>
    <cellStyle name="Input 3 3 2 2 4 2" xfId="29849" xr:uid="{00000000-0005-0000-0000-00007C4D0000}"/>
    <cellStyle name="Input 3 3 2 2 5" xfId="10400" xr:uid="{00000000-0005-0000-0000-00007D4D0000}"/>
    <cellStyle name="Input 3 3 2 2 5 2" xfId="29850" xr:uid="{00000000-0005-0000-0000-00007E4D0000}"/>
    <cellStyle name="Input 3 3 2 2 6" xfId="10401" xr:uid="{00000000-0005-0000-0000-00007F4D0000}"/>
    <cellStyle name="Input 3 3 2 2 6 2" xfId="29851" xr:uid="{00000000-0005-0000-0000-0000804D0000}"/>
    <cellStyle name="Input 3 3 2 2 7" xfId="10402" xr:uid="{00000000-0005-0000-0000-0000814D0000}"/>
    <cellStyle name="Input 3 3 2 2 7 2" xfId="29852" xr:uid="{00000000-0005-0000-0000-0000824D0000}"/>
    <cellStyle name="Input 3 3 2 2 8" xfId="10403" xr:uid="{00000000-0005-0000-0000-0000834D0000}"/>
    <cellStyle name="Input 3 3 2 2 8 2" xfId="29853" xr:uid="{00000000-0005-0000-0000-0000844D0000}"/>
    <cellStyle name="Input 3 3 2 2 9" xfId="29846" xr:uid="{00000000-0005-0000-0000-0000854D0000}"/>
    <cellStyle name="Input 3 3 2 3" xfId="10404" xr:uid="{00000000-0005-0000-0000-0000864D0000}"/>
    <cellStyle name="Input 3 3 2 3 2" xfId="29854" xr:uid="{00000000-0005-0000-0000-0000874D0000}"/>
    <cellStyle name="Input 3 3 2 4" xfId="10405" xr:uid="{00000000-0005-0000-0000-0000884D0000}"/>
    <cellStyle name="Input 3 3 2 4 2" xfId="29855" xr:uid="{00000000-0005-0000-0000-0000894D0000}"/>
    <cellStyle name="Input 3 3 2 5" xfId="10406" xr:uid="{00000000-0005-0000-0000-00008A4D0000}"/>
    <cellStyle name="Input 3 3 2 5 2" xfId="29856" xr:uid="{00000000-0005-0000-0000-00008B4D0000}"/>
    <cellStyle name="Input 3 3 2 6" xfId="10407" xr:uid="{00000000-0005-0000-0000-00008C4D0000}"/>
    <cellStyle name="Input 3 3 2 6 2" xfId="29857" xr:uid="{00000000-0005-0000-0000-00008D4D0000}"/>
    <cellStyle name="Input 3 3 2 7" xfId="10408" xr:uid="{00000000-0005-0000-0000-00008E4D0000}"/>
    <cellStyle name="Input 3 3 2 7 2" xfId="29858" xr:uid="{00000000-0005-0000-0000-00008F4D0000}"/>
    <cellStyle name="Input 3 3 2 8" xfId="10409" xr:uid="{00000000-0005-0000-0000-0000904D0000}"/>
    <cellStyle name="Input 3 3 2 8 2" xfId="29859" xr:uid="{00000000-0005-0000-0000-0000914D0000}"/>
    <cellStyle name="Input 3 3 2 9" xfId="29845" xr:uid="{00000000-0005-0000-0000-0000924D0000}"/>
    <cellStyle name="Input 3 3 3" xfId="10410" xr:uid="{00000000-0005-0000-0000-0000934D0000}"/>
    <cellStyle name="Input 3 3 3 2" xfId="10411" xr:uid="{00000000-0005-0000-0000-0000944D0000}"/>
    <cellStyle name="Input 3 3 3 2 2" xfId="29861" xr:uid="{00000000-0005-0000-0000-0000954D0000}"/>
    <cellStyle name="Input 3 3 3 3" xfId="10412" xr:uid="{00000000-0005-0000-0000-0000964D0000}"/>
    <cellStyle name="Input 3 3 3 3 2" xfId="29862" xr:uid="{00000000-0005-0000-0000-0000974D0000}"/>
    <cellStyle name="Input 3 3 3 4" xfId="10413" xr:uid="{00000000-0005-0000-0000-0000984D0000}"/>
    <cellStyle name="Input 3 3 3 4 2" xfId="29863" xr:uid="{00000000-0005-0000-0000-0000994D0000}"/>
    <cellStyle name="Input 3 3 3 5" xfId="10414" xr:uid="{00000000-0005-0000-0000-00009A4D0000}"/>
    <cellStyle name="Input 3 3 3 5 2" xfId="29864" xr:uid="{00000000-0005-0000-0000-00009B4D0000}"/>
    <cellStyle name="Input 3 3 3 6" xfId="10415" xr:uid="{00000000-0005-0000-0000-00009C4D0000}"/>
    <cellStyle name="Input 3 3 3 6 2" xfId="29865" xr:uid="{00000000-0005-0000-0000-00009D4D0000}"/>
    <cellStyle name="Input 3 3 3 7" xfId="10416" xr:uid="{00000000-0005-0000-0000-00009E4D0000}"/>
    <cellStyle name="Input 3 3 3 7 2" xfId="29866" xr:uid="{00000000-0005-0000-0000-00009F4D0000}"/>
    <cellStyle name="Input 3 3 3 8" xfId="10417" xr:uid="{00000000-0005-0000-0000-0000A04D0000}"/>
    <cellStyle name="Input 3 3 3 8 2" xfId="29867" xr:uid="{00000000-0005-0000-0000-0000A14D0000}"/>
    <cellStyle name="Input 3 3 3 9" xfId="29860" xr:uid="{00000000-0005-0000-0000-0000A24D0000}"/>
    <cellStyle name="Input 3 3 4" xfId="10418" xr:uid="{00000000-0005-0000-0000-0000A34D0000}"/>
    <cellStyle name="Input 3 3 4 2" xfId="29868" xr:uid="{00000000-0005-0000-0000-0000A44D0000}"/>
    <cellStyle name="Input 3 3 5" xfId="10419" xr:uid="{00000000-0005-0000-0000-0000A54D0000}"/>
    <cellStyle name="Input 3 3 5 2" xfId="29869" xr:uid="{00000000-0005-0000-0000-0000A64D0000}"/>
    <cellStyle name="Input 3 3 6" xfId="10420" xr:uid="{00000000-0005-0000-0000-0000A74D0000}"/>
    <cellStyle name="Input 3 3 6 2" xfId="29870" xr:uid="{00000000-0005-0000-0000-0000A84D0000}"/>
    <cellStyle name="Input 3 3 7" xfId="10421" xr:uid="{00000000-0005-0000-0000-0000A94D0000}"/>
    <cellStyle name="Input 3 3 7 2" xfId="29871" xr:uid="{00000000-0005-0000-0000-0000AA4D0000}"/>
    <cellStyle name="Input 3 3 8" xfId="10422" xr:uid="{00000000-0005-0000-0000-0000AB4D0000}"/>
    <cellStyle name="Input 3 3 8 2" xfId="29872" xr:uid="{00000000-0005-0000-0000-0000AC4D0000}"/>
    <cellStyle name="Input 3 3 9" xfId="10423" xr:uid="{00000000-0005-0000-0000-0000AD4D0000}"/>
    <cellStyle name="Input 3 3 9 2" xfId="29873" xr:uid="{00000000-0005-0000-0000-0000AE4D0000}"/>
    <cellStyle name="Input 3 4" xfId="10424" xr:uid="{00000000-0005-0000-0000-0000AF4D0000}"/>
    <cellStyle name="Input 3 4 10" xfId="29874" xr:uid="{00000000-0005-0000-0000-0000B04D0000}"/>
    <cellStyle name="Input 3 4 2" xfId="10425" xr:uid="{00000000-0005-0000-0000-0000B14D0000}"/>
    <cellStyle name="Input 3 4 2 2" xfId="10426" xr:uid="{00000000-0005-0000-0000-0000B24D0000}"/>
    <cellStyle name="Input 3 4 2 2 2" xfId="10427" xr:uid="{00000000-0005-0000-0000-0000B34D0000}"/>
    <cellStyle name="Input 3 4 2 2 2 2" xfId="29877" xr:uid="{00000000-0005-0000-0000-0000B44D0000}"/>
    <cellStyle name="Input 3 4 2 2 3" xfId="10428" xr:uid="{00000000-0005-0000-0000-0000B54D0000}"/>
    <cellStyle name="Input 3 4 2 2 3 2" xfId="29878" xr:uid="{00000000-0005-0000-0000-0000B64D0000}"/>
    <cellStyle name="Input 3 4 2 2 4" xfId="10429" xr:uid="{00000000-0005-0000-0000-0000B74D0000}"/>
    <cellStyle name="Input 3 4 2 2 4 2" xfId="29879" xr:uid="{00000000-0005-0000-0000-0000B84D0000}"/>
    <cellStyle name="Input 3 4 2 2 5" xfId="10430" xr:uid="{00000000-0005-0000-0000-0000B94D0000}"/>
    <cellStyle name="Input 3 4 2 2 5 2" xfId="29880" xr:uid="{00000000-0005-0000-0000-0000BA4D0000}"/>
    <cellStyle name="Input 3 4 2 2 6" xfId="10431" xr:uid="{00000000-0005-0000-0000-0000BB4D0000}"/>
    <cellStyle name="Input 3 4 2 2 6 2" xfId="29881" xr:uid="{00000000-0005-0000-0000-0000BC4D0000}"/>
    <cellStyle name="Input 3 4 2 2 7" xfId="10432" xr:uid="{00000000-0005-0000-0000-0000BD4D0000}"/>
    <cellStyle name="Input 3 4 2 2 7 2" xfId="29882" xr:uid="{00000000-0005-0000-0000-0000BE4D0000}"/>
    <cellStyle name="Input 3 4 2 2 8" xfId="10433" xr:uid="{00000000-0005-0000-0000-0000BF4D0000}"/>
    <cellStyle name="Input 3 4 2 2 8 2" xfId="29883" xr:uid="{00000000-0005-0000-0000-0000C04D0000}"/>
    <cellStyle name="Input 3 4 2 2 9" xfId="29876" xr:uid="{00000000-0005-0000-0000-0000C14D0000}"/>
    <cellStyle name="Input 3 4 2 3" xfId="10434" xr:uid="{00000000-0005-0000-0000-0000C24D0000}"/>
    <cellStyle name="Input 3 4 2 3 2" xfId="29884" xr:uid="{00000000-0005-0000-0000-0000C34D0000}"/>
    <cellStyle name="Input 3 4 2 4" xfId="10435" xr:uid="{00000000-0005-0000-0000-0000C44D0000}"/>
    <cellStyle name="Input 3 4 2 4 2" xfId="29885" xr:uid="{00000000-0005-0000-0000-0000C54D0000}"/>
    <cellStyle name="Input 3 4 2 5" xfId="10436" xr:uid="{00000000-0005-0000-0000-0000C64D0000}"/>
    <cellStyle name="Input 3 4 2 5 2" xfId="29886" xr:uid="{00000000-0005-0000-0000-0000C74D0000}"/>
    <cellStyle name="Input 3 4 2 6" xfId="10437" xr:uid="{00000000-0005-0000-0000-0000C84D0000}"/>
    <cellStyle name="Input 3 4 2 6 2" xfId="29887" xr:uid="{00000000-0005-0000-0000-0000C94D0000}"/>
    <cellStyle name="Input 3 4 2 7" xfId="10438" xr:uid="{00000000-0005-0000-0000-0000CA4D0000}"/>
    <cellStyle name="Input 3 4 2 7 2" xfId="29888" xr:uid="{00000000-0005-0000-0000-0000CB4D0000}"/>
    <cellStyle name="Input 3 4 2 8" xfId="10439" xr:uid="{00000000-0005-0000-0000-0000CC4D0000}"/>
    <cellStyle name="Input 3 4 2 8 2" xfId="29889" xr:uid="{00000000-0005-0000-0000-0000CD4D0000}"/>
    <cellStyle name="Input 3 4 2 9" xfId="29875" xr:uid="{00000000-0005-0000-0000-0000CE4D0000}"/>
    <cellStyle name="Input 3 4 3" xfId="10440" xr:uid="{00000000-0005-0000-0000-0000CF4D0000}"/>
    <cellStyle name="Input 3 4 3 2" xfId="10441" xr:uid="{00000000-0005-0000-0000-0000D04D0000}"/>
    <cellStyle name="Input 3 4 3 2 2" xfId="29891" xr:uid="{00000000-0005-0000-0000-0000D14D0000}"/>
    <cellStyle name="Input 3 4 3 3" xfId="10442" xr:uid="{00000000-0005-0000-0000-0000D24D0000}"/>
    <cellStyle name="Input 3 4 3 3 2" xfId="29892" xr:uid="{00000000-0005-0000-0000-0000D34D0000}"/>
    <cellStyle name="Input 3 4 3 4" xfId="10443" xr:uid="{00000000-0005-0000-0000-0000D44D0000}"/>
    <cellStyle name="Input 3 4 3 4 2" xfId="29893" xr:uid="{00000000-0005-0000-0000-0000D54D0000}"/>
    <cellStyle name="Input 3 4 3 5" xfId="10444" xr:uid="{00000000-0005-0000-0000-0000D64D0000}"/>
    <cellStyle name="Input 3 4 3 5 2" xfId="29894" xr:uid="{00000000-0005-0000-0000-0000D74D0000}"/>
    <cellStyle name="Input 3 4 3 6" xfId="10445" xr:uid="{00000000-0005-0000-0000-0000D84D0000}"/>
    <cellStyle name="Input 3 4 3 6 2" xfId="29895" xr:uid="{00000000-0005-0000-0000-0000D94D0000}"/>
    <cellStyle name="Input 3 4 3 7" xfId="10446" xr:uid="{00000000-0005-0000-0000-0000DA4D0000}"/>
    <cellStyle name="Input 3 4 3 7 2" xfId="29896" xr:uid="{00000000-0005-0000-0000-0000DB4D0000}"/>
    <cellStyle name="Input 3 4 3 8" xfId="10447" xr:uid="{00000000-0005-0000-0000-0000DC4D0000}"/>
    <cellStyle name="Input 3 4 3 8 2" xfId="29897" xr:uid="{00000000-0005-0000-0000-0000DD4D0000}"/>
    <cellStyle name="Input 3 4 3 9" xfId="29890" xr:uid="{00000000-0005-0000-0000-0000DE4D0000}"/>
    <cellStyle name="Input 3 4 4" xfId="10448" xr:uid="{00000000-0005-0000-0000-0000DF4D0000}"/>
    <cellStyle name="Input 3 4 4 2" xfId="29898" xr:uid="{00000000-0005-0000-0000-0000E04D0000}"/>
    <cellStyle name="Input 3 4 5" xfId="10449" xr:uid="{00000000-0005-0000-0000-0000E14D0000}"/>
    <cellStyle name="Input 3 4 5 2" xfId="29899" xr:uid="{00000000-0005-0000-0000-0000E24D0000}"/>
    <cellStyle name="Input 3 4 6" xfId="10450" xr:uid="{00000000-0005-0000-0000-0000E34D0000}"/>
    <cellStyle name="Input 3 4 6 2" xfId="29900" xr:uid="{00000000-0005-0000-0000-0000E44D0000}"/>
    <cellStyle name="Input 3 4 7" xfId="10451" xr:uid="{00000000-0005-0000-0000-0000E54D0000}"/>
    <cellStyle name="Input 3 4 7 2" xfId="29901" xr:uid="{00000000-0005-0000-0000-0000E64D0000}"/>
    <cellStyle name="Input 3 4 8" xfId="10452" xr:uid="{00000000-0005-0000-0000-0000E74D0000}"/>
    <cellStyle name="Input 3 4 8 2" xfId="29902" xr:uid="{00000000-0005-0000-0000-0000E84D0000}"/>
    <cellStyle name="Input 3 4 9" xfId="10453" xr:uid="{00000000-0005-0000-0000-0000E94D0000}"/>
    <cellStyle name="Input 3 4 9 2" xfId="29903" xr:uid="{00000000-0005-0000-0000-0000EA4D0000}"/>
    <cellStyle name="Input 3 5" xfId="10454" xr:uid="{00000000-0005-0000-0000-0000EB4D0000}"/>
    <cellStyle name="Input 3 5 10" xfId="29904" xr:uid="{00000000-0005-0000-0000-0000EC4D0000}"/>
    <cellStyle name="Input 3 5 2" xfId="10455" xr:uid="{00000000-0005-0000-0000-0000ED4D0000}"/>
    <cellStyle name="Input 3 5 2 2" xfId="10456" xr:uid="{00000000-0005-0000-0000-0000EE4D0000}"/>
    <cellStyle name="Input 3 5 2 2 2" xfId="10457" xr:uid="{00000000-0005-0000-0000-0000EF4D0000}"/>
    <cellStyle name="Input 3 5 2 2 2 2" xfId="29907" xr:uid="{00000000-0005-0000-0000-0000F04D0000}"/>
    <cellStyle name="Input 3 5 2 2 3" xfId="10458" xr:uid="{00000000-0005-0000-0000-0000F14D0000}"/>
    <cellStyle name="Input 3 5 2 2 3 2" xfId="29908" xr:uid="{00000000-0005-0000-0000-0000F24D0000}"/>
    <cellStyle name="Input 3 5 2 2 4" xfId="10459" xr:uid="{00000000-0005-0000-0000-0000F34D0000}"/>
    <cellStyle name="Input 3 5 2 2 4 2" xfId="29909" xr:uid="{00000000-0005-0000-0000-0000F44D0000}"/>
    <cellStyle name="Input 3 5 2 2 5" xfId="10460" xr:uid="{00000000-0005-0000-0000-0000F54D0000}"/>
    <cellStyle name="Input 3 5 2 2 5 2" xfId="29910" xr:uid="{00000000-0005-0000-0000-0000F64D0000}"/>
    <cellStyle name="Input 3 5 2 2 6" xfId="10461" xr:uid="{00000000-0005-0000-0000-0000F74D0000}"/>
    <cellStyle name="Input 3 5 2 2 6 2" xfId="29911" xr:uid="{00000000-0005-0000-0000-0000F84D0000}"/>
    <cellStyle name="Input 3 5 2 2 7" xfId="10462" xr:uid="{00000000-0005-0000-0000-0000F94D0000}"/>
    <cellStyle name="Input 3 5 2 2 7 2" xfId="29912" xr:uid="{00000000-0005-0000-0000-0000FA4D0000}"/>
    <cellStyle name="Input 3 5 2 2 8" xfId="10463" xr:uid="{00000000-0005-0000-0000-0000FB4D0000}"/>
    <cellStyle name="Input 3 5 2 2 8 2" xfId="29913" xr:uid="{00000000-0005-0000-0000-0000FC4D0000}"/>
    <cellStyle name="Input 3 5 2 2 9" xfId="29906" xr:uid="{00000000-0005-0000-0000-0000FD4D0000}"/>
    <cellStyle name="Input 3 5 2 3" xfId="10464" xr:uid="{00000000-0005-0000-0000-0000FE4D0000}"/>
    <cellStyle name="Input 3 5 2 3 2" xfId="29914" xr:uid="{00000000-0005-0000-0000-0000FF4D0000}"/>
    <cellStyle name="Input 3 5 2 4" xfId="10465" xr:uid="{00000000-0005-0000-0000-0000004E0000}"/>
    <cellStyle name="Input 3 5 2 4 2" xfId="29915" xr:uid="{00000000-0005-0000-0000-0000014E0000}"/>
    <cellStyle name="Input 3 5 2 5" xfId="10466" xr:uid="{00000000-0005-0000-0000-0000024E0000}"/>
    <cellStyle name="Input 3 5 2 5 2" xfId="29916" xr:uid="{00000000-0005-0000-0000-0000034E0000}"/>
    <cellStyle name="Input 3 5 2 6" xfId="10467" xr:uid="{00000000-0005-0000-0000-0000044E0000}"/>
    <cellStyle name="Input 3 5 2 6 2" xfId="29917" xr:uid="{00000000-0005-0000-0000-0000054E0000}"/>
    <cellStyle name="Input 3 5 2 7" xfId="10468" xr:uid="{00000000-0005-0000-0000-0000064E0000}"/>
    <cellStyle name="Input 3 5 2 7 2" xfId="29918" xr:uid="{00000000-0005-0000-0000-0000074E0000}"/>
    <cellStyle name="Input 3 5 2 8" xfId="10469" xr:uid="{00000000-0005-0000-0000-0000084E0000}"/>
    <cellStyle name="Input 3 5 2 8 2" xfId="29919" xr:uid="{00000000-0005-0000-0000-0000094E0000}"/>
    <cellStyle name="Input 3 5 2 9" xfId="29905" xr:uid="{00000000-0005-0000-0000-00000A4E0000}"/>
    <cellStyle name="Input 3 5 3" xfId="10470" xr:uid="{00000000-0005-0000-0000-00000B4E0000}"/>
    <cellStyle name="Input 3 5 3 2" xfId="10471" xr:uid="{00000000-0005-0000-0000-00000C4E0000}"/>
    <cellStyle name="Input 3 5 3 2 2" xfId="29921" xr:uid="{00000000-0005-0000-0000-00000D4E0000}"/>
    <cellStyle name="Input 3 5 3 3" xfId="10472" xr:uid="{00000000-0005-0000-0000-00000E4E0000}"/>
    <cellStyle name="Input 3 5 3 3 2" xfId="29922" xr:uid="{00000000-0005-0000-0000-00000F4E0000}"/>
    <cellStyle name="Input 3 5 3 4" xfId="10473" xr:uid="{00000000-0005-0000-0000-0000104E0000}"/>
    <cellStyle name="Input 3 5 3 4 2" xfId="29923" xr:uid="{00000000-0005-0000-0000-0000114E0000}"/>
    <cellStyle name="Input 3 5 3 5" xfId="10474" xr:uid="{00000000-0005-0000-0000-0000124E0000}"/>
    <cellStyle name="Input 3 5 3 5 2" xfId="29924" xr:uid="{00000000-0005-0000-0000-0000134E0000}"/>
    <cellStyle name="Input 3 5 3 6" xfId="10475" xr:uid="{00000000-0005-0000-0000-0000144E0000}"/>
    <cellStyle name="Input 3 5 3 6 2" xfId="29925" xr:uid="{00000000-0005-0000-0000-0000154E0000}"/>
    <cellStyle name="Input 3 5 3 7" xfId="10476" xr:uid="{00000000-0005-0000-0000-0000164E0000}"/>
    <cellStyle name="Input 3 5 3 7 2" xfId="29926" xr:uid="{00000000-0005-0000-0000-0000174E0000}"/>
    <cellStyle name="Input 3 5 3 8" xfId="10477" xr:uid="{00000000-0005-0000-0000-0000184E0000}"/>
    <cellStyle name="Input 3 5 3 8 2" xfId="29927" xr:uid="{00000000-0005-0000-0000-0000194E0000}"/>
    <cellStyle name="Input 3 5 3 9" xfId="29920" xr:uid="{00000000-0005-0000-0000-00001A4E0000}"/>
    <cellStyle name="Input 3 5 4" xfId="10478" xr:uid="{00000000-0005-0000-0000-00001B4E0000}"/>
    <cellStyle name="Input 3 5 4 2" xfId="29928" xr:uid="{00000000-0005-0000-0000-00001C4E0000}"/>
    <cellStyle name="Input 3 5 5" xfId="10479" xr:uid="{00000000-0005-0000-0000-00001D4E0000}"/>
    <cellStyle name="Input 3 5 5 2" xfId="29929" xr:uid="{00000000-0005-0000-0000-00001E4E0000}"/>
    <cellStyle name="Input 3 5 6" xfId="10480" xr:uid="{00000000-0005-0000-0000-00001F4E0000}"/>
    <cellStyle name="Input 3 5 6 2" xfId="29930" xr:uid="{00000000-0005-0000-0000-0000204E0000}"/>
    <cellStyle name="Input 3 5 7" xfId="10481" xr:uid="{00000000-0005-0000-0000-0000214E0000}"/>
    <cellStyle name="Input 3 5 7 2" xfId="29931" xr:uid="{00000000-0005-0000-0000-0000224E0000}"/>
    <cellStyle name="Input 3 5 8" xfId="10482" xr:uid="{00000000-0005-0000-0000-0000234E0000}"/>
    <cellStyle name="Input 3 5 8 2" xfId="29932" xr:uid="{00000000-0005-0000-0000-0000244E0000}"/>
    <cellStyle name="Input 3 5 9" xfId="10483" xr:uid="{00000000-0005-0000-0000-0000254E0000}"/>
    <cellStyle name="Input 3 5 9 2" xfId="29933" xr:uid="{00000000-0005-0000-0000-0000264E0000}"/>
    <cellStyle name="Input 3 6" xfId="10484" xr:uid="{00000000-0005-0000-0000-0000274E0000}"/>
    <cellStyle name="Input 3 6 10" xfId="29934" xr:uid="{00000000-0005-0000-0000-0000284E0000}"/>
    <cellStyle name="Input 3 6 2" xfId="10485" xr:uid="{00000000-0005-0000-0000-0000294E0000}"/>
    <cellStyle name="Input 3 6 2 2" xfId="10486" xr:uid="{00000000-0005-0000-0000-00002A4E0000}"/>
    <cellStyle name="Input 3 6 2 2 2" xfId="10487" xr:uid="{00000000-0005-0000-0000-00002B4E0000}"/>
    <cellStyle name="Input 3 6 2 2 2 2" xfId="29937" xr:uid="{00000000-0005-0000-0000-00002C4E0000}"/>
    <cellStyle name="Input 3 6 2 2 3" xfId="10488" xr:uid="{00000000-0005-0000-0000-00002D4E0000}"/>
    <cellStyle name="Input 3 6 2 2 3 2" xfId="29938" xr:uid="{00000000-0005-0000-0000-00002E4E0000}"/>
    <cellStyle name="Input 3 6 2 2 4" xfId="10489" xr:uid="{00000000-0005-0000-0000-00002F4E0000}"/>
    <cellStyle name="Input 3 6 2 2 4 2" xfId="29939" xr:uid="{00000000-0005-0000-0000-0000304E0000}"/>
    <cellStyle name="Input 3 6 2 2 5" xfId="10490" xr:uid="{00000000-0005-0000-0000-0000314E0000}"/>
    <cellStyle name="Input 3 6 2 2 5 2" xfId="29940" xr:uid="{00000000-0005-0000-0000-0000324E0000}"/>
    <cellStyle name="Input 3 6 2 2 6" xfId="10491" xr:uid="{00000000-0005-0000-0000-0000334E0000}"/>
    <cellStyle name="Input 3 6 2 2 6 2" xfId="29941" xr:uid="{00000000-0005-0000-0000-0000344E0000}"/>
    <cellStyle name="Input 3 6 2 2 7" xfId="10492" xr:uid="{00000000-0005-0000-0000-0000354E0000}"/>
    <cellStyle name="Input 3 6 2 2 7 2" xfId="29942" xr:uid="{00000000-0005-0000-0000-0000364E0000}"/>
    <cellStyle name="Input 3 6 2 2 8" xfId="10493" xr:uid="{00000000-0005-0000-0000-0000374E0000}"/>
    <cellStyle name="Input 3 6 2 2 8 2" xfId="29943" xr:uid="{00000000-0005-0000-0000-0000384E0000}"/>
    <cellStyle name="Input 3 6 2 2 9" xfId="29936" xr:uid="{00000000-0005-0000-0000-0000394E0000}"/>
    <cellStyle name="Input 3 6 2 3" xfId="10494" xr:uid="{00000000-0005-0000-0000-00003A4E0000}"/>
    <cellStyle name="Input 3 6 2 3 2" xfId="29944" xr:uid="{00000000-0005-0000-0000-00003B4E0000}"/>
    <cellStyle name="Input 3 6 2 4" xfId="10495" xr:uid="{00000000-0005-0000-0000-00003C4E0000}"/>
    <cellStyle name="Input 3 6 2 4 2" xfId="29945" xr:uid="{00000000-0005-0000-0000-00003D4E0000}"/>
    <cellStyle name="Input 3 6 2 5" xfId="10496" xr:uid="{00000000-0005-0000-0000-00003E4E0000}"/>
    <cellStyle name="Input 3 6 2 5 2" xfId="29946" xr:uid="{00000000-0005-0000-0000-00003F4E0000}"/>
    <cellStyle name="Input 3 6 2 6" xfId="10497" xr:uid="{00000000-0005-0000-0000-0000404E0000}"/>
    <cellStyle name="Input 3 6 2 6 2" xfId="29947" xr:uid="{00000000-0005-0000-0000-0000414E0000}"/>
    <cellStyle name="Input 3 6 2 7" xfId="10498" xr:uid="{00000000-0005-0000-0000-0000424E0000}"/>
    <cellStyle name="Input 3 6 2 7 2" xfId="29948" xr:uid="{00000000-0005-0000-0000-0000434E0000}"/>
    <cellStyle name="Input 3 6 2 8" xfId="10499" xr:uid="{00000000-0005-0000-0000-0000444E0000}"/>
    <cellStyle name="Input 3 6 2 8 2" xfId="29949" xr:uid="{00000000-0005-0000-0000-0000454E0000}"/>
    <cellStyle name="Input 3 6 2 9" xfId="29935" xr:uid="{00000000-0005-0000-0000-0000464E0000}"/>
    <cellStyle name="Input 3 6 3" xfId="10500" xr:uid="{00000000-0005-0000-0000-0000474E0000}"/>
    <cellStyle name="Input 3 6 3 2" xfId="10501" xr:uid="{00000000-0005-0000-0000-0000484E0000}"/>
    <cellStyle name="Input 3 6 3 2 2" xfId="29951" xr:uid="{00000000-0005-0000-0000-0000494E0000}"/>
    <cellStyle name="Input 3 6 3 3" xfId="10502" xr:uid="{00000000-0005-0000-0000-00004A4E0000}"/>
    <cellStyle name="Input 3 6 3 3 2" xfId="29952" xr:uid="{00000000-0005-0000-0000-00004B4E0000}"/>
    <cellStyle name="Input 3 6 3 4" xfId="10503" xr:uid="{00000000-0005-0000-0000-00004C4E0000}"/>
    <cellStyle name="Input 3 6 3 4 2" xfId="29953" xr:uid="{00000000-0005-0000-0000-00004D4E0000}"/>
    <cellStyle name="Input 3 6 3 5" xfId="10504" xr:uid="{00000000-0005-0000-0000-00004E4E0000}"/>
    <cellStyle name="Input 3 6 3 5 2" xfId="29954" xr:uid="{00000000-0005-0000-0000-00004F4E0000}"/>
    <cellStyle name="Input 3 6 3 6" xfId="10505" xr:uid="{00000000-0005-0000-0000-0000504E0000}"/>
    <cellStyle name="Input 3 6 3 6 2" xfId="29955" xr:uid="{00000000-0005-0000-0000-0000514E0000}"/>
    <cellStyle name="Input 3 6 3 7" xfId="10506" xr:uid="{00000000-0005-0000-0000-0000524E0000}"/>
    <cellStyle name="Input 3 6 3 7 2" xfId="29956" xr:uid="{00000000-0005-0000-0000-0000534E0000}"/>
    <cellStyle name="Input 3 6 3 8" xfId="10507" xr:uid="{00000000-0005-0000-0000-0000544E0000}"/>
    <cellStyle name="Input 3 6 3 8 2" xfId="29957" xr:uid="{00000000-0005-0000-0000-0000554E0000}"/>
    <cellStyle name="Input 3 6 3 9" xfId="29950" xr:uid="{00000000-0005-0000-0000-0000564E0000}"/>
    <cellStyle name="Input 3 6 4" xfId="10508" xr:uid="{00000000-0005-0000-0000-0000574E0000}"/>
    <cellStyle name="Input 3 6 4 2" xfId="29958" xr:uid="{00000000-0005-0000-0000-0000584E0000}"/>
    <cellStyle name="Input 3 6 5" xfId="10509" xr:uid="{00000000-0005-0000-0000-0000594E0000}"/>
    <cellStyle name="Input 3 6 5 2" xfId="29959" xr:uid="{00000000-0005-0000-0000-00005A4E0000}"/>
    <cellStyle name="Input 3 6 6" xfId="10510" xr:uid="{00000000-0005-0000-0000-00005B4E0000}"/>
    <cellStyle name="Input 3 6 6 2" xfId="29960" xr:uid="{00000000-0005-0000-0000-00005C4E0000}"/>
    <cellStyle name="Input 3 6 7" xfId="10511" xr:uid="{00000000-0005-0000-0000-00005D4E0000}"/>
    <cellStyle name="Input 3 6 7 2" xfId="29961" xr:uid="{00000000-0005-0000-0000-00005E4E0000}"/>
    <cellStyle name="Input 3 6 8" xfId="10512" xr:uid="{00000000-0005-0000-0000-00005F4E0000}"/>
    <cellStyle name="Input 3 6 8 2" xfId="29962" xr:uid="{00000000-0005-0000-0000-0000604E0000}"/>
    <cellStyle name="Input 3 6 9" xfId="10513" xr:uid="{00000000-0005-0000-0000-0000614E0000}"/>
    <cellStyle name="Input 3 6 9 2" xfId="29963" xr:uid="{00000000-0005-0000-0000-0000624E0000}"/>
    <cellStyle name="Input 3 7" xfId="10514" xr:uid="{00000000-0005-0000-0000-0000634E0000}"/>
    <cellStyle name="Input 3 7 10" xfId="29964" xr:uid="{00000000-0005-0000-0000-0000644E0000}"/>
    <cellStyle name="Input 3 7 2" xfId="10515" xr:uid="{00000000-0005-0000-0000-0000654E0000}"/>
    <cellStyle name="Input 3 7 2 2" xfId="10516" xr:uid="{00000000-0005-0000-0000-0000664E0000}"/>
    <cellStyle name="Input 3 7 2 2 2" xfId="10517" xr:uid="{00000000-0005-0000-0000-0000674E0000}"/>
    <cellStyle name="Input 3 7 2 2 2 2" xfId="29967" xr:uid="{00000000-0005-0000-0000-0000684E0000}"/>
    <cellStyle name="Input 3 7 2 2 3" xfId="10518" xr:uid="{00000000-0005-0000-0000-0000694E0000}"/>
    <cellStyle name="Input 3 7 2 2 3 2" xfId="29968" xr:uid="{00000000-0005-0000-0000-00006A4E0000}"/>
    <cellStyle name="Input 3 7 2 2 4" xfId="10519" xr:uid="{00000000-0005-0000-0000-00006B4E0000}"/>
    <cellStyle name="Input 3 7 2 2 4 2" xfId="29969" xr:uid="{00000000-0005-0000-0000-00006C4E0000}"/>
    <cellStyle name="Input 3 7 2 2 5" xfId="10520" xr:uid="{00000000-0005-0000-0000-00006D4E0000}"/>
    <cellStyle name="Input 3 7 2 2 5 2" xfId="29970" xr:uid="{00000000-0005-0000-0000-00006E4E0000}"/>
    <cellStyle name="Input 3 7 2 2 6" xfId="10521" xr:uid="{00000000-0005-0000-0000-00006F4E0000}"/>
    <cellStyle name="Input 3 7 2 2 6 2" xfId="29971" xr:uid="{00000000-0005-0000-0000-0000704E0000}"/>
    <cellStyle name="Input 3 7 2 2 7" xfId="10522" xr:uid="{00000000-0005-0000-0000-0000714E0000}"/>
    <cellStyle name="Input 3 7 2 2 7 2" xfId="29972" xr:uid="{00000000-0005-0000-0000-0000724E0000}"/>
    <cellStyle name="Input 3 7 2 2 8" xfId="10523" xr:uid="{00000000-0005-0000-0000-0000734E0000}"/>
    <cellStyle name="Input 3 7 2 2 8 2" xfId="29973" xr:uid="{00000000-0005-0000-0000-0000744E0000}"/>
    <cellStyle name="Input 3 7 2 2 9" xfId="29966" xr:uid="{00000000-0005-0000-0000-0000754E0000}"/>
    <cellStyle name="Input 3 7 2 3" xfId="10524" xr:uid="{00000000-0005-0000-0000-0000764E0000}"/>
    <cellStyle name="Input 3 7 2 3 2" xfId="29974" xr:uid="{00000000-0005-0000-0000-0000774E0000}"/>
    <cellStyle name="Input 3 7 2 4" xfId="10525" xr:uid="{00000000-0005-0000-0000-0000784E0000}"/>
    <cellStyle name="Input 3 7 2 4 2" xfId="29975" xr:uid="{00000000-0005-0000-0000-0000794E0000}"/>
    <cellStyle name="Input 3 7 2 5" xfId="10526" xr:uid="{00000000-0005-0000-0000-00007A4E0000}"/>
    <cellStyle name="Input 3 7 2 5 2" xfId="29976" xr:uid="{00000000-0005-0000-0000-00007B4E0000}"/>
    <cellStyle name="Input 3 7 2 6" xfId="10527" xr:uid="{00000000-0005-0000-0000-00007C4E0000}"/>
    <cellStyle name="Input 3 7 2 6 2" xfId="29977" xr:uid="{00000000-0005-0000-0000-00007D4E0000}"/>
    <cellStyle name="Input 3 7 2 7" xfId="10528" xr:uid="{00000000-0005-0000-0000-00007E4E0000}"/>
    <cellStyle name="Input 3 7 2 7 2" xfId="29978" xr:uid="{00000000-0005-0000-0000-00007F4E0000}"/>
    <cellStyle name="Input 3 7 2 8" xfId="10529" xr:uid="{00000000-0005-0000-0000-0000804E0000}"/>
    <cellStyle name="Input 3 7 2 8 2" xfId="29979" xr:uid="{00000000-0005-0000-0000-0000814E0000}"/>
    <cellStyle name="Input 3 7 2 9" xfId="29965" xr:uid="{00000000-0005-0000-0000-0000824E0000}"/>
    <cellStyle name="Input 3 7 3" xfId="10530" xr:uid="{00000000-0005-0000-0000-0000834E0000}"/>
    <cellStyle name="Input 3 7 3 2" xfId="10531" xr:uid="{00000000-0005-0000-0000-0000844E0000}"/>
    <cellStyle name="Input 3 7 3 2 2" xfId="29981" xr:uid="{00000000-0005-0000-0000-0000854E0000}"/>
    <cellStyle name="Input 3 7 3 3" xfId="10532" xr:uid="{00000000-0005-0000-0000-0000864E0000}"/>
    <cellStyle name="Input 3 7 3 3 2" xfId="29982" xr:uid="{00000000-0005-0000-0000-0000874E0000}"/>
    <cellStyle name="Input 3 7 3 4" xfId="10533" xr:uid="{00000000-0005-0000-0000-0000884E0000}"/>
    <cellStyle name="Input 3 7 3 4 2" xfId="29983" xr:uid="{00000000-0005-0000-0000-0000894E0000}"/>
    <cellStyle name="Input 3 7 3 5" xfId="10534" xr:uid="{00000000-0005-0000-0000-00008A4E0000}"/>
    <cellStyle name="Input 3 7 3 5 2" xfId="29984" xr:uid="{00000000-0005-0000-0000-00008B4E0000}"/>
    <cellStyle name="Input 3 7 3 6" xfId="10535" xr:uid="{00000000-0005-0000-0000-00008C4E0000}"/>
    <cellStyle name="Input 3 7 3 6 2" xfId="29985" xr:uid="{00000000-0005-0000-0000-00008D4E0000}"/>
    <cellStyle name="Input 3 7 3 7" xfId="10536" xr:uid="{00000000-0005-0000-0000-00008E4E0000}"/>
    <cellStyle name="Input 3 7 3 7 2" xfId="29986" xr:uid="{00000000-0005-0000-0000-00008F4E0000}"/>
    <cellStyle name="Input 3 7 3 8" xfId="10537" xr:uid="{00000000-0005-0000-0000-0000904E0000}"/>
    <cellStyle name="Input 3 7 3 8 2" xfId="29987" xr:uid="{00000000-0005-0000-0000-0000914E0000}"/>
    <cellStyle name="Input 3 7 3 9" xfId="29980" xr:uid="{00000000-0005-0000-0000-0000924E0000}"/>
    <cellStyle name="Input 3 7 4" xfId="10538" xr:uid="{00000000-0005-0000-0000-0000934E0000}"/>
    <cellStyle name="Input 3 7 4 2" xfId="29988" xr:uid="{00000000-0005-0000-0000-0000944E0000}"/>
    <cellStyle name="Input 3 7 5" xfId="10539" xr:uid="{00000000-0005-0000-0000-0000954E0000}"/>
    <cellStyle name="Input 3 7 5 2" xfId="29989" xr:uid="{00000000-0005-0000-0000-0000964E0000}"/>
    <cellStyle name="Input 3 7 6" xfId="10540" xr:uid="{00000000-0005-0000-0000-0000974E0000}"/>
    <cellStyle name="Input 3 7 6 2" xfId="29990" xr:uid="{00000000-0005-0000-0000-0000984E0000}"/>
    <cellStyle name="Input 3 7 7" xfId="10541" xr:uid="{00000000-0005-0000-0000-0000994E0000}"/>
    <cellStyle name="Input 3 7 7 2" xfId="29991" xr:uid="{00000000-0005-0000-0000-00009A4E0000}"/>
    <cellStyle name="Input 3 7 8" xfId="10542" xr:uid="{00000000-0005-0000-0000-00009B4E0000}"/>
    <cellStyle name="Input 3 7 8 2" xfId="29992" xr:uid="{00000000-0005-0000-0000-00009C4E0000}"/>
    <cellStyle name="Input 3 7 9" xfId="10543" xr:uid="{00000000-0005-0000-0000-00009D4E0000}"/>
    <cellStyle name="Input 3 7 9 2" xfId="29993" xr:uid="{00000000-0005-0000-0000-00009E4E0000}"/>
    <cellStyle name="Input 3 8" xfId="29813" xr:uid="{00000000-0005-0000-0000-00009F4E0000}"/>
    <cellStyle name="Input 4" xfId="10544" xr:uid="{00000000-0005-0000-0000-0000A04E0000}"/>
    <cellStyle name="Input 4 10" xfId="10545" xr:uid="{00000000-0005-0000-0000-0000A14E0000}"/>
    <cellStyle name="Input 4 10 2" xfId="29995" xr:uid="{00000000-0005-0000-0000-0000A24E0000}"/>
    <cellStyle name="Input 4 11" xfId="29994" xr:uid="{00000000-0005-0000-0000-0000A34E0000}"/>
    <cellStyle name="Input 4 2" xfId="10546" xr:uid="{00000000-0005-0000-0000-0000A44E0000}"/>
    <cellStyle name="Input 4 2 10" xfId="29996" xr:uid="{00000000-0005-0000-0000-0000A54E0000}"/>
    <cellStyle name="Input 4 2 2" xfId="10547" xr:uid="{00000000-0005-0000-0000-0000A64E0000}"/>
    <cellStyle name="Input 4 2 2 2" xfId="10548" xr:uid="{00000000-0005-0000-0000-0000A74E0000}"/>
    <cellStyle name="Input 4 2 2 2 2" xfId="10549" xr:uid="{00000000-0005-0000-0000-0000A84E0000}"/>
    <cellStyle name="Input 4 2 2 2 2 2" xfId="29999" xr:uid="{00000000-0005-0000-0000-0000A94E0000}"/>
    <cellStyle name="Input 4 2 2 2 3" xfId="10550" xr:uid="{00000000-0005-0000-0000-0000AA4E0000}"/>
    <cellStyle name="Input 4 2 2 2 3 2" xfId="30000" xr:uid="{00000000-0005-0000-0000-0000AB4E0000}"/>
    <cellStyle name="Input 4 2 2 2 4" xfId="10551" xr:uid="{00000000-0005-0000-0000-0000AC4E0000}"/>
    <cellStyle name="Input 4 2 2 2 4 2" xfId="30001" xr:uid="{00000000-0005-0000-0000-0000AD4E0000}"/>
    <cellStyle name="Input 4 2 2 2 5" xfId="10552" xr:uid="{00000000-0005-0000-0000-0000AE4E0000}"/>
    <cellStyle name="Input 4 2 2 2 5 2" xfId="30002" xr:uid="{00000000-0005-0000-0000-0000AF4E0000}"/>
    <cellStyle name="Input 4 2 2 2 6" xfId="10553" xr:uid="{00000000-0005-0000-0000-0000B04E0000}"/>
    <cellStyle name="Input 4 2 2 2 6 2" xfId="30003" xr:uid="{00000000-0005-0000-0000-0000B14E0000}"/>
    <cellStyle name="Input 4 2 2 2 7" xfId="10554" xr:uid="{00000000-0005-0000-0000-0000B24E0000}"/>
    <cellStyle name="Input 4 2 2 2 7 2" xfId="30004" xr:uid="{00000000-0005-0000-0000-0000B34E0000}"/>
    <cellStyle name="Input 4 2 2 2 8" xfId="10555" xr:uid="{00000000-0005-0000-0000-0000B44E0000}"/>
    <cellStyle name="Input 4 2 2 2 8 2" xfId="30005" xr:uid="{00000000-0005-0000-0000-0000B54E0000}"/>
    <cellStyle name="Input 4 2 2 2 9" xfId="29998" xr:uid="{00000000-0005-0000-0000-0000B64E0000}"/>
    <cellStyle name="Input 4 2 2 3" xfId="10556" xr:uid="{00000000-0005-0000-0000-0000B74E0000}"/>
    <cellStyle name="Input 4 2 2 3 2" xfId="30006" xr:uid="{00000000-0005-0000-0000-0000B84E0000}"/>
    <cellStyle name="Input 4 2 2 4" xfId="10557" xr:uid="{00000000-0005-0000-0000-0000B94E0000}"/>
    <cellStyle name="Input 4 2 2 4 2" xfId="30007" xr:uid="{00000000-0005-0000-0000-0000BA4E0000}"/>
    <cellStyle name="Input 4 2 2 5" xfId="10558" xr:uid="{00000000-0005-0000-0000-0000BB4E0000}"/>
    <cellStyle name="Input 4 2 2 5 2" xfId="30008" xr:uid="{00000000-0005-0000-0000-0000BC4E0000}"/>
    <cellStyle name="Input 4 2 2 6" xfId="10559" xr:uid="{00000000-0005-0000-0000-0000BD4E0000}"/>
    <cellStyle name="Input 4 2 2 6 2" xfId="30009" xr:uid="{00000000-0005-0000-0000-0000BE4E0000}"/>
    <cellStyle name="Input 4 2 2 7" xfId="10560" xr:uid="{00000000-0005-0000-0000-0000BF4E0000}"/>
    <cellStyle name="Input 4 2 2 7 2" xfId="30010" xr:uid="{00000000-0005-0000-0000-0000C04E0000}"/>
    <cellStyle name="Input 4 2 2 8" xfId="10561" xr:uid="{00000000-0005-0000-0000-0000C14E0000}"/>
    <cellStyle name="Input 4 2 2 8 2" xfId="30011" xr:uid="{00000000-0005-0000-0000-0000C24E0000}"/>
    <cellStyle name="Input 4 2 2 9" xfId="29997" xr:uid="{00000000-0005-0000-0000-0000C34E0000}"/>
    <cellStyle name="Input 4 2 3" xfId="10562" xr:uid="{00000000-0005-0000-0000-0000C44E0000}"/>
    <cellStyle name="Input 4 2 3 2" xfId="10563" xr:uid="{00000000-0005-0000-0000-0000C54E0000}"/>
    <cellStyle name="Input 4 2 3 2 2" xfId="30013" xr:uid="{00000000-0005-0000-0000-0000C64E0000}"/>
    <cellStyle name="Input 4 2 3 3" xfId="10564" xr:uid="{00000000-0005-0000-0000-0000C74E0000}"/>
    <cellStyle name="Input 4 2 3 3 2" xfId="30014" xr:uid="{00000000-0005-0000-0000-0000C84E0000}"/>
    <cellStyle name="Input 4 2 3 4" xfId="10565" xr:uid="{00000000-0005-0000-0000-0000C94E0000}"/>
    <cellStyle name="Input 4 2 3 4 2" xfId="30015" xr:uid="{00000000-0005-0000-0000-0000CA4E0000}"/>
    <cellStyle name="Input 4 2 3 5" xfId="10566" xr:uid="{00000000-0005-0000-0000-0000CB4E0000}"/>
    <cellStyle name="Input 4 2 3 5 2" xfId="30016" xr:uid="{00000000-0005-0000-0000-0000CC4E0000}"/>
    <cellStyle name="Input 4 2 3 6" xfId="10567" xr:uid="{00000000-0005-0000-0000-0000CD4E0000}"/>
    <cellStyle name="Input 4 2 3 6 2" xfId="30017" xr:uid="{00000000-0005-0000-0000-0000CE4E0000}"/>
    <cellStyle name="Input 4 2 3 7" xfId="10568" xr:uid="{00000000-0005-0000-0000-0000CF4E0000}"/>
    <cellStyle name="Input 4 2 3 7 2" xfId="30018" xr:uid="{00000000-0005-0000-0000-0000D04E0000}"/>
    <cellStyle name="Input 4 2 3 8" xfId="10569" xr:uid="{00000000-0005-0000-0000-0000D14E0000}"/>
    <cellStyle name="Input 4 2 3 8 2" xfId="30019" xr:uid="{00000000-0005-0000-0000-0000D24E0000}"/>
    <cellStyle name="Input 4 2 3 9" xfId="30012" xr:uid="{00000000-0005-0000-0000-0000D34E0000}"/>
    <cellStyle name="Input 4 2 4" xfId="10570" xr:uid="{00000000-0005-0000-0000-0000D44E0000}"/>
    <cellStyle name="Input 4 2 4 2" xfId="30020" xr:uid="{00000000-0005-0000-0000-0000D54E0000}"/>
    <cellStyle name="Input 4 2 5" xfId="10571" xr:uid="{00000000-0005-0000-0000-0000D64E0000}"/>
    <cellStyle name="Input 4 2 5 2" xfId="30021" xr:uid="{00000000-0005-0000-0000-0000D74E0000}"/>
    <cellStyle name="Input 4 2 6" xfId="10572" xr:uid="{00000000-0005-0000-0000-0000D84E0000}"/>
    <cellStyle name="Input 4 2 6 2" xfId="30022" xr:uid="{00000000-0005-0000-0000-0000D94E0000}"/>
    <cellStyle name="Input 4 2 7" xfId="10573" xr:uid="{00000000-0005-0000-0000-0000DA4E0000}"/>
    <cellStyle name="Input 4 2 7 2" xfId="30023" xr:uid="{00000000-0005-0000-0000-0000DB4E0000}"/>
    <cellStyle name="Input 4 2 8" xfId="10574" xr:uid="{00000000-0005-0000-0000-0000DC4E0000}"/>
    <cellStyle name="Input 4 2 8 2" xfId="30024" xr:uid="{00000000-0005-0000-0000-0000DD4E0000}"/>
    <cellStyle name="Input 4 2 9" xfId="10575" xr:uid="{00000000-0005-0000-0000-0000DE4E0000}"/>
    <cellStyle name="Input 4 2 9 2" xfId="30025" xr:uid="{00000000-0005-0000-0000-0000DF4E0000}"/>
    <cellStyle name="Input 4 3" xfId="10576" xr:uid="{00000000-0005-0000-0000-0000E04E0000}"/>
    <cellStyle name="Input 4 3 2" xfId="10577" xr:uid="{00000000-0005-0000-0000-0000E14E0000}"/>
    <cellStyle name="Input 4 3 2 2" xfId="10578" xr:uid="{00000000-0005-0000-0000-0000E24E0000}"/>
    <cellStyle name="Input 4 3 2 2 2" xfId="30028" xr:uid="{00000000-0005-0000-0000-0000E34E0000}"/>
    <cellStyle name="Input 4 3 2 3" xfId="10579" xr:uid="{00000000-0005-0000-0000-0000E44E0000}"/>
    <cellStyle name="Input 4 3 2 3 2" xfId="30029" xr:uid="{00000000-0005-0000-0000-0000E54E0000}"/>
    <cellStyle name="Input 4 3 2 4" xfId="10580" xr:uid="{00000000-0005-0000-0000-0000E64E0000}"/>
    <cellStyle name="Input 4 3 2 4 2" xfId="30030" xr:uid="{00000000-0005-0000-0000-0000E74E0000}"/>
    <cellStyle name="Input 4 3 2 5" xfId="10581" xr:uid="{00000000-0005-0000-0000-0000E84E0000}"/>
    <cellStyle name="Input 4 3 2 5 2" xfId="30031" xr:uid="{00000000-0005-0000-0000-0000E94E0000}"/>
    <cellStyle name="Input 4 3 2 6" xfId="10582" xr:uid="{00000000-0005-0000-0000-0000EA4E0000}"/>
    <cellStyle name="Input 4 3 2 6 2" xfId="30032" xr:uid="{00000000-0005-0000-0000-0000EB4E0000}"/>
    <cellStyle name="Input 4 3 2 7" xfId="10583" xr:uid="{00000000-0005-0000-0000-0000EC4E0000}"/>
    <cellStyle name="Input 4 3 2 7 2" xfId="30033" xr:uid="{00000000-0005-0000-0000-0000ED4E0000}"/>
    <cellStyle name="Input 4 3 2 8" xfId="10584" xr:uid="{00000000-0005-0000-0000-0000EE4E0000}"/>
    <cellStyle name="Input 4 3 2 8 2" xfId="30034" xr:uid="{00000000-0005-0000-0000-0000EF4E0000}"/>
    <cellStyle name="Input 4 3 2 9" xfId="30027" xr:uid="{00000000-0005-0000-0000-0000F04E0000}"/>
    <cellStyle name="Input 4 3 3" xfId="10585" xr:uid="{00000000-0005-0000-0000-0000F14E0000}"/>
    <cellStyle name="Input 4 3 3 2" xfId="30035" xr:uid="{00000000-0005-0000-0000-0000F24E0000}"/>
    <cellStyle name="Input 4 3 4" xfId="10586" xr:uid="{00000000-0005-0000-0000-0000F34E0000}"/>
    <cellStyle name="Input 4 3 4 2" xfId="30036" xr:uid="{00000000-0005-0000-0000-0000F44E0000}"/>
    <cellStyle name="Input 4 3 5" xfId="10587" xr:uid="{00000000-0005-0000-0000-0000F54E0000}"/>
    <cellStyle name="Input 4 3 5 2" xfId="30037" xr:uid="{00000000-0005-0000-0000-0000F64E0000}"/>
    <cellStyle name="Input 4 3 6" xfId="10588" xr:uid="{00000000-0005-0000-0000-0000F74E0000}"/>
    <cellStyle name="Input 4 3 6 2" xfId="30038" xr:uid="{00000000-0005-0000-0000-0000F84E0000}"/>
    <cellStyle name="Input 4 3 7" xfId="10589" xr:uid="{00000000-0005-0000-0000-0000F94E0000}"/>
    <cellStyle name="Input 4 3 7 2" xfId="30039" xr:uid="{00000000-0005-0000-0000-0000FA4E0000}"/>
    <cellStyle name="Input 4 3 8" xfId="10590" xr:uid="{00000000-0005-0000-0000-0000FB4E0000}"/>
    <cellStyle name="Input 4 3 8 2" xfId="30040" xr:uid="{00000000-0005-0000-0000-0000FC4E0000}"/>
    <cellStyle name="Input 4 3 9" xfId="30026" xr:uid="{00000000-0005-0000-0000-0000FD4E0000}"/>
    <cellStyle name="Input 4 4" xfId="10591" xr:uid="{00000000-0005-0000-0000-0000FE4E0000}"/>
    <cellStyle name="Input 4 4 2" xfId="10592" xr:uid="{00000000-0005-0000-0000-0000FF4E0000}"/>
    <cellStyle name="Input 4 4 2 2" xfId="30042" xr:uid="{00000000-0005-0000-0000-0000004F0000}"/>
    <cellStyle name="Input 4 4 3" xfId="10593" xr:uid="{00000000-0005-0000-0000-0000014F0000}"/>
    <cellStyle name="Input 4 4 3 2" xfId="30043" xr:uid="{00000000-0005-0000-0000-0000024F0000}"/>
    <cellStyle name="Input 4 4 4" xfId="10594" xr:uid="{00000000-0005-0000-0000-0000034F0000}"/>
    <cellStyle name="Input 4 4 4 2" xfId="30044" xr:uid="{00000000-0005-0000-0000-0000044F0000}"/>
    <cellStyle name="Input 4 4 5" xfId="10595" xr:uid="{00000000-0005-0000-0000-0000054F0000}"/>
    <cellStyle name="Input 4 4 5 2" xfId="30045" xr:uid="{00000000-0005-0000-0000-0000064F0000}"/>
    <cellStyle name="Input 4 4 6" xfId="10596" xr:uid="{00000000-0005-0000-0000-0000074F0000}"/>
    <cellStyle name="Input 4 4 6 2" xfId="30046" xr:uid="{00000000-0005-0000-0000-0000084F0000}"/>
    <cellStyle name="Input 4 4 7" xfId="10597" xr:uid="{00000000-0005-0000-0000-0000094F0000}"/>
    <cellStyle name="Input 4 4 7 2" xfId="30047" xr:uid="{00000000-0005-0000-0000-00000A4F0000}"/>
    <cellStyle name="Input 4 4 8" xfId="10598" xr:uid="{00000000-0005-0000-0000-00000B4F0000}"/>
    <cellStyle name="Input 4 4 8 2" xfId="30048" xr:uid="{00000000-0005-0000-0000-00000C4F0000}"/>
    <cellStyle name="Input 4 4 9" xfId="30041" xr:uid="{00000000-0005-0000-0000-00000D4F0000}"/>
    <cellStyle name="Input 4 5" xfId="10599" xr:uid="{00000000-0005-0000-0000-00000E4F0000}"/>
    <cellStyle name="Input 4 5 2" xfId="30049" xr:uid="{00000000-0005-0000-0000-00000F4F0000}"/>
    <cellStyle name="Input 4 6" xfId="10600" xr:uid="{00000000-0005-0000-0000-0000104F0000}"/>
    <cellStyle name="Input 4 6 2" xfId="30050" xr:uid="{00000000-0005-0000-0000-0000114F0000}"/>
    <cellStyle name="Input 4 7" xfId="10601" xr:uid="{00000000-0005-0000-0000-0000124F0000}"/>
    <cellStyle name="Input 4 7 2" xfId="30051" xr:uid="{00000000-0005-0000-0000-0000134F0000}"/>
    <cellStyle name="Input 4 8" xfId="10602" xr:uid="{00000000-0005-0000-0000-0000144F0000}"/>
    <cellStyle name="Input 4 8 2" xfId="30052" xr:uid="{00000000-0005-0000-0000-0000154F0000}"/>
    <cellStyle name="Input 4 9" xfId="10603" xr:uid="{00000000-0005-0000-0000-0000164F0000}"/>
    <cellStyle name="Input 4 9 2" xfId="30053" xr:uid="{00000000-0005-0000-0000-0000174F0000}"/>
    <cellStyle name="Input 5" xfId="10604" xr:uid="{00000000-0005-0000-0000-0000184F0000}"/>
    <cellStyle name="Input 5 10" xfId="30054" xr:uid="{00000000-0005-0000-0000-0000194F0000}"/>
    <cellStyle name="Input 5 2" xfId="10605" xr:uid="{00000000-0005-0000-0000-00001A4F0000}"/>
    <cellStyle name="Input 5 2 2" xfId="10606" xr:uid="{00000000-0005-0000-0000-00001B4F0000}"/>
    <cellStyle name="Input 5 2 2 2" xfId="10607" xr:uid="{00000000-0005-0000-0000-00001C4F0000}"/>
    <cellStyle name="Input 5 2 2 2 2" xfId="30057" xr:uid="{00000000-0005-0000-0000-00001D4F0000}"/>
    <cellStyle name="Input 5 2 2 3" xfId="10608" xr:uid="{00000000-0005-0000-0000-00001E4F0000}"/>
    <cellStyle name="Input 5 2 2 3 2" xfId="30058" xr:uid="{00000000-0005-0000-0000-00001F4F0000}"/>
    <cellStyle name="Input 5 2 2 4" xfId="10609" xr:uid="{00000000-0005-0000-0000-0000204F0000}"/>
    <cellStyle name="Input 5 2 2 4 2" xfId="30059" xr:uid="{00000000-0005-0000-0000-0000214F0000}"/>
    <cellStyle name="Input 5 2 2 5" xfId="10610" xr:uid="{00000000-0005-0000-0000-0000224F0000}"/>
    <cellStyle name="Input 5 2 2 5 2" xfId="30060" xr:uid="{00000000-0005-0000-0000-0000234F0000}"/>
    <cellStyle name="Input 5 2 2 6" xfId="10611" xr:uid="{00000000-0005-0000-0000-0000244F0000}"/>
    <cellStyle name="Input 5 2 2 6 2" xfId="30061" xr:uid="{00000000-0005-0000-0000-0000254F0000}"/>
    <cellStyle name="Input 5 2 2 7" xfId="10612" xr:uid="{00000000-0005-0000-0000-0000264F0000}"/>
    <cellStyle name="Input 5 2 2 7 2" xfId="30062" xr:uid="{00000000-0005-0000-0000-0000274F0000}"/>
    <cellStyle name="Input 5 2 2 8" xfId="10613" xr:uid="{00000000-0005-0000-0000-0000284F0000}"/>
    <cellStyle name="Input 5 2 2 8 2" xfId="30063" xr:uid="{00000000-0005-0000-0000-0000294F0000}"/>
    <cellStyle name="Input 5 2 2 9" xfId="30056" xr:uid="{00000000-0005-0000-0000-00002A4F0000}"/>
    <cellStyle name="Input 5 2 3" xfId="10614" xr:uid="{00000000-0005-0000-0000-00002B4F0000}"/>
    <cellStyle name="Input 5 2 3 2" xfId="30064" xr:uid="{00000000-0005-0000-0000-00002C4F0000}"/>
    <cellStyle name="Input 5 2 4" xfId="10615" xr:uid="{00000000-0005-0000-0000-00002D4F0000}"/>
    <cellStyle name="Input 5 2 4 2" xfId="30065" xr:uid="{00000000-0005-0000-0000-00002E4F0000}"/>
    <cellStyle name="Input 5 2 5" xfId="10616" xr:uid="{00000000-0005-0000-0000-00002F4F0000}"/>
    <cellStyle name="Input 5 2 5 2" xfId="30066" xr:uid="{00000000-0005-0000-0000-0000304F0000}"/>
    <cellStyle name="Input 5 2 6" xfId="10617" xr:uid="{00000000-0005-0000-0000-0000314F0000}"/>
    <cellStyle name="Input 5 2 6 2" xfId="30067" xr:uid="{00000000-0005-0000-0000-0000324F0000}"/>
    <cellStyle name="Input 5 2 7" xfId="10618" xr:uid="{00000000-0005-0000-0000-0000334F0000}"/>
    <cellStyle name="Input 5 2 7 2" xfId="30068" xr:uid="{00000000-0005-0000-0000-0000344F0000}"/>
    <cellStyle name="Input 5 2 8" xfId="10619" xr:uid="{00000000-0005-0000-0000-0000354F0000}"/>
    <cellStyle name="Input 5 2 8 2" xfId="30069" xr:uid="{00000000-0005-0000-0000-0000364F0000}"/>
    <cellStyle name="Input 5 2 9" xfId="30055" xr:uid="{00000000-0005-0000-0000-0000374F0000}"/>
    <cellStyle name="Input 5 3" xfId="10620" xr:uid="{00000000-0005-0000-0000-0000384F0000}"/>
    <cellStyle name="Input 5 3 2" xfId="10621" xr:uid="{00000000-0005-0000-0000-0000394F0000}"/>
    <cellStyle name="Input 5 3 2 2" xfId="30071" xr:uid="{00000000-0005-0000-0000-00003A4F0000}"/>
    <cellStyle name="Input 5 3 3" xfId="10622" xr:uid="{00000000-0005-0000-0000-00003B4F0000}"/>
    <cellStyle name="Input 5 3 3 2" xfId="30072" xr:uid="{00000000-0005-0000-0000-00003C4F0000}"/>
    <cellStyle name="Input 5 3 4" xfId="10623" xr:uid="{00000000-0005-0000-0000-00003D4F0000}"/>
    <cellStyle name="Input 5 3 4 2" xfId="30073" xr:uid="{00000000-0005-0000-0000-00003E4F0000}"/>
    <cellStyle name="Input 5 3 5" xfId="10624" xr:uid="{00000000-0005-0000-0000-00003F4F0000}"/>
    <cellStyle name="Input 5 3 5 2" xfId="30074" xr:uid="{00000000-0005-0000-0000-0000404F0000}"/>
    <cellStyle name="Input 5 3 6" xfId="10625" xr:uid="{00000000-0005-0000-0000-0000414F0000}"/>
    <cellStyle name="Input 5 3 6 2" xfId="30075" xr:uid="{00000000-0005-0000-0000-0000424F0000}"/>
    <cellStyle name="Input 5 3 7" xfId="10626" xr:uid="{00000000-0005-0000-0000-0000434F0000}"/>
    <cellStyle name="Input 5 3 7 2" xfId="30076" xr:uid="{00000000-0005-0000-0000-0000444F0000}"/>
    <cellStyle name="Input 5 3 8" xfId="10627" xr:uid="{00000000-0005-0000-0000-0000454F0000}"/>
    <cellStyle name="Input 5 3 8 2" xfId="30077" xr:uid="{00000000-0005-0000-0000-0000464F0000}"/>
    <cellStyle name="Input 5 3 9" xfId="30070" xr:uid="{00000000-0005-0000-0000-0000474F0000}"/>
    <cellStyle name="Input 5 4" xfId="10628" xr:uid="{00000000-0005-0000-0000-0000484F0000}"/>
    <cellStyle name="Input 5 4 2" xfId="30078" xr:uid="{00000000-0005-0000-0000-0000494F0000}"/>
    <cellStyle name="Input 5 5" xfId="10629" xr:uid="{00000000-0005-0000-0000-00004A4F0000}"/>
    <cellStyle name="Input 5 5 2" xfId="30079" xr:uid="{00000000-0005-0000-0000-00004B4F0000}"/>
    <cellStyle name="Input 5 6" xfId="10630" xr:uid="{00000000-0005-0000-0000-00004C4F0000}"/>
    <cellStyle name="Input 5 6 2" xfId="30080" xr:uid="{00000000-0005-0000-0000-00004D4F0000}"/>
    <cellStyle name="Input 5 7" xfId="10631" xr:uid="{00000000-0005-0000-0000-00004E4F0000}"/>
    <cellStyle name="Input 5 7 2" xfId="30081" xr:uid="{00000000-0005-0000-0000-00004F4F0000}"/>
    <cellStyle name="Input 5 8" xfId="10632" xr:uid="{00000000-0005-0000-0000-0000504F0000}"/>
    <cellStyle name="Input 5 8 2" xfId="30082" xr:uid="{00000000-0005-0000-0000-0000514F0000}"/>
    <cellStyle name="Input 5 9" xfId="10633" xr:uid="{00000000-0005-0000-0000-0000524F0000}"/>
    <cellStyle name="Input 5 9 2" xfId="30083" xr:uid="{00000000-0005-0000-0000-0000534F0000}"/>
    <cellStyle name="Input 6" xfId="10634" xr:uid="{00000000-0005-0000-0000-0000544F0000}"/>
    <cellStyle name="Input 6 10" xfId="30084" xr:uid="{00000000-0005-0000-0000-0000554F0000}"/>
    <cellStyle name="Input 6 2" xfId="10635" xr:uid="{00000000-0005-0000-0000-0000564F0000}"/>
    <cellStyle name="Input 6 2 2" xfId="10636" xr:uid="{00000000-0005-0000-0000-0000574F0000}"/>
    <cellStyle name="Input 6 2 2 2" xfId="10637" xr:uid="{00000000-0005-0000-0000-0000584F0000}"/>
    <cellStyle name="Input 6 2 2 2 2" xfId="30087" xr:uid="{00000000-0005-0000-0000-0000594F0000}"/>
    <cellStyle name="Input 6 2 2 3" xfId="10638" xr:uid="{00000000-0005-0000-0000-00005A4F0000}"/>
    <cellStyle name="Input 6 2 2 3 2" xfId="30088" xr:uid="{00000000-0005-0000-0000-00005B4F0000}"/>
    <cellStyle name="Input 6 2 2 4" xfId="10639" xr:uid="{00000000-0005-0000-0000-00005C4F0000}"/>
    <cellStyle name="Input 6 2 2 4 2" xfId="30089" xr:uid="{00000000-0005-0000-0000-00005D4F0000}"/>
    <cellStyle name="Input 6 2 2 5" xfId="10640" xr:uid="{00000000-0005-0000-0000-00005E4F0000}"/>
    <cellStyle name="Input 6 2 2 5 2" xfId="30090" xr:uid="{00000000-0005-0000-0000-00005F4F0000}"/>
    <cellStyle name="Input 6 2 2 6" xfId="10641" xr:uid="{00000000-0005-0000-0000-0000604F0000}"/>
    <cellStyle name="Input 6 2 2 6 2" xfId="30091" xr:uid="{00000000-0005-0000-0000-0000614F0000}"/>
    <cellStyle name="Input 6 2 2 7" xfId="10642" xr:uid="{00000000-0005-0000-0000-0000624F0000}"/>
    <cellStyle name="Input 6 2 2 7 2" xfId="30092" xr:uid="{00000000-0005-0000-0000-0000634F0000}"/>
    <cellStyle name="Input 6 2 2 8" xfId="10643" xr:uid="{00000000-0005-0000-0000-0000644F0000}"/>
    <cellStyle name="Input 6 2 2 8 2" xfId="30093" xr:uid="{00000000-0005-0000-0000-0000654F0000}"/>
    <cellStyle name="Input 6 2 2 9" xfId="30086" xr:uid="{00000000-0005-0000-0000-0000664F0000}"/>
    <cellStyle name="Input 6 2 3" xfId="10644" xr:uid="{00000000-0005-0000-0000-0000674F0000}"/>
    <cellStyle name="Input 6 2 3 2" xfId="30094" xr:uid="{00000000-0005-0000-0000-0000684F0000}"/>
    <cellStyle name="Input 6 2 4" xfId="10645" xr:uid="{00000000-0005-0000-0000-0000694F0000}"/>
    <cellStyle name="Input 6 2 4 2" xfId="30095" xr:uid="{00000000-0005-0000-0000-00006A4F0000}"/>
    <cellStyle name="Input 6 2 5" xfId="10646" xr:uid="{00000000-0005-0000-0000-00006B4F0000}"/>
    <cellStyle name="Input 6 2 5 2" xfId="30096" xr:uid="{00000000-0005-0000-0000-00006C4F0000}"/>
    <cellStyle name="Input 6 2 6" xfId="10647" xr:uid="{00000000-0005-0000-0000-00006D4F0000}"/>
    <cellStyle name="Input 6 2 6 2" xfId="30097" xr:uid="{00000000-0005-0000-0000-00006E4F0000}"/>
    <cellStyle name="Input 6 2 7" xfId="10648" xr:uid="{00000000-0005-0000-0000-00006F4F0000}"/>
    <cellStyle name="Input 6 2 7 2" xfId="30098" xr:uid="{00000000-0005-0000-0000-0000704F0000}"/>
    <cellStyle name="Input 6 2 8" xfId="10649" xr:uid="{00000000-0005-0000-0000-0000714F0000}"/>
    <cellStyle name="Input 6 2 8 2" xfId="30099" xr:uid="{00000000-0005-0000-0000-0000724F0000}"/>
    <cellStyle name="Input 6 2 9" xfId="30085" xr:uid="{00000000-0005-0000-0000-0000734F0000}"/>
    <cellStyle name="Input 6 3" xfId="10650" xr:uid="{00000000-0005-0000-0000-0000744F0000}"/>
    <cellStyle name="Input 6 3 2" xfId="10651" xr:uid="{00000000-0005-0000-0000-0000754F0000}"/>
    <cellStyle name="Input 6 3 2 2" xfId="30101" xr:uid="{00000000-0005-0000-0000-0000764F0000}"/>
    <cellStyle name="Input 6 3 3" xfId="10652" xr:uid="{00000000-0005-0000-0000-0000774F0000}"/>
    <cellStyle name="Input 6 3 3 2" xfId="30102" xr:uid="{00000000-0005-0000-0000-0000784F0000}"/>
    <cellStyle name="Input 6 3 4" xfId="10653" xr:uid="{00000000-0005-0000-0000-0000794F0000}"/>
    <cellStyle name="Input 6 3 4 2" xfId="30103" xr:uid="{00000000-0005-0000-0000-00007A4F0000}"/>
    <cellStyle name="Input 6 3 5" xfId="10654" xr:uid="{00000000-0005-0000-0000-00007B4F0000}"/>
    <cellStyle name="Input 6 3 5 2" xfId="30104" xr:uid="{00000000-0005-0000-0000-00007C4F0000}"/>
    <cellStyle name="Input 6 3 6" xfId="10655" xr:uid="{00000000-0005-0000-0000-00007D4F0000}"/>
    <cellStyle name="Input 6 3 6 2" xfId="30105" xr:uid="{00000000-0005-0000-0000-00007E4F0000}"/>
    <cellStyle name="Input 6 3 7" xfId="10656" xr:uid="{00000000-0005-0000-0000-00007F4F0000}"/>
    <cellStyle name="Input 6 3 7 2" xfId="30106" xr:uid="{00000000-0005-0000-0000-0000804F0000}"/>
    <cellStyle name="Input 6 3 8" xfId="10657" xr:uid="{00000000-0005-0000-0000-0000814F0000}"/>
    <cellStyle name="Input 6 3 8 2" xfId="30107" xr:uid="{00000000-0005-0000-0000-0000824F0000}"/>
    <cellStyle name="Input 6 3 9" xfId="30100" xr:uid="{00000000-0005-0000-0000-0000834F0000}"/>
    <cellStyle name="Input 6 4" xfId="10658" xr:uid="{00000000-0005-0000-0000-0000844F0000}"/>
    <cellStyle name="Input 6 4 2" xfId="30108" xr:uid="{00000000-0005-0000-0000-0000854F0000}"/>
    <cellStyle name="Input 6 5" xfId="10659" xr:uid="{00000000-0005-0000-0000-0000864F0000}"/>
    <cellStyle name="Input 6 5 2" xfId="30109" xr:uid="{00000000-0005-0000-0000-0000874F0000}"/>
    <cellStyle name="Input 6 6" xfId="10660" xr:uid="{00000000-0005-0000-0000-0000884F0000}"/>
    <cellStyle name="Input 6 6 2" xfId="30110" xr:uid="{00000000-0005-0000-0000-0000894F0000}"/>
    <cellStyle name="Input 6 7" xfId="10661" xr:uid="{00000000-0005-0000-0000-00008A4F0000}"/>
    <cellStyle name="Input 6 7 2" xfId="30111" xr:uid="{00000000-0005-0000-0000-00008B4F0000}"/>
    <cellStyle name="Input 6 8" xfId="10662" xr:uid="{00000000-0005-0000-0000-00008C4F0000}"/>
    <cellStyle name="Input 6 8 2" xfId="30112" xr:uid="{00000000-0005-0000-0000-00008D4F0000}"/>
    <cellStyle name="Input 6 9" xfId="10663" xr:uid="{00000000-0005-0000-0000-00008E4F0000}"/>
    <cellStyle name="Input 6 9 2" xfId="30113" xr:uid="{00000000-0005-0000-0000-00008F4F0000}"/>
    <cellStyle name="Input 7" xfId="10664" xr:uid="{00000000-0005-0000-0000-0000904F0000}"/>
    <cellStyle name="Input 7 10" xfId="30114" xr:uid="{00000000-0005-0000-0000-0000914F0000}"/>
    <cellStyle name="Input 7 2" xfId="10665" xr:uid="{00000000-0005-0000-0000-0000924F0000}"/>
    <cellStyle name="Input 7 2 2" xfId="10666" xr:uid="{00000000-0005-0000-0000-0000934F0000}"/>
    <cellStyle name="Input 7 2 2 2" xfId="10667" xr:uid="{00000000-0005-0000-0000-0000944F0000}"/>
    <cellStyle name="Input 7 2 2 2 2" xfId="30117" xr:uid="{00000000-0005-0000-0000-0000954F0000}"/>
    <cellStyle name="Input 7 2 2 3" xfId="10668" xr:uid="{00000000-0005-0000-0000-0000964F0000}"/>
    <cellStyle name="Input 7 2 2 3 2" xfId="30118" xr:uid="{00000000-0005-0000-0000-0000974F0000}"/>
    <cellStyle name="Input 7 2 2 4" xfId="10669" xr:uid="{00000000-0005-0000-0000-0000984F0000}"/>
    <cellStyle name="Input 7 2 2 4 2" xfId="30119" xr:uid="{00000000-0005-0000-0000-0000994F0000}"/>
    <cellStyle name="Input 7 2 2 5" xfId="10670" xr:uid="{00000000-0005-0000-0000-00009A4F0000}"/>
    <cellStyle name="Input 7 2 2 5 2" xfId="30120" xr:uid="{00000000-0005-0000-0000-00009B4F0000}"/>
    <cellStyle name="Input 7 2 2 6" xfId="10671" xr:uid="{00000000-0005-0000-0000-00009C4F0000}"/>
    <cellStyle name="Input 7 2 2 6 2" xfId="30121" xr:uid="{00000000-0005-0000-0000-00009D4F0000}"/>
    <cellStyle name="Input 7 2 2 7" xfId="10672" xr:uid="{00000000-0005-0000-0000-00009E4F0000}"/>
    <cellStyle name="Input 7 2 2 7 2" xfId="30122" xr:uid="{00000000-0005-0000-0000-00009F4F0000}"/>
    <cellStyle name="Input 7 2 2 8" xfId="10673" xr:uid="{00000000-0005-0000-0000-0000A04F0000}"/>
    <cellStyle name="Input 7 2 2 8 2" xfId="30123" xr:uid="{00000000-0005-0000-0000-0000A14F0000}"/>
    <cellStyle name="Input 7 2 2 9" xfId="30116" xr:uid="{00000000-0005-0000-0000-0000A24F0000}"/>
    <cellStyle name="Input 7 2 3" xfId="10674" xr:uid="{00000000-0005-0000-0000-0000A34F0000}"/>
    <cellStyle name="Input 7 2 3 2" xfId="30124" xr:uid="{00000000-0005-0000-0000-0000A44F0000}"/>
    <cellStyle name="Input 7 2 4" xfId="10675" xr:uid="{00000000-0005-0000-0000-0000A54F0000}"/>
    <cellStyle name="Input 7 2 4 2" xfId="30125" xr:uid="{00000000-0005-0000-0000-0000A64F0000}"/>
    <cellStyle name="Input 7 2 5" xfId="10676" xr:uid="{00000000-0005-0000-0000-0000A74F0000}"/>
    <cellStyle name="Input 7 2 5 2" xfId="30126" xr:uid="{00000000-0005-0000-0000-0000A84F0000}"/>
    <cellStyle name="Input 7 2 6" xfId="10677" xr:uid="{00000000-0005-0000-0000-0000A94F0000}"/>
    <cellStyle name="Input 7 2 6 2" xfId="30127" xr:uid="{00000000-0005-0000-0000-0000AA4F0000}"/>
    <cellStyle name="Input 7 2 7" xfId="10678" xr:uid="{00000000-0005-0000-0000-0000AB4F0000}"/>
    <cellStyle name="Input 7 2 7 2" xfId="30128" xr:uid="{00000000-0005-0000-0000-0000AC4F0000}"/>
    <cellStyle name="Input 7 2 8" xfId="10679" xr:uid="{00000000-0005-0000-0000-0000AD4F0000}"/>
    <cellStyle name="Input 7 2 8 2" xfId="30129" xr:uid="{00000000-0005-0000-0000-0000AE4F0000}"/>
    <cellStyle name="Input 7 2 9" xfId="30115" xr:uid="{00000000-0005-0000-0000-0000AF4F0000}"/>
    <cellStyle name="Input 7 3" xfId="10680" xr:uid="{00000000-0005-0000-0000-0000B04F0000}"/>
    <cellStyle name="Input 7 3 2" xfId="10681" xr:uid="{00000000-0005-0000-0000-0000B14F0000}"/>
    <cellStyle name="Input 7 3 2 2" xfId="30131" xr:uid="{00000000-0005-0000-0000-0000B24F0000}"/>
    <cellStyle name="Input 7 3 3" xfId="10682" xr:uid="{00000000-0005-0000-0000-0000B34F0000}"/>
    <cellStyle name="Input 7 3 3 2" xfId="30132" xr:uid="{00000000-0005-0000-0000-0000B44F0000}"/>
    <cellStyle name="Input 7 3 4" xfId="10683" xr:uid="{00000000-0005-0000-0000-0000B54F0000}"/>
    <cellStyle name="Input 7 3 4 2" xfId="30133" xr:uid="{00000000-0005-0000-0000-0000B64F0000}"/>
    <cellStyle name="Input 7 3 5" xfId="10684" xr:uid="{00000000-0005-0000-0000-0000B74F0000}"/>
    <cellStyle name="Input 7 3 5 2" xfId="30134" xr:uid="{00000000-0005-0000-0000-0000B84F0000}"/>
    <cellStyle name="Input 7 3 6" xfId="10685" xr:uid="{00000000-0005-0000-0000-0000B94F0000}"/>
    <cellStyle name="Input 7 3 6 2" xfId="30135" xr:uid="{00000000-0005-0000-0000-0000BA4F0000}"/>
    <cellStyle name="Input 7 3 7" xfId="10686" xr:uid="{00000000-0005-0000-0000-0000BB4F0000}"/>
    <cellStyle name="Input 7 3 7 2" xfId="30136" xr:uid="{00000000-0005-0000-0000-0000BC4F0000}"/>
    <cellStyle name="Input 7 3 8" xfId="10687" xr:uid="{00000000-0005-0000-0000-0000BD4F0000}"/>
    <cellStyle name="Input 7 3 8 2" xfId="30137" xr:uid="{00000000-0005-0000-0000-0000BE4F0000}"/>
    <cellStyle name="Input 7 3 9" xfId="30130" xr:uid="{00000000-0005-0000-0000-0000BF4F0000}"/>
    <cellStyle name="Input 7 4" xfId="10688" xr:uid="{00000000-0005-0000-0000-0000C04F0000}"/>
    <cellStyle name="Input 7 4 2" xfId="30138" xr:uid="{00000000-0005-0000-0000-0000C14F0000}"/>
    <cellStyle name="Input 7 5" xfId="10689" xr:uid="{00000000-0005-0000-0000-0000C24F0000}"/>
    <cellStyle name="Input 7 5 2" xfId="30139" xr:uid="{00000000-0005-0000-0000-0000C34F0000}"/>
    <cellStyle name="Input 7 6" xfId="10690" xr:uid="{00000000-0005-0000-0000-0000C44F0000}"/>
    <cellStyle name="Input 7 6 2" xfId="30140" xr:uid="{00000000-0005-0000-0000-0000C54F0000}"/>
    <cellStyle name="Input 7 7" xfId="10691" xr:uid="{00000000-0005-0000-0000-0000C64F0000}"/>
    <cellStyle name="Input 7 7 2" xfId="30141" xr:uid="{00000000-0005-0000-0000-0000C74F0000}"/>
    <cellStyle name="Input 7 8" xfId="10692" xr:uid="{00000000-0005-0000-0000-0000C84F0000}"/>
    <cellStyle name="Input 7 8 2" xfId="30142" xr:uid="{00000000-0005-0000-0000-0000C94F0000}"/>
    <cellStyle name="Input 7 9" xfId="10693" xr:uid="{00000000-0005-0000-0000-0000CA4F0000}"/>
    <cellStyle name="Input 7 9 2" xfId="30143" xr:uid="{00000000-0005-0000-0000-0000CB4F0000}"/>
    <cellStyle name="Input 8" xfId="10694" xr:uid="{00000000-0005-0000-0000-0000CC4F0000}"/>
    <cellStyle name="Input 8 10" xfId="30144" xr:uid="{00000000-0005-0000-0000-0000CD4F0000}"/>
    <cellStyle name="Input 8 2" xfId="10695" xr:uid="{00000000-0005-0000-0000-0000CE4F0000}"/>
    <cellStyle name="Input 8 2 2" xfId="10696" xr:uid="{00000000-0005-0000-0000-0000CF4F0000}"/>
    <cellStyle name="Input 8 2 2 2" xfId="10697" xr:uid="{00000000-0005-0000-0000-0000D04F0000}"/>
    <cellStyle name="Input 8 2 2 2 2" xfId="30147" xr:uid="{00000000-0005-0000-0000-0000D14F0000}"/>
    <cellStyle name="Input 8 2 2 3" xfId="10698" xr:uid="{00000000-0005-0000-0000-0000D24F0000}"/>
    <cellStyle name="Input 8 2 2 3 2" xfId="30148" xr:uid="{00000000-0005-0000-0000-0000D34F0000}"/>
    <cellStyle name="Input 8 2 2 4" xfId="10699" xr:uid="{00000000-0005-0000-0000-0000D44F0000}"/>
    <cellStyle name="Input 8 2 2 4 2" xfId="30149" xr:uid="{00000000-0005-0000-0000-0000D54F0000}"/>
    <cellStyle name="Input 8 2 2 5" xfId="10700" xr:uid="{00000000-0005-0000-0000-0000D64F0000}"/>
    <cellStyle name="Input 8 2 2 5 2" xfId="30150" xr:uid="{00000000-0005-0000-0000-0000D74F0000}"/>
    <cellStyle name="Input 8 2 2 6" xfId="10701" xr:uid="{00000000-0005-0000-0000-0000D84F0000}"/>
    <cellStyle name="Input 8 2 2 6 2" xfId="30151" xr:uid="{00000000-0005-0000-0000-0000D94F0000}"/>
    <cellStyle name="Input 8 2 2 7" xfId="10702" xr:uid="{00000000-0005-0000-0000-0000DA4F0000}"/>
    <cellStyle name="Input 8 2 2 7 2" xfId="30152" xr:uid="{00000000-0005-0000-0000-0000DB4F0000}"/>
    <cellStyle name="Input 8 2 2 8" xfId="10703" xr:uid="{00000000-0005-0000-0000-0000DC4F0000}"/>
    <cellStyle name="Input 8 2 2 8 2" xfId="30153" xr:uid="{00000000-0005-0000-0000-0000DD4F0000}"/>
    <cellStyle name="Input 8 2 2 9" xfId="30146" xr:uid="{00000000-0005-0000-0000-0000DE4F0000}"/>
    <cellStyle name="Input 8 2 3" xfId="10704" xr:uid="{00000000-0005-0000-0000-0000DF4F0000}"/>
    <cellStyle name="Input 8 2 3 2" xfId="30154" xr:uid="{00000000-0005-0000-0000-0000E04F0000}"/>
    <cellStyle name="Input 8 2 4" xfId="10705" xr:uid="{00000000-0005-0000-0000-0000E14F0000}"/>
    <cellStyle name="Input 8 2 4 2" xfId="30155" xr:uid="{00000000-0005-0000-0000-0000E24F0000}"/>
    <cellStyle name="Input 8 2 5" xfId="10706" xr:uid="{00000000-0005-0000-0000-0000E34F0000}"/>
    <cellStyle name="Input 8 2 5 2" xfId="30156" xr:uid="{00000000-0005-0000-0000-0000E44F0000}"/>
    <cellStyle name="Input 8 2 6" xfId="10707" xr:uid="{00000000-0005-0000-0000-0000E54F0000}"/>
    <cellStyle name="Input 8 2 6 2" xfId="30157" xr:uid="{00000000-0005-0000-0000-0000E64F0000}"/>
    <cellStyle name="Input 8 2 7" xfId="10708" xr:uid="{00000000-0005-0000-0000-0000E74F0000}"/>
    <cellStyle name="Input 8 2 7 2" xfId="30158" xr:uid="{00000000-0005-0000-0000-0000E84F0000}"/>
    <cellStyle name="Input 8 2 8" xfId="10709" xr:uid="{00000000-0005-0000-0000-0000E94F0000}"/>
    <cellStyle name="Input 8 2 8 2" xfId="30159" xr:uid="{00000000-0005-0000-0000-0000EA4F0000}"/>
    <cellStyle name="Input 8 2 9" xfId="30145" xr:uid="{00000000-0005-0000-0000-0000EB4F0000}"/>
    <cellStyle name="Input 8 3" xfId="10710" xr:uid="{00000000-0005-0000-0000-0000EC4F0000}"/>
    <cellStyle name="Input 8 3 2" xfId="10711" xr:uid="{00000000-0005-0000-0000-0000ED4F0000}"/>
    <cellStyle name="Input 8 3 2 2" xfId="30161" xr:uid="{00000000-0005-0000-0000-0000EE4F0000}"/>
    <cellStyle name="Input 8 3 3" xfId="10712" xr:uid="{00000000-0005-0000-0000-0000EF4F0000}"/>
    <cellStyle name="Input 8 3 3 2" xfId="30162" xr:uid="{00000000-0005-0000-0000-0000F04F0000}"/>
    <cellStyle name="Input 8 3 4" xfId="10713" xr:uid="{00000000-0005-0000-0000-0000F14F0000}"/>
    <cellStyle name="Input 8 3 4 2" xfId="30163" xr:uid="{00000000-0005-0000-0000-0000F24F0000}"/>
    <cellStyle name="Input 8 3 5" xfId="10714" xr:uid="{00000000-0005-0000-0000-0000F34F0000}"/>
    <cellStyle name="Input 8 3 5 2" xfId="30164" xr:uid="{00000000-0005-0000-0000-0000F44F0000}"/>
    <cellStyle name="Input 8 3 6" xfId="10715" xr:uid="{00000000-0005-0000-0000-0000F54F0000}"/>
    <cellStyle name="Input 8 3 6 2" xfId="30165" xr:uid="{00000000-0005-0000-0000-0000F64F0000}"/>
    <cellStyle name="Input 8 3 7" xfId="10716" xr:uid="{00000000-0005-0000-0000-0000F74F0000}"/>
    <cellStyle name="Input 8 3 7 2" xfId="30166" xr:uid="{00000000-0005-0000-0000-0000F84F0000}"/>
    <cellStyle name="Input 8 3 8" xfId="10717" xr:uid="{00000000-0005-0000-0000-0000F94F0000}"/>
    <cellStyle name="Input 8 3 8 2" xfId="30167" xr:uid="{00000000-0005-0000-0000-0000FA4F0000}"/>
    <cellStyle name="Input 8 3 9" xfId="30160" xr:uid="{00000000-0005-0000-0000-0000FB4F0000}"/>
    <cellStyle name="Input 8 4" xfId="10718" xr:uid="{00000000-0005-0000-0000-0000FC4F0000}"/>
    <cellStyle name="Input 8 4 2" xfId="30168" xr:uid="{00000000-0005-0000-0000-0000FD4F0000}"/>
    <cellStyle name="Input 8 5" xfId="10719" xr:uid="{00000000-0005-0000-0000-0000FE4F0000}"/>
    <cellStyle name="Input 8 5 2" xfId="30169" xr:uid="{00000000-0005-0000-0000-0000FF4F0000}"/>
    <cellStyle name="Input 8 6" xfId="10720" xr:uid="{00000000-0005-0000-0000-000000500000}"/>
    <cellStyle name="Input 8 6 2" xfId="30170" xr:uid="{00000000-0005-0000-0000-000001500000}"/>
    <cellStyle name="Input 8 7" xfId="10721" xr:uid="{00000000-0005-0000-0000-000002500000}"/>
    <cellStyle name="Input 8 7 2" xfId="30171" xr:uid="{00000000-0005-0000-0000-000003500000}"/>
    <cellStyle name="Input 8 8" xfId="10722" xr:uid="{00000000-0005-0000-0000-000004500000}"/>
    <cellStyle name="Input 8 8 2" xfId="30172" xr:uid="{00000000-0005-0000-0000-000005500000}"/>
    <cellStyle name="Input 8 9" xfId="10723" xr:uid="{00000000-0005-0000-0000-000006500000}"/>
    <cellStyle name="Input 8 9 2" xfId="30173" xr:uid="{00000000-0005-0000-0000-000007500000}"/>
    <cellStyle name="Input 9" xfId="10724" xr:uid="{00000000-0005-0000-0000-000008500000}"/>
    <cellStyle name="Input 9 10" xfId="30174" xr:uid="{00000000-0005-0000-0000-000009500000}"/>
    <cellStyle name="Input 9 2" xfId="10725" xr:uid="{00000000-0005-0000-0000-00000A500000}"/>
    <cellStyle name="Input 9 2 2" xfId="10726" xr:uid="{00000000-0005-0000-0000-00000B500000}"/>
    <cellStyle name="Input 9 2 2 2" xfId="10727" xr:uid="{00000000-0005-0000-0000-00000C500000}"/>
    <cellStyle name="Input 9 2 2 2 2" xfId="30177" xr:uid="{00000000-0005-0000-0000-00000D500000}"/>
    <cellStyle name="Input 9 2 2 3" xfId="10728" xr:uid="{00000000-0005-0000-0000-00000E500000}"/>
    <cellStyle name="Input 9 2 2 3 2" xfId="30178" xr:uid="{00000000-0005-0000-0000-00000F500000}"/>
    <cellStyle name="Input 9 2 2 4" xfId="10729" xr:uid="{00000000-0005-0000-0000-000010500000}"/>
    <cellStyle name="Input 9 2 2 4 2" xfId="30179" xr:uid="{00000000-0005-0000-0000-000011500000}"/>
    <cellStyle name="Input 9 2 2 5" xfId="10730" xr:uid="{00000000-0005-0000-0000-000012500000}"/>
    <cellStyle name="Input 9 2 2 5 2" xfId="30180" xr:uid="{00000000-0005-0000-0000-000013500000}"/>
    <cellStyle name="Input 9 2 2 6" xfId="10731" xr:uid="{00000000-0005-0000-0000-000014500000}"/>
    <cellStyle name="Input 9 2 2 6 2" xfId="30181" xr:uid="{00000000-0005-0000-0000-000015500000}"/>
    <cellStyle name="Input 9 2 2 7" xfId="10732" xr:uid="{00000000-0005-0000-0000-000016500000}"/>
    <cellStyle name="Input 9 2 2 7 2" xfId="30182" xr:uid="{00000000-0005-0000-0000-000017500000}"/>
    <cellStyle name="Input 9 2 2 8" xfId="10733" xr:uid="{00000000-0005-0000-0000-000018500000}"/>
    <cellStyle name="Input 9 2 2 8 2" xfId="30183" xr:uid="{00000000-0005-0000-0000-000019500000}"/>
    <cellStyle name="Input 9 2 2 9" xfId="30176" xr:uid="{00000000-0005-0000-0000-00001A500000}"/>
    <cellStyle name="Input 9 2 3" xfId="10734" xr:uid="{00000000-0005-0000-0000-00001B500000}"/>
    <cellStyle name="Input 9 2 3 2" xfId="30184" xr:uid="{00000000-0005-0000-0000-00001C500000}"/>
    <cellStyle name="Input 9 2 4" xfId="10735" xr:uid="{00000000-0005-0000-0000-00001D500000}"/>
    <cellStyle name="Input 9 2 4 2" xfId="30185" xr:uid="{00000000-0005-0000-0000-00001E500000}"/>
    <cellStyle name="Input 9 2 5" xfId="10736" xr:uid="{00000000-0005-0000-0000-00001F500000}"/>
    <cellStyle name="Input 9 2 5 2" xfId="30186" xr:uid="{00000000-0005-0000-0000-000020500000}"/>
    <cellStyle name="Input 9 2 6" xfId="10737" xr:uid="{00000000-0005-0000-0000-000021500000}"/>
    <cellStyle name="Input 9 2 6 2" xfId="30187" xr:uid="{00000000-0005-0000-0000-000022500000}"/>
    <cellStyle name="Input 9 2 7" xfId="10738" xr:uid="{00000000-0005-0000-0000-000023500000}"/>
    <cellStyle name="Input 9 2 7 2" xfId="30188" xr:uid="{00000000-0005-0000-0000-000024500000}"/>
    <cellStyle name="Input 9 2 8" xfId="10739" xr:uid="{00000000-0005-0000-0000-000025500000}"/>
    <cellStyle name="Input 9 2 8 2" xfId="30189" xr:uid="{00000000-0005-0000-0000-000026500000}"/>
    <cellStyle name="Input 9 2 9" xfId="30175" xr:uid="{00000000-0005-0000-0000-000027500000}"/>
    <cellStyle name="Input 9 3" xfId="10740" xr:uid="{00000000-0005-0000-0000-000028500000}"/>
    <cellStyle name="Input 9 3 2" xfId="10741" xr:uid="{00000000-0005-0000-0000-000029500000}"/>
    <cellStyle name="Input 9 3 2 2" xfId="30191" xr:uid="{00000000-0005-0000-0000-00002A500000}"/>
    <cellStyle name="Input 9 3 3" xfId="10742" xr:uid="{00000000-0005-0000-0000-00002B500000}"/>
    <cellStyle name="Input 9 3 3 2" xfId="30192" xr:uid="{00000000-0005-0000-0000-00002C500000}"/>
    <cellStyle name="Input 9 3 4" xfId="10743" xr:uid="{00000000-0005-0000-0000-00002D500000}"/>
    <cellStyle name="Input 9 3 4 2" xfId="30193" xr:uid="{00000000-0005-0000-0000-00002E500000}"/>
    <cellStyle name="Input 9 3 5" xfId="10744" xr:uid="{00000000-0005-0000-0000-00002F500000}"/>
    <cellStyle name="Input 9 3 5 2" xfId="30194" xr:uid="{00000000-0005-0000-0000-000030500000}"/>
    <cellStyle name="Input 9 3 6" xfId="10745" xr:uid="{00000000-0005-0000-0000-000031500000}"/>
    <cellStyle name="Input 9 3 6 2" xfId="30195" xr:uid="{00000000-0005-0000-0000-000032500000}"/>
    <cellStyle name="Input 9 3 7" xfId="10746" xr:uid="{00000000-0005-0000-0000-000033500000}"/>
    <cellStyle name="Input 9 3 7 2" xfId="30196" xr:uid="{00000000-0005-0000-0000-000034500000}"/>
    <cellStyle name="Input 9 3 8" xfId="10747" xr:uid="{00000000-0005-0000-0000-000035500000}"/>
    <cellStyle name="Input 9 3 8 2" xfId="30197" xr:uid="{00000000-0005-0000-0000-000036500000}"/>
    <cellStyle name="Input 9 3 9" xfId="30190" xr:uid="{00000000-0005-0000-0000-000037500000}"/>
    <cellStyle name="Input 9 4" xfId="10748" xr:uid="{00000000-0005-0000-0000-000038500000}"/>
    <cellStyle name="Input 9 4 2" xfId="30198" xr:uid="{00000000-0005-0000-0000-000039500000}"/>
    <cellStyle name="Input 9 5" xfId="10749" xr:uid="{00000000-0005-0000-0000-00003A500000}"/>
    <cellStyle name="Input 9 5 2" xfId="30199" xr:uid="{00000000-0005-0000-0000-00003B500000}"/>
    <cellStyle name="Input 9 6" xfId="10750" xr:uid="{00000000-0005-0000-0000-00003C500000}"/>
    <cellStyle name="Input 9 6 2" xfId="30200" xr:uid="{00000000-0005-0000-0000-00003D500000}"/>
    <cellStyle name="Input 9 7" xfId="10751" xr:uid="{00000000-0005-0000-0000-00003E500000}"/>
    <cellStyle name="Input 9 7 2" xfId="30201" xr:uid="{00000000-0005-0000-0000-00003F500000}"/>
    <cellStyle name="Input 9 8" xfId="10752" xr:uid="{00000000-0005-0000-0000-000040500000}"/>
    <cellStyle name="Input 9 8 2" xfId="30202" xr:uid="{00000000-0005-0000-0000-000041500000}"/>
    <cellStyle name="Input 9 9" xfId="10753" xr:uid="{00000000-0005-0000-0000-000042500000}"/>
    <cellStyle name="Input 9 9 2" xfId="30203" xr:uid="{00000000-0005-0000-0000-000043500000}"/>
    <cellStyle name="Input Company Name" xfId="10754" xr:uid="{00000000-0005-0000-0000-000044500000}"/>
    <cellStyle name="Input Forecast Currency" xfId="10755" xr:uid="{00000000-0005-0000-0000-000045500000}"/>
    <cellStyle name="Input Forecast Date" xfId="10756" xr:uid="{00000000-0005-0000-0000-000046500000}"/>
    <cellStyle name="Input Forecast Multiple" xfId="10757" xr:uid="{00000000-0005-0000-0000-000047500000}"/>
    <cellStyle name="Input Forecast Number" xfId="10758" xr:uid="{00000000-0005-0000-0000-000048500000}"/>
    <cellStyle name="Input Forecast Percentage" xfId="10759" xr:uid="{00000000-0005-0000-0000-000049500000}"/>
    <cellStyle name="Input Forecast Year" xfId="10760" xr:uid="{00000000-0005-0000-0000-00004A500000}"/>
    <cellStyle name="Input Heading 1" xfId="10761" xr:uid="{00000000-0005-0000-0000-00004B500000}"/>
    <cellStyle name="Input Heading 2" xfId="10762" xr:uid="{00000000-0005-0000-0000-00004C500000}"/>
    <cellStyle name="Input Heading 3" xfId="10763" xr:uid="{00000000-0005-0000-0000-00004D500000}"/>
    <cellStyle name="Input Heading 4" xfId="10764" xr:uid="{00000000-0005-0000-0000-00004E500000}"/>
    <cellStyle name="Input Middle Currency" xfId="10765" xr:uid="{00000000-0005-0000-0000-00004F500000}"/>
    <cellStyle name="Input Middle Date" xfId="10766" xr:uid="{00000000-0005-0000-0000-000050500000}"/>
    <cellStyle name="Input Middle Multiple" xfId="10767" xr:uid="{00000000-0005-0000-0000-000051500000}"/>
    <cellStyle name="Input Middle Number" xfId="10768" xr:uid="{00000000-0005-0000-0000-000052500000}"/>
    <cellStyle name="Input Middle Percentage" xfId="10769" xr:uid="{00000000-0005-0000-0000-000053500000}"/>
    <cellStyle name="Input Middle Title / Name" xfId="10770" xr:uid="{00000000-0005-0000-0000-000054500000}"/>
    <cellStyle name="Input Middle Year" xfId="10771" xr:uid="{00000000-0005-0000-0000-000055500000}"/>
    <cellStyle name="Input Sheet Title" xfId="10772" xr:uid="{00000000-0005-0000-0000-000056500000}"/>
    <cellStyle name="Input1" xfId="10773" xr:uid="{00000000-0005-0000-0000-000057500000}"/>
    <cellStyle name="Input1 2" xfId="10774" xr:uid="{00000000-0005-0000-0000-000058500000}"/>
    <cellStyle name="Input1 3" xfId="10775" xr:uid="{00000000-0005-0000-0000-000059500000}"/>
    <cellStyle name="Input2" xfId="10776" xr:uid="{00000000-0005-0000-0000-00005A500000}"/>
    <cellStyle name="Input2 2" xfId="10777" xr:uid="{00000000-0005-0000-0000-00005B500000}"/>
    <cellStyle name="Input3" xfId="10778" xr:uid="{00000000-0005-0000-0000-00005C500000}"/>
    <cellStyle name="Input3 2" xfId="10779" xr:uid="{00000000-0005-0000-0000-00005D500000}"/>
    <cellStyle name="Lines" xfId="10780" xr:uid="{00000000-0005-0000-0000-00005E500000}"/>
    <cellStyle name="Lines 2" xfId="10781" xr:uid="{00000000-0005-0000-0000-00005F500000}"/>
    <cellStyle name="Linked Cell 2" xfId="10782" xr:uid="{00000000-0005-0000-0000-000060500000}"/>
    <cellStyle name="Linked Cell 3" xfId="10783" xr:uid="{00000000-0005-0000-0000-000061500000}"/>
    <cellStyle name="Linked Cell 4" xfId="10784" xr:uid="{00000000-0005-0000-0000-000062500000}"/>
    <cellStyle name="Linked Cell 5" xfId="10785" xr:uid="{00000000-0005-0000-0000-000063500000}"/>
    <cellStyle name="Linked Cell 6" xfId="10786" xr:uid="{00000000-0005-0000-0000-000064500000}"/>
    <cellStyle name="Lookup Table Heading" xfId="10787" xr:uid="{00000000-0005-0000-0000-000065500000}"/>
    <cellStyle name="Lookup Table Heading 2" xfId="10788" xr:uid="{00000000-0005-0000-0000-000066500000}"/>
    <cellStyle name="Lookup Table Heading 2 10" xfId="10789" xr:uid="{00000000-0005-0000-0000-000067500000}"/>
    <cellStyle name="Lookup Table Heading 2 11" xfId="10790" xr:uid="{00000000-0005-0000-0000-000068500000}"/>
    <cellStyle name="Lookup Table Heading 2 12" xfId="10791" xr:uid="{00000000-0005-0000-0000-000069500000}"/>
    <cellStyle name="Lookup Table Heading 2 13" xfId="10792" xr:uid="{00000000-0005-0000-0000-00006A500000}"/>
    <cellStyle name="Lookup Table Heading 2 14" xfId="10793" xr:uid="{00000000-0005-0000-0000-00006B500000}"/>
    <cellStyle name="Lookup Table Heading 2 15" xfId="10794" xr:uid="{00000000-0005-0000-0000-00006C500000}"/>
    <cellStyle name="Lookup Table Heading 2 16" xfId="10795" xr:uid="{00000000-0005-0000-0000-00006D500000}"/>
    <cellStyle name="Lookup Table Heading 2 17" xfId="10796" xr:uid="{00000000-0005-0000-0000-00006E500000}"/>
    <cellStyle name="Lookup Table Heading 2 2" xfId="10797" xr:uid="{00000000-0005-0000-0000-00006F500000}"/>
    <cellStyle name="Lookup Table Heading 2 2 10" xfId="10798" xr:uid="{00000000-0005-0000-0000-000070500000}"/>
    <cellStyle name="Lookup Table Heading 2 2 11" xfId="10799" xr:uid="{00000000-0005-0000-0000-000071500000}"/>
    <cellStyle name="Lookup Table Heading 2 2 12" xfId="10800" xr:uid="{00000000-0005-0000-0000-000072500000}"/>
    <cellStyle name="Lookup Table Heading 2 2 13" xfId="10801" xr:uid="{00000000-0005-0000-0000-000073500000}"/>
    <cellStyle name="Lookup Table Heading 2 2 14" xfId="10802" xr:uid="{00000000-0005-0000-0000-000074500000}"/>
    <cellStyle name="Lookup Table Heading 2 2 15" xfId="10803" xr:uid="{00000000-0005-0000-0000-000075500000}"/>
    <cellStyle name="Lookup Table Heading 2 2 16" xfId="10804" xr:uid="{00000000-0005-0000-0000-000076500000}"/>
    <cellStyle name="Lookup Table Heading 2 2 2" xfId="10805" xr:uid="{00000000-0005-0000-0000-000077500000}"/>
    <cellStyle name="Lookup Table Heading 2 2 2 10" xfId="10806" xr:uid="{00000000-0005-0000-0000-000078500000}"/>
    <cellStyle name="Lookup Table Heading 2 2 2 11" xfId="10807" xr:uid="{00000000-0005-0000-0000-000079500000}"/>
    <cellStyle name="Lookup Table Heading 2 2 2 12" xfId="10808" xr:uid="{00000000-0005-0000-0000-00007A500000}"/>
    <cellStyle name="Lookup Table Heading 2 2 2 13" xfId="10809" xr:uid="{00000000-0005-0000-0000-00007B500000}"/>
    <cellStyle name="Lookup Table Heading 2 2 2 2" xfId="10810" xr:uid="{00000000-0005-0000-0000-00007C500000}"/>
    <cellStyle name="Lookup Table Heading 2 2 2 3" xfId="10811" xr:uid="{00000000-0005-0000-0000-00007D500000}"/>
    <cellStyle name="Lookup Table Heading 2 2 2 4" xfId="10812" xr:uid="{00000000-0005-0000-0000-00007E500000}"/>
    <cellStyle name="Lookup Table Heading 2 2 2 5" xfId="10813" xr:uid="{00000000-0005-0000-0000-00007F500000}"/>
    <cellStyle name="Lookup Table Heading 2 2 2 6" xfId="10814" xr:uid="{00000000-0005-0000-0000-000080500000}"/>
    <cellStyle name="Lookup Table Heading 2 2 2 7" xfId="10815" xr:uid="{00000000-0005-0000-0000-000081500000}"/>
    <cellStyle name="Lookup Table Heading 2 2 2 8" xfId="10816" xr:uid="{00000000-0005-0000-0000-000082500000}"/>
    <cellStyle name="Lookup Table Heading 2 2 2 9" xfId="10817" xr:uid="{00000000-0005-0000-0000-000083500000}"/>
    <cellStyle name="Lookup Table Heading 2 2 3" xfId="10818" xr:uid="{00000000-0005-0000-0000-000084500000}"/>
    <cellStyle name="Lookup Table Heading 2 2 4" xfId="10819" xr:uid="{00000000-0005-0000-0000-000085500000}"/>
    <cellStyle name="Lookup Table Heading 2 2 5" xfId="10820" xr:uid="{00000000-0005-0000-0000-000086500000}"/>
    <cellStyle name="Lookup Table Heading 2 2 6" xfId="10821" xr:uid="{00000000-0005-0000-0000-000087500000}"/>
    <cellStyle name="Lookup Table Heading 2 2 7" xfId="10822" xr:uid="{00000000-0005-0000-0000-000088500000}"/>
    <cellStyle name="Lookup Table Heading 2 2 8" xfId="10823" xr:uid="{00000000-0005-0000-0000-000089500000}"/>
    <cellStyle name="Lookup Table Heading 2 2 9" xfId="10824" xr:uid="{00000000-0005-0000-0000-00008A500000}"/>
    <cellStyle name="Lookup Table Heading 2 3" xfId="10825" xr:uid="{00000000-0005-0000-0000-00008B500000}"/>
    <cellStyle name="Lookup Table Heading 2 3 10" xfId="10826" xr:uid="{00000000-0005-0000-0000-00008C500000}"/>
    <cellStyle name="Lookup Table Heading 2 3 11" xfId="10827" xr:uid="{00000000-0005-0000-0000-00008D500000}"/>
    <cellStyle name="Lookup Table Heading 2 3 12" xfId="10828" xr:uid="{00000000-0005-0000-0000-00008E500000}"/>
    <cellStyle name="Lookup Table Heading 2 3 13" xfId="10829" xr:uid="{00000000-0005-0000-0000-00008F500000}"/>
    <cellStyle name="Lookup Table Heading 2 3 2" xfId="10830" xr:uid="{00000000-0005-0000-0000-000090500000}"/>
    <cellStyle name="Lookup Table Heading 2 3 3" xfId="10831" xr:uid="{00000000-0005-0000-0000-000091500000}"/>
    <cellStyle name="Lookup Table Heading 2 3 4" xfId="10832" xr:uid="{00000000-0005-0000-0000-000092500000}"/>
    <cellStyle name="Lookup Table Heading 2 3 5" xfId="10833" xr:uid="{00000000-0005-0000-0000-000093500000}"/>
    <cellStyle name="Lookup Table Heading 2 3 6" xfId="10834" xr:uid="{00000000-0005-0000-0000-000094500000}"/>
    <cellStyle name="Lookup Table Heading 2 3 7" xfId="10835" xr:uid="{00000000-0005-0000-0000-000095500000}"/>
    <cellStyle name="Lookup Table Heading 2 3 8" xfId="10836" xr:uid="{00000000-0005-0000-0000-000096500000}"/>
    <cellStyle name="Lookup Table Heading 2 3 9" xfId="10837" xr:uid="{00000000-0005-0000-0000-000097500000}"/>
    <cellStyle name="Lookup Table Heading 2 4" xfId="10838" xr:uid="{00000000-0005-0000-0000-000098500000}"/>
    <cellStyle name="Lookup Table Heading 2 5" xfId="10839" xr:uid="{00000000-0005-0000-0000-000099500000}"/>
    <cellStyle name="Lookup Table Heading 2 6" xfId="10840" xr:uid="{00000000-0005-0000-0000-00009A500000}"/>
    <cellStyle name="Lookup Table Heading 2 7" xfId="10841" xr:uid="{00000000-0005-0000-0000-00009B500000}"/>
    <cellStyle name="Lookup Table Heading 2 8" xfId="10842" xr:uid="{00000000-0005-0000-0000-00009C500000}"/>
    <cellStyle name="Lookup Table Heading 2 9" xfId="10843" xr:uid="{00000000-0005-0000-0000-00009D500000}"/>
    <cellStyle name="Lookup Table Heading 3" xfId="10844" xr:uid="{00000000-0005-0000-0000-00009E500000}"/>
    <cellStyle name="Lookup Table Heading 3 10" xfId="10845" xr:uid="{00000000-0005-0000-0000-00009F500000}"/>
    <cellStyle name="Lookup Table Heading 3 10 2" xfId="30206" xr:uid="{00000000-0005-0000-0000-0000A0500000}"/>
    <cellStyle name="Lookup Table Heading 3 11" xfId="10846" xr:uid="{00000000-0005-0000-0000-0000A1500000}"/>
    <cellStyle name="Lookup Table Heading 3 11 2" xfId="30207" xr:uid="{00000000-0005-0000-0000-0000A2500000}"/>
    <cellStyle name="Lookup Table Heading 3 12" xfId="10847" xr:uid="{00000000-0005-0000-0000-0000A3500000}"/>
    <cellStyle name="Lookup Table Heading 3 12 2" xfId="30208" xr:uid="{00000000-0005-0000-0000-0000A4500000}"/>
    <cellStyle name="Lookup Table Heading 3 13" xfId="10848" xr:uid="{00000000-0005-0000-0000-0000A5500000}"/>
    <cellStyle name="Lookup Table Heading 3 13 2" xfId="30209" xr:uid="{00000000-0005-0000-0000-0000A6500000}"/>
    <cellStyle name="Lookup Table Heading 3 14" xfId="10849" xr:uid="{00000000-0005-0000-0000-0000A7500000}"/>
    <cellStyle name="Lookup Table Heading 3 14 2" xfId="30210" xr:uid="{00000000-0005-0000-0000-0000A8500000}"/>
    <cellStyle name="Lookup Table Heading 3 15" xfId="10850" xr:uid="{00000000-0005-0000-0000-0000A9500000}"/>
    <cellStyle name="Lookup Table Heading 3 15 2" xfId="30211" xr:uid="{00000000-0005-0000-0000-0000AA500000}"/>
    <cellStyle name="Lookup Table Heading 3 16" xfId="10851" xr:uid="{00000000-0005-0000-0000-0000AB500000}"/>
    <cellStyle name="Lookup Table Heading 3 16 2" xfId="30212" xr:uid="{00000000-0005-0000-0000-0000AC500000}"/>
    <cellStyle name="Lookup Table Heading 3 17" xfId="30205" xr:uid="{00000000-0005-0000-0000-0000AD500000}"/>
    <cellStyle name="Lookup Table Heading 3 2" xfId="10852" xr:uid="{00000000-0005-0000-0000-0000AE500000}"/>
    <cellStyle name="Lookup Table Heading 3 2 10" xfId="10853" xr:uid="{00000000-0005-0000-0000-0000AF500000}"/>
    <cellStyle name="Lookup Table Heading 3 2 10 2" xfId="30214" xr:uid="{00000000-0005-0000-0000-0000B0500000}"/>
    <cellStyle name="Lookup Table Heading 3 2 11" xfId="10854" xr:uid="{00000000-0005-0000-0000-0000B1500000}"/>
    <cellStyle name="Lookup Table Heading 3 2 11 2" xfId="30215" xr:uid="{00000000-0005-0000-0000-0000B2500000}"/>
    <cellStyle name="Lookup Table Heading 3 2 12" xfId="10855" xr:uid="{00000000-0005-0000-0000-0000B3500000}"/>
    <cellStyle name="Lookup Table Heading 3 2 12 2" xfId="30216" xr:uid="{00000000-0005-0000-0000-0000B4500000}"/>
    <cellStyle name="Lookup Table Heading 3 2 13" xfId="10856" xr:uid="{00000000-0005-0000-0000-0000B5500000}"/>
    <cellStyle name="Lookup Table Heading 3 2 13 2" xfId="30217" xr:uid="{00000000-0005-0000-0000-0000B6500000}"/>
    <cellStyle name="Lookup Table Heading 3 2 14" xfId="10857" xr:uid="{00000000-0005-0000-0000-0000B7500000}"/>
    <cellStyle name="Lookup Table Heading 3 2 14 2" xfId="30218" xr:uid="{00000000-0005-0000-0000-0000B8500000}"/>
    <cellStyle name="Lookup Table Heading 3 2 15" xfId="10858" xr:uid="{00000000-0005-0000-0000-0000B9500000}"/>
    <cellStyle name="Lookup Table Heading 3 2 15 2" xfId="30219" xr:uid="{00000000-0005-0000-0000-0000BA500000}"/>
    <cellStyle name="Lookup Table Heading 3 2 16" xfId="30213" xr:uid="{00000000-0005-0000-0000-0000BB500000}"/>
    <cellStyle name="Lookup Table Heading 3 2 2" xfId="10859" xr:uid="{00000000-0005-0000-0000-0000BC500000}"/>
    <cellStyle name="Lookup Table Heading 3 2 2 10" xfId="10860" xr:uid="{00000000-0005-0000-0000-0000BD500000}"/>
    <cellStyle name="Lookup Table Heading 3 2 2 10 2" xfId="30221" xr:uid="{00000000-0005-0000-0000-0000BE500000}"/>
    <cellStyle name="Lookup Table Heading 3 2 2 11" xfId="10861" xr:uid="{00000000-0005-0000-0000-0000BF500000}"/>
    <cellStyle name="Lookup Table Heading 3 2 2 11 2" xfId="30222" xr:uid="{00000000-0005-0000-0000-0000C0500000}"/>
    <cellStyle name="Lookup Table Heading 3 2 2 12" xfId="10862" xr:uid="{00000000-0005-0000-0000-0000C1500000}"/>
    <cellStyle name="Lookup Table Heading 3 2 2 12 2" xfId="30223" xr:uid="{00000000-0005-0000-0000-0000C2500000}"/>
    <cellStyle name="Lookup Table Heading 3 2 2 13" xfId="10863" xr:uid="{00000000-0005-0000-0000-0000C3500000}"/>
    <cellStyle name="Lookup Table Heading 3 2 2 13 2" xfId="30224" xr:uid="{00000000-0005-0000-0000-0000C4500000}"/>
    <cellStyle name="Lookup Table Heading 3 2 2 14" xfId="30220" xr:uid="{00000000-0005-0000-0000-0000C5500000}"/>
    <cellStyle name="Lookup Table Heading 3 2 2 2" xfId="10864" xr:uid="{00000000-0005-0000-0000-0000C6500000}"/>
    <cellStyle name="Lookup Table Heading 3 2 2 2 2" xfId="30225" xr:uid="{00000000-0005-0000-0000-0000C7500000}"/>
    <cellStyle name="Lookup Table Heading 3 2 2 3" xfId="10865" xr:uid="{00000000-0005-0000-0000-0000C8500000}"/>
    <cellStyle name="Lookup Table Heading 3 2 2 3 2" xfId="30226" xr:uid="{00000000-0005-0000-0000-0000C9500000}"/>
    <cellStyle name="Lookup Table Heading 3 2 2 4" xfId="10866" xr:uid="{00000000-0005-0000-0000-0000CA500000}"/>
    <cellStyle name="Lookup Table Heading 3 2 2 4 2" xfId="30227" xr:uid="{00000000-0005-0000-0000-0000CB500000}"/>
    <cellStyle name="Lookup Table Heading 3 2 2 5" xfId="10867" xr:uid="{00000000-0005-0000-0000-0000CC500000}"/>
    <cellStyle name="Lookup Table Heading 3 2 2 5 2" xfId="30228" xr:uid="{00000000-0005-0000-0000-0000CD500000}"/>
    <cellStyle name="Lookup Table Heading 3 2 2 6" xfId="10868" xr:uid="{00000000-0005-0000-0000-0000CE500000}"/>
    <cellStyle name="Lookup Table Heading 3 2 2 6 2" xfId="30229" xr:uid="{00000000-0005-0000-0000-0000CF500000}"/>
    <cellStyle name="Lookup Table Heading 3 2 2 7" xfId="10869" xr:uid="{00000000-0005-0000-0000-0000D0500000}"/>
    <cellStyle name="Lookup Table Heading 3 2 2 7 2" xfId="30230" xr:uid="{00000000-0005-0000-0000-0000D1500000}"/>
    <cellStyle name="Lookup Table Heading 3 2 2 8" xfId="10870" xr:uid="{00000000-0005-0000-0000-0000D2500000}"/>
    <cellStyle name="Lookup Table Heading 3 2 2 8 2" xfId="30231" xr:uid="{00000000-0005-0000-0000-0000D3500000}"/>
    <cellStyle name="Lookup Table Heading 3 2 2 9" xfId="10871" xr:uid="{00000000-0005-0000-0000-0000D4500000}"/>
    <cellStyle name="Lookup Table Heading 3 2 2 9 2" xfId="30232" xr:uid="{00000000-0005-0000-0000-0000D5500000}"/>
    <cellStyle name="Lookup Table Heading 3 2 3" xfId="10872" xr:uid="{00000000-0005-0000-0000-0000D6500000}"/>
    <cellStyle name="Lookup Table Heading 3 2 3 2" xfId="30233" xr:uid="{00000000-0005-0000-0000-0000D7500000}"/>
    <cellStyle name="Lookup Table Heading 3 2 4" xfId="10873" xr:uid="{00000000-0005-0000-0000-0000D8500000}"/>
    <cellStyle name="Lookup Table Heading 3 2 4 2" xfId="30234" xr:uid="{00000000-0005-0000-0000-0000D9500000}"/>
    <cellStyle name="Lookup Table Heading 3 2 5" xfId="10874" xr:uid="{00000000-0005-0000-0000-0000DA500000}"/>
    <cellStyle name="Lookup Table Heading 3 2 5 2" xfId="30235" xr:uid="{00000000-0005-0000-0000-0000DB500000}"/>
    <cellStyle name="Lookup Table Heading 3 2 6" xfId="10875" xr:uid="{00000000-0005-0000-0000-0000DC500000}"/>
    <cellStyle name="Lookup Table Heading 3 2 6 2" xfId="30236" xr:uid="{00000000-0005-0000-0000-0000DD500000}"/>
    <cellStyle name="Lookup Table Heading 3 2 7" xfId="10876" xr:uid="{00000000-0005-0000-0000-0000DE500000}"/>
    <cellStyle name="Lookup Table Heading 3 2 7 2" xfId="30237" xr:uid="{00000000-0005-0000-0000-0000DF500000}"/>
    <cellStyle name="Lookup Table Heading 3 2 8" xfId="10877" xr:uid="{00000000-0005-0000-0000-0000E0500000}"/>
    <cellStyle name="Lookup Table Heading 3 2 8 2" xfId="30238" xr:uid="{00000000-0005-0000-0000-0000E1500000}"/>
    <cellStyle name="Lookup Table Heading 3 2 9" xfId="10878" xr:uid="{00000000-0005-0000-0000-0000E2500000}"/>
    <cellStyle name="Lookup Table Heading 3 2 9 2" xfId="30239" xr:uid="{00000000-0005-0000-0000-0000E3500000}"/>
    <cellStyle name="Lookup Table Heading 3 3" xfId="10879" xr:uid="{00000000-0005-0000-0000-0000E4500000}"/>
    <cellStyle name="Lookup Table Heading 3 3 10" xfId="10880" xr:uid="{00000000-0005-0000-0000-0000E5500000}"/>
    <cellStyle name="Lookup Table Heading 3 3 10 2" xfId="30241" xr:uid="{00000000-0005-0000-0000-0000E6500000}"/>
    <cellStyle name="Lookup Table Heading 3 3 11" xfId="10881" xr:uid="{00000000-0005-0000-0000-0000E7500000}"/>
    <cellStyle name="Lookup Table Heading 3 3 11 2" xfId="30242" xr:uid="{00000000-0005-0000-0000-0000E8500000}"/>
    <cellStyle name="Lookup Table Heading 3 3 12" xfId="10882" xr:uid="{00000000-0005-0000-0000-0000E9500000}"/>
    <cellStyle name="Lookup Table Heading 3 3 12 2" xfId="30243" xr:uid="{00000000-0005-0000-0000-0000EA500000}"/>
    <cellStyle name="Lookup Table Heading 3 3 13" xfId="10883" xr:uid="{00000000-0005-0000-0000-0000EB500000}"/>
    <cellStyle name="Lookup Table Heading 3 3 13 2" xfId="30244" xr:uid="{00000000-0005-0000-0000-0000EC500000}"/>
    <cellStyle name="Lookup Table Heading 3 3 14" xfId="30240" xr:uid="{00000000-0005-0000-0000-0000ED500000}"/>
    <cellStyle name="Lookup Table Heading 3 3 2" xfId="10884" xr:uid="{00000000-0005-0000-0000-0000EE500000}"/>
    <cellStyle name="Lookup Table Heading 3 3 2 2" xfId="30245" xr:uid="{00000000-0005-0000-0000-0000EF500000}"/>
    <cellStyle name="Lookup Table Heading 3 3 3" xfId="10885" xr:uid="{00000000-0005-0000-0000-0000F0500000}"/>
    <cellStyle name="Lookup Table Heading 3 3 3 2" xfId="30246" xr:uid="{00000000-0005-0000-0000-0000F1500000}"/>
    <cellStyle name="Lookup Table Heading 3 3 4" xfId="10886" xr:uid="{00000000-0005-0000-0000-0000F2500000}"/>
    <cellStyle name="Lookup Table Heading 3 3 4 2" xfId="30247" xr:uid="{00000000-0005-0000-0000-0000F3500000}"/>
    <cellStyle name="Lookup Table Heading 3 3 5" xfId="10887" xr:uid="{00000000-0005-0000-0000-0000F4500000}"/>
    <cellStyle name="Lookup Table Heading 3 3 5 2" xfId="30248" xr:uid="{00000000-0005-0000-0000-0000F5500000}"/>
    <cellStyle name="Lookup Table Heading 3 3 6" xfId="10888" xr:uid="{00000000-0005-0000-0000-0000F6500000}"/>
    <cellStyle name="Lookup Table Heading 3 3 6 2" xfId="30249" xr:uid="{00000000-0005-0000-0000-0000F7500000}"/>
    <cellStyle name="Lookup Table Heading 3 3 7" xfId="10889" xr:uid="{00000000-0005-0000-0000-0000F8500000}"/>
    <cellStyle name="Lookup Table Heading 3 3 7 2" xfId="30250" xr:uid="{00000000-0005-0000-0000-0000F9500000}"/>
    <cellStyle name="Lookup Table Heading 3 3 8" xfId="10890" xr:uid="{00000000-0005-0000-0000-0000FA500000}"/>
    <cellStyle name="Lookup Table Heading 3 3 8 2" xfId="30251" xr:uid="{00000000-0005-0000-0000-0000FB500000}"/>
    <cellStyle name="Lookup Table Heading 3 3 9" xfId="10891" xr:uid="{00000000-0005-0000-0000-0000FC500000}"/>
    <cellStyle name="Lookup Table Heading 3 3 9 2" xfId="30252" xr:uid="{00000000-0005-0000-0000-0000FD500000}"/>
    <cellStyle name="Lookup Table Heading 3 4" xfId="10892" xr:uid="{00000000-0005-0000-0000-0000FE500000}"/>
    <cellStyle name="Lookup Table Heading 3 4 2" xfId="30253" xr:uid="{00000000-0005-0000-0000-0000FF500000}"/>
    <cellStyle name="Lookup Table Heading 3 5" xfId="10893" xr:uid="{00000000-0005-0000-0000-000000510000}"/>
    <cellStyle name="Lookup Table Heading 3 5 2" xfId="30254" xr:uid="{00000000-0005-0000-0000-000001510000}"/>
    <cellStyle name="Lookup Table Heading 3 6" xfId="10894" xr:uid="{00000000-0005-0000-0000-000002510000}"/>
    <cellStyle name="Lookup Table Heading 3 6 2" xfId="30255" xr:uid="{00000000-0005-0000-0000-000003510000}"/>
    <cellStyle name="Lookup Table Heading 3 7" xfId="10895" xr:uid="{00000000-0005-0000-0000-000004510000}"/>
    <cellStyle name="Lookup Table Heading 3 7 2" xfId="30256" xr:uid="{00000000-0005-0000-0000-000005510000}"/>
    <cellStyle name="Lookup Table Heading 3 8" xfId="10896" xr:uid="{00000000-0005-0000-0000-000006510000}"/>
    <cellStyle name="Lookup Table Heading 3 8 2" xfId="30257" xr:uid="{00000000-0005-0000-0000-000007510000}"/>
    <cellStyle name="Lookup Table Heading 3 9" xfId="10897" xr:uid="{00000000-0005-0000-0000-000008510000}"/>
    <cellStyle name="Lookup Table Heading 3 9 2" xfId="30258" xr:uid="{00000000-0005-0000-0000-000009510000}"/>
    <cellStyle name="Lookup Table Heading 4" xfId="10898" xr:uid="{00000000-0005-0000-0000-00000A510000}"/>
    <cellStyle name="Lookup Table Heading 4 10" xfId="10899" xr:uid="{00000000-0005-0000-0000-00000B510000}"/>
    <cellStyle name="Lookup Table Heading 4 10 2" xfId="30260" xr:uid="{00000000-0005-0000-0000-00000C510000}"/>
    <cellStyle name="Lookup Table Heading 4 11" xfId="10900" xr:uid="{00000000-0005-0000-0000-00000D510000}"/>
    <cellStyle name="Lookup Table Heading 4 11 2" xfId="30261" xr:uid="{00000000-0005-0000-0000-00000E510000}"/>
    <cellStyle name="Lookup Table Heading 4 12" xfId="10901" xr:uid="{00000000-0005-0000-0000-00000F510000}"/>
    <cellStyle name="Lookup Table Heading 4 12 2" xfId="30262" xr:uid="{00000000-0005-0000-0000-000010510000}"/>
    <cellStyle name="Lookup Table Heading 4 13" xfId="10902" xr:uid="{00000000-0005-0000-0000-000011510000}"/>
    <cellStyle name="Lookup Table Heading 4 13 2" xfId="30263" xr:uid="{00000000-0005-0000-0000-000012510000}"/>
    <cellStyle name="Lookup Table Heading 4 14" xfId="10903" xr:uid="{00000000-0005-0000-0000-000013510000}"/>
    <cellStyle name="Lookup Table Heading 4 14 2" xfId="30264" xr:uid="{00000000-0005-0000-0000-000014510000}"/>
    <cellStyle name="Lookup Table Heading 4 15" xfId="10904" xr:uid="{00000000-0005-0000-0000-000015510000}"/>
    <cellStyle name="Lookup Table Heading 4 15 2" xfId="30265" xr:uid="{00000000-0005-0000-0000-000016510000}"/>
    <cellStyle name="Lookup Table Heading 4 16" xfId="10905" xr:uid="{00000000-0005-0000-0000-000017510000}"/>
    <cellStyle name="Lookup Table Heading 4 16 2" xfId="30266" xr:uid="{00000000-0005-0000-0000-000018510000}"/>
    <cellStyle name="Lookup Table Heading 4 17" xfId="30259" xr:uid="{00000000-0005-0000-0000-000019510000}"/>
    <cellStyle name="Lookup Table Heading 4 2" xfId="10906" xr:uid="{00000000-0005-0000-0000-00001A510000}"/>
    <cellStyle name="Lookup Table Heading 4 2 10" xfId="10907" xr:uid="{00000000-0005-0000-0000-00001B510000}"/>
    <cellStyle name="Lookup Table Heading 4 2 10 2" xfId="30268" xr:uid="{00000000-0005-0000-0000-00001C510000}"/>
    <cellStyle name="Lookup Table Heading 4 2 11" xfId="10908" xr:uid="{00000000-0005-0000-0000-00001D510000}"/>
    <cellStyle name="Lookup Table Heading 4 2 11 2" xfId="30269" xr:uid="{00000000-0005-0000-0000-00001E510000}"/>
    <cellStyle name="Lookup Table Heading 4 2 12" xfId="10909" xr:uid="{00000000-0005-0000-0000-00001F510000}"/>
    <cellStyle name="Lookup Table Heading 4 2 12 2" xfId="30270" xr:uid="{00000000-0005-0000-0000-000020510000}"/>
    <cellStyle name="Lookup Table Heading 4 2 13" xfId="10910" xr:uid="{00000000-0005-0000-0000-000021510000}"/>
    <cellStyle name="Lookup Table Heading 4 2 13 2" xfId="30271" xr:uid="{00000000-0005-0000-0000-000022510000}"/>
    <cellStyle name="Lookup Table Heading 4 2 14" xfId="10911" xr:uid="{00000000-0005-0000-0000-000023510000}"/>
    <cellStyle name="Lookup Table Heading 4 2 14 2" xfId="30272" xr:uid="{00000000-0005-0000-0000-000024510000}"/>
    <cellStyle name="Lookup Table Heading 4 2 15" xfId="10912" xr:uid="{00000000-0005-0000-0000-000025510000}"/>
    <cellStyle name="Lookup Table Heading 4 2 15 2" xfId="30273" xr:uid="{00000000-0005-0000-0000-000026510000}"/>
    <cellStyle name="Lookup Table Heading 4 2 16" xfId="30267" xr:uid="{00000000-0005-0000-0000-000027510000}"/>
    <cellStyle name="Lookup Table Heading 4 2 2" xfId="10913" xr:uid="{00000000-0005-0000-0000-000028510000}"/>
    <cellStyle name="Lookup Table Heading 4 2 2 10" xfId="10914" xr:uid="{00000000-0005-0000-0000-000029510000}"/>
    <cellStyle name="Lookup Table Heading 4 2 2 10 2" xfId="30275" xr:uid="{00000000-0005-0000-0000-00002A510000}"/>
    <cellStyle name="Lookup Table Heading 4 2 2 11" xfId="10915" xr:uid="{00000000-0005-0000-0000-00002B510000}"/>
    <cellStyle name="Lookup Table Heading 4 2 2 11 2" xfId="30276" xr:uid="{00000000-0005-0000-0000-00002C510000}"/>
    <cellStyle name="Lookup Table Heading 4 2 2 12" xfId="10916" xr:uid="{00000000-0005-0000-0000-00002D510000}"/>
    <cellStyle name="Lookup Table Heading 4 2 2 12 2" xfId="30277" xr:uid="{00000000-0005-0000-0000-00002E510000}"/>
    <cellStyle name="Lookup Table Heading 4 2 2 13" xfId="10917" xr:uid="{00000000-0005-0000-0000-00002F510000}"/>
    <cellStyle name="Lookup Table Heading 4 2 2 13 2" xfId="30278" xr:uid="{00000000-0005-0000-0000-000030510000}"/>
    <cellStyle name="Lookup Table Heading 4 2 2 14" xfId="30274" xr:uid="{00000000-0005-0000-0000-000031510000}"/>
    <cellStyle name="Lookup Table Heading 4 2 2 2" xfId="10918" xr:uid="{00000000-0005-0000-0000-000032510000}"/>
    <cellStyle name="Lookup Table Heading 4 2 2 2 2" xfId="30279" xr:uid="{00000000-0005-0000-0000-000033510000}"/>
    <cellStyle name="Lookup Table Heading 4 2 2 3" xfId="10919" xr:uid="{00000000-0005-0000-0000-000034510000}"/>
    <cellStyle name="Lookup Table Heading 4 2 2 3 2" xfId="30280" xr:uid="{00000000-0005-0000-0000-000035510000}"/>
    <cellStyle name="Lookup Table Heading 4 2 2 4" xfId="10920" xr:uid="{00000000-0005-0000-0000-000036510000}"/>
    <cellStyle name="Lookup Table Heading 4 2 2 4 2" xfId="30281" xr:uid="{00000000-0005-0000-0000-000037510000}"/>
    <cellStyle name="Lookup Table Heading 4 2 2 5" xfId="10921" xr:uid="{00000000-0005-0000-0000-000038510000}"/>
    <cellStyle name="Lookup Table Heading 4 2 2 5 2" xfId="30282" xr:uid="{00000000-0005-0000-0000-000039510000}"/>
    <cellStyle name="Lookup Table Heading 4 2 2 6" xfId="10922" xr:uid="{00000000-0005-0000-0000-00003A510000}"/>
    <cellStyle name="Lookup Table Heading 4 2 2 6 2" xfId="30283" xr:uid="{00000000-0005-0000-0000-00003B510000}"/>
    <cellStyle name="Lookup Table Heading 4 2 2 7" xfId="10923" xr:uid="{00000000-0005-0000-0000-00003C510000}"/>
    <cellStyle name="Lookup Table Heading 4 2 2 7 2" xfId="30284" xr:uid="{00000000-0005-0000-0000-00003D510000}"/>
    <cellStyle name="Lookup Table Heading 4 2 2 8" xfId="10924" xr:uid="{00000000-0005-0000-0000-00003E510000}"/>
    <cellStyle name="Lookup Table Heading 4 2 2 8 2" xfId="30285" xr:uid="{00000000-0005-0000-0000-00003F510000}"/>
    <cellStyle name="Lookup Table Heading 4 2 2 9" xfId="10925" xr:uid="{00000000-0005-0000-0000-000040510000}"/>
    <cellStyle name="Lookup Table Heading 4 2 2 9 2" xfId="30286" xr:uid="{00000000-0005-0000-0000-000041510000}"/>
    <cellStyle name="Lookup Table Heading 4 2 3" xfId="10926" xr:uid="{00000000-0005-0000-0000-000042510000}"/>
    <cellStyle name="Lookup Table Heading 4 2 3 2" xfId="30287" xr:uid="{00000000-0005-0000-0000-000043510000}"/>
    <cellStyle name="Lookup Table Heading 4 2 4" xfId="10927" xr:uid="{00000000-0005-0000-0000-000044510000}"/>
    <cellStyle name="Lookup Table Heading 4 2 4 2" xfId="30288" xr:uid="{00000000-0005-0000-0000-000045510000}"/>
    <cellStyle name="Lookup Table Heading 4 2 5" xfId="10928" xr:uid="{00000000-0005-0000-0000-000046510000}"/>
    <cellStyle name="Lookup Table Heading 4 2 5 2" xfId="30289" xr:uid="{00000000-0005-0000-0000-000047510000}"/>
    <cellStyle name="Lookup Table Heading 4 2 6" xfId="10929" xr:uid="{00000000-0005-0000-0000-000048510000}"/>
    <cellStyle name="Lookup Table Heading 4 2 6 2" xfId="30290" xr:uid="{00000000-0005-0000-0000-000049510000}"/>
    <cellStyle name="Lookup Table Heading 4 2 7" xfId="10930" xr:uid="{00000000-0005-0000-0000-00004A510000}"/>
    <cellStyle name="Lookup Table Heading 4 2 7 2" xfId="30291" xr:uid="{00000000-0005-0000-0000-00004B510000}"/>
    <cellStyle name="Lookup Table Heading 4 2 8" xfId="10931" xr:uid="{00000000-0005-0000-0000-00004C510000}"/>
    <cellStyle name="Lookup Table Heading 4 2 8 2" xfId="30292" xr:uid="{00000000-0005-0000-0000-00004D510000}"/>
    <cellStyle name="Lookup Table Heading 4 2 9" xfId="10932" xr:uid="{00000000-0005-0000-0000-00004E510000}"/>
    <cellStyle name="Lookup Table Heading 4 2 9 2" xfId="30293" xr:uid="{00000000-0005-0000-0000-00004F510000}"/>
    <cellStyle name="Lookup Table Heading 4 3" xfId="10933" xr:uid="{00000000-0005-0000-0000-000050510000}"/>
    <cellStyle name="Lookup Table Heading 4 3 10" xfId="10934" xr:uid="{00000000-0005-0000-0000-000051510000}"/>
    <cellStyle name="Lookup Table Heading 4 3 10 2" xfId="30295" xr:uid="{00000000-0005-0000-0000-000052510000}"/>
    <cellStyle name="Lookup Table Heading 4 3 11" xfId="10935" xr:uid="{00000000-0005-0000-0000-000053510000}"/>
    <cellStyle name="Lookup Table Heading 4 3 11 2" xfId="30296" xr:uid="{00000000-0005-0000-0000-000054510000}"/>
    <cellStyle name="Lookup Table Heading 4 3 12" xfId="10936" xr:uid="{00000000-0005-0000-0000-000055510000}"/>
    <cellStyle name="Lookup Table Heading 4 3 12 2" xfId="30297" xr:uid="{00000000-0005-0000-0000-000056510000}"/>
    <cellStyle name="Lookup Table Heading 4 3 13" xfId="10937" xr:uid="{00000000-0005-0000-0000-000057510000}"/>
    <cellStyle name="Lookup Table Heading 4 3 13 2" xfId="30298" xr:uid="{00000000-0005-0000-0000-000058510000}"/>
    <cellStyle name="Lookup Table Heading 4 3 14" xfId="30294" xr:uid="{00000000-0005-0000-0000-000059510000}"/>
    <cellStyle name="Lookup Table Heading 4 3 2" xfId="10938" xr:uid="{00000000-0005-0000-0000-00005A510000}"/>
    <cellStyle name="Lookup Table Heading 4 3 2 2" xfId="30299" xr:uid="{00000000-0005-0000-0000-00005B510000}"/>
    <cellStyle name="Lookup Table Heading 4 3 3" xfId="10939" xr:uid="{00000000-0005-0000-0000-00005C510000}"/>
    <cellStyle name="Lookup Table Heading 4 3 3 2" xfId="30300" xr:uid="{00000000-0005-0000-0000-00005D510000}"/>
    <cellStyle name="Lookup Table Heading 4 3 4" xfId="10940" xr:uid="{00000000-0005-0000-0000-00005E510000}"/>
    <cellStyle name="Lookup Table Heading 4 3 4 2" xfId="30301" xr:uid="{00000000-0005-0000-0000-00005F510000}"/>
    <cellStyle name="Lookup Table Heading 4 3 5" xfId="10941" xr:uid="{00000000-0005-0000-0000-000060510000}"/>
    <cellStyle name="Lookup Table Heading 4 3 5 2" xfId="30302" xr:uid="{00000000-0005-0000-0000-000061510000}"/>
    <cellStyle name="Lookup Table Heading 4 3 6" xfId="10942" xr:uid="{00000000-0005-0000-0000-000062510000}"/>
    <cellStyle name="Lookup Table Heading 4 3 6 2" xfId="30303" xr:uid="{00000000-0005-0000-0000-000063510000}"/>
    <cellStyle name="Lookup Table Heading 4 3 7" xfId="10943" xr:uid="{00000000-0005-0000-0000-000064510000}"/>
    <cellStyle name="Lookup Table Heading 4 3 7 2" xfId="30304" xr:uid="{00000000-0005-0000-0000-000065510000}"/>
    <cellStyle name="Lookup Table Heading 4 3 8" xfId="10944" xr:uid="{00000000-0005-0000-0000-000066510000}"/>
    <cellStyle name="Lookup Table Heading 4 3 8 2" xfId="30305" xr:uid="{00000000-0005-0000-0000-000067510000}"/>
    <cellStyle name="Lookup Table Heading 4 3 9" xfId="10945" xr:uid="{00000000-0005-0000-0000-000068510000}"/>
    <cellStyle name="Lookup Table Heading 4 3 9 2" xfId="30306" xr:uid="{00000000-0005-0000-0000-000069510000}"/>
    <cellStyle name="Lookup Table Heading 4 4" xfId="10946" xr:uid="{00000000-0005-0000-0000-00006A510000}"/>
    <cellStyle name="Lookup Table Heading 4 4 2" xfId="30307" xr:uid="{00000000-0005-0000-0000-00006B510000}"/>
    <cellStyle name="Lookup Table Heading 4 5" xfId="10947" xr:uid="{00000000-0005-0000-0000-00006C510000}"/>
    <cellStyle name="Lookup Table Heading 4 5 2" xfId="30308" xr:uid="{00000000-0005-0000-0000-00006D510000}"/>
    <cellStyle name="Lookup Table Heading 4 6" xfId="10948" xr:uid="{00000000-0005-0000-0000-00006E510000}"/>
    <cellStyle name="Lookup Table Heading 4 6 2" xfId="30309" xr:uid="{00000000-0005-0000-0000-00006F510000}"/>
    <cellStyle name="Lookup Table Heading 4 7" xfId="10949" xr:uid="{00000000-0005-0000-0000-000070510000}"/>
    <cellStyle name="Lookup Table Heading 4 7 2" xfId="30310" xr:uid="{00000000-0005-0000-0000-000071510000}"/>
    <cellStyle name="Lookup Table Heading 4 8" xfId="10950" xr:uid="{00000000-0005-0000-0000-000072510000}"/>
    <cellStyle name="Lookup Table Heading 4 8 2" xfId="30311" xr:uid="{00000000-0005-0000-0000-000073510000}"/>
    <cellStyle name="Lookup Table Heading 4 9" xfId="10951" xr:uid="{00000000-0005-0000-0000-000074510000}"/>
    <cellStyle name="Lookup Table Heading 4 9 2" xfId="30312" xr:uid="{00000000-0005-0000-0000-000075510000}"/>
    <cellStyle name="Lookup Table Heading 5" xfId="10952" xr:uid="{00000000-0005-0000-0000-000076510000}"/>
    <cellStyle name="Lookup Table Heading 5 10" xfId="10953" xr:uid="{00000000-0005-0000-0000-000077510000}"/>
    <cellStyle name="Lookup Table Heading 5 10 2" xfId="30314" xr:uid="{00000000-0005-0000-0000-000078510000}"/>
    <cellStyle name="Lookup Table Heading 5 11" xfId="10954" xr:uid="{00000000-0005-0000-0000-000079510000}"/>
    <cellStyle name="Lookup Table Heading 5 11 2" xfId="30315" xr:uid="{00000000-0005-0000-0000-00007A510000}"/>
    <cellStyle name="Lookup Table Heading 5 12" xfId="10955" xr:uid="{00000000-0005-0000-0000-00007B510000}"/>
    <cellStyle name="Lookup Table Heading 5 12 2" xfId="30316" xr:uid="{00000000-0005-0000-0000-00007C510000}"/>
    <cellStyle name="Lookup Table Heading 5 13" xfId="10956" xr:uid="{00000000-0005-0000-0000-00007D510000}"/>
    <cellStyle name="Lookup Table Heading 5 13 2" xfId="30317" xr:uid="{00000000-0005-0000-0000-00007E510000}"/>
    <cellStyle name="Lookup Table Heading 5 14" xfId="10957" xr:uid="{00000000-0005-0000-0000-00007F510000}"/>
    <cellStyle name="Lookup Table Heading 5 14 2" xfId="30318" xr:uid="{00000000-0005-0000-0000-000080510000}"/>
    <cellStyle name="Lookup Table Heading 5 15" xfId="10958" xr:uid="{00000000-0005-0000-0000-000081510000}"/>
    <cellStyle name="Lookup Table Heading 5 15 2" xfId="30319" xr:uid="{00000000-0005-0000-0000-000082510000}"/>
    <cellStyle name="Lookup Table Heading 5 16" xfId="30313" xr:uid="{00000000-0005-0000-0000-000083510000}"/>
    <cellStyle name="Lookup Table Heading 5 2" xfId="10959" xr:uid="{00000000-0005-0000-0000-000084510000}"/>
    <cellStyle name="Lookup Table Heading 5 2 10" xfId="10960" xr:uid="{00000000-0005-0000-0000-000085510000}"/>
    <cellStyle name="Lookup Table Heading 5 2 10 2" xfId="30321" xr:uid="{00000000-0005-0000-0000-000086510000}"/>
    <cellStyle name="Lookup Table Heading 5 2 11" xfId="10961" xr:uid="{00000000-0005-0000-0000-000087510000}"/>
    <cellStyle name="Lookup Table Heading 5 2 11 2" xfId="30322" xr:uid="{00000000-0005-0000-0000-000088510000}"/>
    <cellStyle name="Lookup Table Heading 5 2 12" xfId="10962" xr:uid="{00000000-0005-0000-0000-000089510000}"/>
    <cellStyle name="Lookup Table Heading 5 2 12 2" xfId="30323" xr:uid="{00000000-0005-0000-0000-00008A510000}"/>
    <cellStyle name="Lookup Table Heading 5 2 13" xfId="10963" xr:uid="{00000000-0005-0000-0000-00008B510000}"/>
    <cellStyle name="Lookup Table Heading 5 2 13 2" xfId="30324" xr:uid="{00000000-0005-0000-0000-00008C510000}"/>
    <cellStyle name="Lookup Table Heading 5 2 14" xfId="30320" xr:uid="{00000000-0005-0000-0000-00008D510000}"/>
    <cellStyle name="Lookup Table Heading 5 2 2" xfId="10964" xr:uid="{00000000-0005-0000-0000-00008E510000}"/>
    <cellStyle name="Lookup Table Heading 5 2 2 2" xfId="30325" xr:uid="{00000000-0005-0000-0000-00008F510000}"/>
    <cellStyle name="Lookup Table Heading 5 2 3" xfId="10965" xr:uid="{00000000-0005-0000-0000-000090510000}"/>
    <cellStyle name="Lookup Table Heading 5 2 3 2" xfId="30326" xr:uid="{00000000-0005-0000-0000-000091510000}"/>
    <cellStyle name="Lookup Table Heading 5 2 4" xfId="10966" xr:uid="{00000000-0005-0000-0000-000092510000}"/>
    <cellStyle name="Lookup Table Heading 5 2 4 2" xfId="30327" xr:uid="{00000000-0005-0000-0000-000093510000}"/>
    <cellStyle name="Lookup Table Heading 5 2 5" xfId="10967" xr:uid="{00000000-0005-0000-0000-000094510000}"/>
    <cellStyle name="Lookup Table Heading 5 2 5 2" xfId="30328" xr:uid="{00000000-0005-0000-0000-000095510000}"/>
    <cellStyle name="Lookup Table Heading 5 2 6" xfId="10968" xr:uid="{00000000-0005-0000-0000-000096510000}"/>
    <cellStyle name="Lookup Table Heading 5 2 6 2" xfId="30329" xr:uid="{00000000-0005-0000-0000-000097510000}"/>
    <cellStyle name="Lookup Table Heading 5 2 7" xfId="10969" xr:uid="{00000000-0005-0000-0000-000098510000}"/>
    <cellStyle name="Lookup Table Heading 5 2 7 2" xfId="30330" xr:uid="{00000000-0005-0000-0000-000099510000}"/>
    <cellStyle name="Lookup Table Heading 5 2 8" xfId="10970" xr:uid="{00000000-0005-0000-0000-00009A510000}"/>
    <cellStyle name="Lookup Table Heading 5 2 8 2" xfId="30331" xr:uid="{00000000-0005-0000-0000-00009B510000}"/>
    <cellStyle name="Lookup Table Heading 5 2 9" xfId="10971" xr:uid="{00000000-0005-0000-0000-00009C510000}"/>
    <cellStyle name="Lookup Table Heading 5 2 9 2" xfId="30332" xr:uid="{00000000-0005-0000-0000-00009D510000}"/>
    <cellStyle name="Lookup Table Heading 5 3" xfId="10972" xr:uid="{00000000-0005-0000-0000-00009E510000}"/>
    <cellStyle name="Lookup Table Heading 5 3 2" xfId="30333" xr:uid="{00000000-0005-0000-0000-00009F510000}"/>
    <cellStyle name="Lookup Table Heading 5 4" xfId="10973" xr:uid="{00000000-0005-0000-0000-0000A0510000}"/>
    <cellStyle name="Lookup Table Heading 5 4 2" xfId="30334" xr:uid="{00000000-0005-0000-0000-0000A1510000}"/>
    <cellStyle name="Lookup Table Heading 5 5" xfId="10974" xr:uid="{00000000-0005-0000-0000-0000A2510000}"/>
    <cellStyle name="Lookup Table Heading 5 5 2" xfId="30335" xr:uid="{00000000-0005-0000-0000-0000A3510000}"/>
    <cellStyle name="Lookup Table Heading 5 6" xfId="10975" xr:uid="{00000000-0005-0000-0000-0000A4510000}"/>
    <cellStyle name="Lookup Table Heading 5 6 2" xfId="30336" xr:uid="{00000000-0005-0000-0000-0000A5510000}"/>
    <cellStyle name="Lookup Table Heading 5 7" xfId="10976" xr:uid="{00000000-0005-0000-0000-0000A6510000}"/>
    <cellStyle name="Lookup Table Heading 5 7 2" xfId="30337" xr:uid="{00000000-0005-0000-0000-0000A7510000}"/>
    <cellStyle name="Lookup Table Heading 5 8" xfId="10977" xr:uid="{00000000-0005-0000-0000-0000A8510000}"/>
    <cellStyle name="Lookup Table Heading 5 8 2" xfId="30338" xr:uid="{00000000-0005-0000-0000-0000A9510000}"/>
    <cellStyle name="Lookup Table Heading 5 9" xfId="10978" xr:uid="{00000000-0005-0000-0000-0000AA510000}"/>
    <cellStyle name="Lookup Table Heading 5 9 2" xfId="30339" xr:uid="{00000000-0005-0000-0000-0000AB510000}"/>
    <cellStyle name="Lookup Table Heading 6" xfId="10979" xr:uid="{00000000-0005-0000-0000-0000AC510000}"/>
    <cellStyle name="Lookup Table Heading 6 2" xfId="30340" xr:uid="{00000000-0005-0000-0000-0000AD510000}"/>
    <cellStyle name="Lookup Table Heading 7" xfId="10980" xr:uid="{00000000-0005-0000-0000-0000AE510000}"/>
    <cellStyle name="Lookup Table Heading 7 2" xfId="30341" xr:uid="{00000000-0005-0000-0000-0000AF510000}"/>
    <cellStyle name="Lookup Table Heading 8" xfId="30204" xr:uid="{00000000-0005-0000-0000-0000B0510000}"/>
    <cellStyle name="Lookup Table Heading." xfId="10981" xr:uid="{00000000-0005-0000-0000-0000B1510000}"/>
    <cellStyle name="Lookup Table Heading. 2" xfId="10982" xr:uid="{00000000-0005-0000-0000-0000B2510000}"/>
    <cellStyle name="Lookup Table Heading. 2 2" xfId="10983" xr:uid="{00000000-0005-0000-0000-0000B3510000}"/>
    <cellStyle name="Lookup Table Heading. 2 2 10" xfId="10984" xr:uid="{00000000-0005-0000-0000-0000B4510000}"/>
    <cellStyle name="Lookup Table Heading. 2 2 10 2" xfId="30345" xr:uid="{00000000-0005-0000-0000-0000B5510000}"/>
    <cellStyle name="Lookup Table Heading. 2 2 11" xfId="10985" xr:uid="{00000000-0005-0000-0000-0000B6510000}"/>
    <cellStyle name="Lookup Table Heading. 2 2 11 2" xfId="30346" xr:uid="{00000000-0005-0000-0000-0000B7510000}"/>
    <cellStyle name="Lookup Table Heading. 2 2 12" xfId="10986" xr:uid="{00000000-0005-0000-0000-0000B8510000}"/>
    <cellStyle name="Lookup Table Heading. 2 2 12 2" xfId="30347" xr:uid="{00000000-0005-0000-0000-0000B9510000}"/>
    <cellStyle name="Lookup Table Heading. 2 2 13" xfId="10987" xr:uid="{00000000-0005-0000-0000-0000BA510000}"/>
    <cellStyle name="Lookup Table Heading. 2 2 13 2" xfId="30348" xr:uid="{00000000-0005-0000-0000-0000BB510000}"/>
    <cellStyle name="Lookup Table Heading. 2 2 14" xfId="10988" xr:uid="{00000000-0005-0000-0000-0000BC510000}"/>
    <cellStyle name="Lookup Table Heading. 2 2 14 2" xfId="30349" xr:uid="{00000000-0005-0000-0000-0000BD510000}"/>
    <cellStyle name="Lookup Table Heading. 2 2 15" xfId="10989" xr:uid="{00000000-0005-0000-0000-0000BE510000}"/>
    <cellStyle name="Lookup Table Heading. 2 2 15 2" xfId="30350" xr:uid="{00000000-0005-0000-0000-0000BF510000}"/>
    <cellStyle name="Lookup Table Heading. 2 2 16" xfId="30344" xr:uid="{00000000-0005-0000-0000-0000C0510000}"/>
    <cellStyle name="Lookup Table Heading. 2 2 2" xfId="10990" xr:uid="{00000000-0005-0000-0000-0000C1510000}"/>
    <cellStyle name="Lookup Table Heading. 2 2 2 10" xfId="10991" xr:uid="{00000000-0005-0000-0000-0000C2510000}"/>
    <cellStyle name="Lookup Table Heading. 2 2 2 10 2" xfId="30352" xr:uid="{00000000-0005-0000-0000-0000C3510000}"/>
    <cellStyle name="Lookup Table Heading. 2 2 2 11" xfId="10992" xr:uid="{00000000-0005-0000-0000-0000C4510000}"/>
    <cellStyle name="Lookup Table Heading. 2 2 2 11 2" xfId="30353" xr:uid="{00000000-0005-0000-0000-0000C5510000}"/>
    <cellStyle name="Lookup Table Heading. 2 2 2 12" xfId="10993" xr:uid="{00000000-0005-0000-0000-0000C6510000}"/>
    <cellStyle name="Lookup Table Heading. 2 2 2 12 2" xfId="30354" xr:uid="{00000000-0005-0000-0000-0000C7510000}"/>
    <cellStyle name="Lookup Table Heading. 2 2 2 13" xfId="10994" xr:uid="{00000000-0005-0000-0000-0000C8510000}"/>
    <cellStyle name="Lookup Table Heading. 2 2 2 13 2" xfId="30355" xr:uid="{00000000-0005-0000-0000-0000C9510000}"/>
    <cellStyle name="Lookup Table Heading. 2 2 2 14" xfId="30351" xr:uid="{00000000-0005-0000-0000-0000CA510000}"/>
    <cellStyle name="Lookup Table Heading. 2 2 2 2" xfId="10995" xr:uid="{00000000-0005-0000-0000-0000CB510000}"/>
    <cellStyle name="Lookup Table Heading. 2 2 2 2 2" xfId="30356" xr:uid="{00000000-0005-0000-0000-0000CC510000}"/>
    <cellStyle name="Lookup Table Heading. 2 2 2 3" xfId="10996" xr:uid="{00000000-0005-0000-0000-0000CD510000}"/>
    <cellStyle name="Lookup Table Heading. 2 2 2 3 2" xfId="30357" xr:uid="{00000000-0005-0000-0000-0000CE510000}"/>
    <cellStyle name="Lookup Table Heading. 2 2 2 4" xfId="10997" xr:uid="{00000000-0005-0000-0000-0000CF510000}"/>
    <cellStyle name="Lookup Table Heading. 2 2 2 4 2" xfId="30358" xr:uid="{00000000-0005-0000-0000-0000D0510000}"/>
    <cellStyle name="Lookup Table Heading. 2 2 2 5" xfId="10998" xr:uid="{00000000-0005-0000-0000-0000D1510000}"/>
    <cellStyle name="Lookup Table Heading. 2 2 2 5 2" xfId="30359" xr:uid="{00000000-0005-0000-0000-0000D2510000}"/>
    <cellStyle name="Lookup Table Heading. 2 2 2 6" xfId="10999" xr:uid="{00000000-0005-0000-0000-0000D3510000}"/>
    <cellStyle name="Lookup Table Heading. 2 2 2 6 2" xfId="30360" xr:uid="{00000000-0005-0000-0000-0000D4510000}"/>
    <cellStyle name="Lookup Table Heading. 2 2 2 7" xfId="11000" xr:uid="{00000000-0005-0000-0000-0000D5510000}"/>
    <cellStyle name="Lookup Table Heading. 2 2 2 7 2" xfId="30361" xr:uid="{00000000-0005-0000-0000-0000D6510000}"/>
    <cellStyle name="Lookup Table Heading. 2 2 2 8" xfId="11001" xr:uid="{00000000-0005-0000-0000-0000D7510000}"/>
    <cellStyle name="Lookup Table Heading. 2 2 2 8 2" xfId="30362" xr:uid="{00000000-0005-0000-0000-0000D8510000}"/>
    <cellStyle name="Lookup Table Heading. 2 2 2 9" xfId="11002" xr:uid="{00000000-0005-0000-0000-0000D9510000}"/>
    <cellStyle name="Lookup Table Heading. 2 2 2 9 2" xfId="30363" xr:uid="{00000000-0005-0000-0000-0000DA510000}"/>
    <cellStyle name="Lookup Table Heading. 2 2 3" xfId="11003" xr:uid="{00000000-0005-0000-0000-0000DB510000}"/>
    <cellStyle name="Lookup Table Heading. 2 2 3 2" xfId="30364" xr:uid="{00000000-0005-0000-0000-0000DC510000}"/>
    <cellStyle name="Lookup Table Heading. 2 2 4" xfId="11004" xr:uid="{00000000-0005-0000-0000-0000DD510000}"/>
    <cellStyle name="Lookup Table Heading. 2 2 4 2" xfId="30365" xr:uid="{00000000-0005-0000-0000-0000DE510000}"/>
    <cellStyle name="Lookup Table Heading. 2 2 5" xfId="11005" xr:uid="{00000000-0005-0000-0000-0000DF510000}"/>
    <cellStyle name="Lookup Table Heading. 2 2 5 2" xfId="30366" xr:uid="{00000000-0005-0000-0000-0000E0510000}"/>
    <cellStyle name="Lookup Table Heading. 2 2 6" xfId="11006" xr:uid="{00000000-0005-0000-0000-0000E1510000}"/>
    <cellStyle name="Lookup Table Heading. 2 2 6 2" xfId="30367" xr:uid="{00000000-0005-0000-0000-0000E2510000}"/>
    <cellStyle name="Lookup Table Heading. 2 2 7" xfId="11007" xr:uid="{00000000-0005-0000-0000-0000E3510000}"/>
    <cellStyle name="Lookup Table Heading. 2 2 7 2" xfId="30368" xr:uid="{00000000-0005-0000-0000-0000E4510000}"/>
    <cellStyle name="Lookup Table Heading. 2 2 8" xfId="11008" xr:uid="{00000000-0005-0000-0000-0000E5510000}"/>
    <cellStyle name="Lookup Table Heading. 2 2 8 2" xfId="30369" xr:uid="{00000000-0005-0000-0000-0000E6510000}"/>
    <cellStyle name="Lookup Table Heading. 2 2 9" xfId="11009" xr:uid="{00000000-0005-0000-0000-0000E7510000}"/>
    <cellStyle name="Lookup Table Heading. 2 2 9 2" xfId="30370" xr:uid="{00000000-0005-0000-0000-0000E8510000}"/>
    <cellStyle name="Lookup Table Heading. 2 3" xfId="11010" xr:uid="{00000000-0005-0000-0000-0000E9510000}"/>
    <cellStyle name="Lookup Table Heading. 2 3 2" xfId="30371" xr:uid="{00000000-0005-0000-0000-0000EA510000}"/>
    <cellStyle name="Lookup Table Heading. 2 4" xfId="11011" xr:uid="{00000000-0005-0000-0000-0000EB510000}"/>
    <cellStyle name="Lookup Table Heading. 2 4 2" xfId="30372" xr:uid="{00000000-0005-0000-0000-0000EC510000}"/>
    <cellStyle name="Lookup Table Heading. 2 5" xfId="30343" xr:uid="{00000000-0005-0000-0000-0000ED510000}"/>
    <cellStyle name="Lookup Table Heading. 3" xfId="11012" xr:uid="{00000000-0005-0000-0000-0000EE510000}"/>
    <cellStyle name="Lookup Table Heading. 3 10" xfId="11013" xr:uid="{00000000-0005-0000-0000-0000EF510000}"/>
    <cellStyle name="Lookup Table Heading. 3 10 2" xfId="30374" xr:uid="{00000000-0005-0000-0000-0000F0510000}"/>
    <cellStyle name="Lookup Table Heading. 3 11" xfId="11014" xr:uid="{00000000-0005-0000-0000-0000F1510000}"/>
    <cellStyle name="Lookup Table Heading. 3 11 2" xfId="30375" xr:uid="{00000000-0005-0000-0000-0000F2510000}"/>
    <cellStyle name="Lookup Table Heading. 3 12" xfId="11015" xr:uid="{00000000-0005-0000-0000-0000F3510000}"/>
    <cellStyle name="Lookup Table Heading. 3 12 2" xfId="30376" xr:uid="{00000000-0005-0000-0000-0000F4510000}"/>
    <cellStyle name="Lookup Table Heading. 3 13" xfId="11016" xr:uid="{00000000-0005-0000-0000-0000F5510000}"/>
    <cellStyle name="Lookup Table Heading. 3 13 2" xfId="30377" xr:uid="{00000000-0005-0000-0000-0000F6510000}"/>
    <cellStyle name="Lookup Table Heading. 3 14" xfId="11017" xr:uid="{00000000-0005-0000-0000-0000F7510000}"/>
    <cellStyle name="Lookup Table Heading. 3 14 2" xfId="30378" xr:uid="{00000000-0005-0000-0000-0000F8510000}"/>
    <cellStyle name="Lookup Table Heading. 3 15" xfId="11018" xr:uid="{00000000-0005-0000-0000-0000F9510000}"/>
    <cellStyle name="Lookup Table Heading. 3 15 2" xfId="30379" xr:uid="{00000000-0005-0000-0000-0000FA510000}"/>
    <cellStyle name="Lookup Table Heading. 3 16" xfId="30373" xr:uid="{00000000-0005-0000-0000-0000FB510000}"/>
    <cellStyle name="Lookup Table Heading. 3 2" xfId="11019" xr:uid="{00000000-0005-0000-0000-0000FC510000}"/>
    <cellStyle name="Lookup Table Heading. 3 2 10" xfId="11020" xr:uid="{00000000-0005-0000-0000-0000FD510000}"/>
    <cellStyle name="Lookup Table Heading. 3 2 10 2" xfId="30381" xr:uid="{00000000-0005-0000-0000-0000FE510000}"/>
    <cellStyle name="Lookup Table Heading. 3 2 11" xfId="11021" xr:uid="{00000000-0005-0000-0000-0000FF510000}"/>
    <cellStyle name="Lookup Table Heading. 3 2 11 2" xfId="30382" xr:uid="{00000000-0005-0000-0000-000000520000}"/>
    <cellStyle name="Lookup Table Heading. 3 2 12" xfId="11022" xr:uid="{00000000-0005-0000-0000-000001520000}"/>
    <cellStyle name="Lookup Table Heading. 3 2 12 2" xfId="30383" xr:uid="{00000000-0005-0000-0000-000002520000}"/>
    <cellStyle name="Lookup Table Heading. 3 2 13" xfId="11023" xr:uid="{00000000-0005-0000-0000-000003520000}"/>
    <cellStyle name="Lookup Table Heading. 3 2 13 2" xfId="30384" xr:uid="{00000000-0005-0000-0000-000004520000}"/>
    <cellStyle name="Lookup Table Heading. 3 2 14" xfId="30380" xr:uid="{00000000-0005-0000-0000-000005520000}"/>
    <cellStyle name="Lookup Table Heading. 3 2 2" xfId="11024" xr:uid="{00000000-0005-0000-0000-000006520000}"/>
    <cellStyle name="Lookup Table Heading. 3 2 2 2" xfId="30385" xr:uid="{00000000-0005-0000-0000-000007520000}"/>
    <cellStyle name="Lookup Table Heading. 3 2 3" xfId="11025" xr:uid="{00000000-0005-0000-0000-000008520000}"/>
    <cellStyle name="Lookup Table Heading. 3 2 3 2" xfId="30386" xr:uid="{00000000-0005-0000-0000-000009520000}"/>
    <cellStyle name="Lookup Table Heading. 3 2 4" xfId="11026" xr:uid="{00000000-0005-0000-0000-00000A520000}"/>
    <cellStyle name="Lookup Table Heading. 3 2 4 2" xfId="30387" xr:uid="{00000000-0005-0000-0000-00000B520000}"/>
    <cellStyle name="Lookup Table Heading. 3 2 5" xfId="11027" xr:uid="{00000000-0005-0000-0000-00000C520000}"/>
    <cellStyle name="Lookup Table Heading. 3 2 5 2" xfId="30388" xr:uid="{00000000-0005-0000-0000-00000D520000}"/>
    <cellStyle name="Lookup Table Heading. 3 2 6" xfId="11028" xr:uid="{00000000-0005-0000-0000-00000E520000}"/>
    <cellStyle name="Lookup Table Heading. 3 2 6 2" xfId="30389" xr:uid="{00000000-0005-0000-0000-00000F520000}"/>
    <cellStyle name="Lookup Table Heading. 3 2 7" xfId="11029" xr:uid="{00000000-0005-0000-0000-000010520000}"/>
    <cellStyle name="Lookup Table Heading. 3 2 7 2" xfId="30390" xr:uid="{00000000-0005-0000-0000-000011520000}"/>
    <cellStyle name="Lookup Table Heading. 3 2 8" xfId="11030" xr:uid="{00000000-0005-0000-0000-000012520000}"/>
    <cellStyle name="Lookup Table Heading. 3 2 8 2" xfId="30391" xr:uid="{00000000-0005-0000-0000-000013520000}"/>
    <cellStyle name="Lookup Table Heading. 3 2 9" xfId="11031" xr:uid="{00000000-0005-0000-0000-000014520000}"/>
    <cellStyle name="Lookup Table Heading. 3 2 9 2" xfId="30392" xr:uid="{00000000-0005-0000-0000-000015520000}"/>
    <cellStyle name="Lookup Table Heading. 3 3" xfId="11032" xr:uid="{00000000-0005-0000-0000-000016520000}"/>
    <cellStyle name="Lookup Table Heading. 3 3 2" xfId="30393" xr:uid="{00000000-0005-0000-0000-000017520000}"/>
    <cellStyle name="Lookup Table Heading. 3 4" xfId="11033" xr:uid="{00000000-0005-0000-0000-000018520000}"/>
    <cellStyle name="Lookup Table Heading. 3 4 2" xfId="30394" xr:uid="{00000000-0005-0000-0000-000019520000}"/>
    <cellStyle name="Lookup Table Heading. 3 5" xfId="11034" xr:uid="{00000000-0005-0000-0000-00001A520000}"/>
    <cellStyle name="Lookup Table Heading. 3 5 2" xfId="30395" xr:uid="{00000000-0005-0000-0000-00001B520000}"/>
    <cellStyle name="Lookup Table Heading. 3 6" xfId="11035" xr:uid="{00000000-0005-0000-0000-00001C520000}"/>
    <cellStyle name="Lookup Table Heading. 3 6 2" xfId="30396" xr:uid="{00000000-0005-0000-0000-00001D520000}"/>
    <cellStyle name="Lookup Table Heading. 3 7" xfId="11036" xr:uid="{00000000-0005-0000-0000-00001E520000}"/>
    <cellStyle name="Lookup Table Heading. 3 7 2" xfId="30397" xr:uid="{00000000-0005-0000-0000-00001F520000}"/>
    <cellStyle name="Lookup Table Heading. 3 8" xfId="11037" xr:uid="{00000000-0005-0000-0000-000020520000}"/>
    <cellStyle name="Lookup Table Heading. 3 8 2" xfId="30398" xr:uid="{00000000-0005-0000-0000-000021520000}"/>
    <cellStyle name="Lookup Table Heading. 3 9" xfId="11038" xr:uid="{00000000-0005-0000-0000-000022520000}"/>
    <cellStyle name="Lookup Table Heading. 3 9 2" xfId="30399" xr:uid="{00000000-0005-0000-0000-000023520000}"/>
    <cellStyle name="Lookup Table Heading. 4" xfId="11039" xr:uid="{00000000-0005-0000-0000-000024520000}"/>
    <cellStyle name="Lookup Table Heading. 4 2" xfId="11040" xr:uid="{00000000-0005-0000-0000-000025520000}"/>
    <cellStyle name="Lookup Table Heading. 4 2 2" xfId="30401" xr:uid="{00000000-0005-0000-0000-000026520000}"/>
    <cellStyle name="Lookup Table Heading. 4 3" xfId="11041" xr:uid="{00000000-0005-0000-0000-000027520000}"/>
    <cellStyle name="Lookup Table Heading. 4 3 2" xfId="30402" xr:uid="{00000000-0005-0000-0000-000028520000}"/>
    <cellStyle name="Lookup Table Heading. 4 4" xfId="30400" xr:uid="{00000000-0005-0000-0000-000029520000}"/>
    <cellStyle name="Lookup Table Heading. 5" xfId="11042" xr:uid="{00000000-0005-0000-0000-00002A520000}"/>
    <cellStyle name="Lookup Table Heading. 5 2" xfId="30403" xr:uid="{00000000-0005-0000-0000-00002B520000}"/>
    <cellStyle name="Lookup Table Heading. 6" xfId="11043" xr:uid="{00000000-0005-0000-0000-00002C520000}"/>
    <cellStyle name="Lookup Table Heading. 6 2" xfId="30404" xr:uid="{00000000-0005-0000-0000-00002D520000}"/>
    <cellStyle name="Lookup Table Heading. 7" xfId="30342" xr:uid="{00000000-0005-0000-0000-00002E520000}"/>
    <cellStyle name="Lookup Table Label" xfId="11044" xr:uid="{00000000-0005-0000-0000-00002F520000}"/>
    <cellStyle name="Lookup Table Label 2" xfId="11045" xr:uid="{00000000-0005-0000-0000-000030520000}"/>
    <cellStyle name="Lookup Table Label 2 10" xfId="11046" xr:uid="{00000000-0005-0000-0000-000031520000}"/>
    <cellStyle name="Lookup Table Label 2 11" xfId="11047" xr:uid="{00000000-0005-0000-0000-000032520000}"/>
    <cellStyle name="Lookup Table Label 2 12" xfId="11048" xr:uid="{00000000-0005-0000-0000-000033520000}"/>
    <cellStyle name="Lookup Table Label 2 13" xfId="11049" xr:uid="{00000000-0005-0000-0000-000034520000}"/>
    <cellStyle name="Lookup Table Label 2 14" xfId="11050" xr:uid="{00000000-0005-0000-0000-000035520000}"/>
    <cellStyle name="Lookup Table Label 2 15" xfId="11051" xr:uid="{00000000-0005-0000-0000-000036520000}"/>
    <cellStyle name="Lookup Table Label 2 16" xfId="11052" xr:uid="{00000000-0005-0000-0000-000037520000}"/>
    <cellStyle name="Lookup Table Label 2 17" xfId="11053" xr:uid="{00000000-0005-0000-0000-000038520000}"/>
    <cellStyle name="Lookup Table Label 2 2" xfId="11054" xr:uid="{00000000-0005-0000-0000-000039520000}"/>
    <cellStyle name="Lookup Table Label 2 2 10" xfId="11055" xr:uid="{00000000-0005-0000-0000-00003A520000}"/>
    <cellStyle name="Lookup Table Label 2 2 11" xfId="11056" xr:uid="{00000000-0005-0000-0000-00003B520000}"/>
    <cellStyle name="Lookup Table Label 2 2 12" xfId="11057" xr:uid="{00000000-0005-0000-0000-00003C520000}"/>
    <cellStyle name="Lookup Table Label 2 2 13" xfId="11058" xr:uid="{00000000-0005-0000-0000-00003D520000}"/>
    <cellStyle name="Lookup Table Label 2 2 14" xfId="11059" xr:uid="{00000000-0005-0000-0000-00003E520000}"/>
    <cellStyle name="Lookup Table Label 2 2 15" xfId="11060" xr:uid="{00000000-0005-0000-0000-00003F520000}"/>
    <cellStyle name="Lookup Table Label 2 2 16" xfId="11061" xr:uid="{00000000-0005-0000-0000-000040520000}"/>
    <cellStyle name="Lookup Table Label 2 2 2" xfId="11062" xr:uid="{00000000-0005-0000-0000-000041520000}"/>
    <cellStyle name="Lookup Table Label 2 2 2 10" xfId="11063" xr:uid="{00000000-0005-0000-0000-000042520000}"/>
    <cellStyle name="Lookup Table Label 2 2 2 11" xfId="11064" xr:uid="{00000000-0005-0000-0000-000043520000}"/>
    <cellStyle name="Lookup Table Label 2 2 2 12" xfId="11065" xr:uid="{00000000-0005-0000-0000-000044520000}"/>
    <cellStyle name="Lookup Table Label 2 2 2 13" xfId="11066" xr:uid="{00000000-0005-0000-0000-000045520000}"/>
    <cellStyle name="Lookup Table Label 2 2 2 2" xfId="11067" xr:uid="{00000000-0005-0000-0000-000046520000}"/>
    <cellStyle name="Lookup Table Label 2 2 2 3" xfId="11068" xr:uid="{00000000-0005-0000-0000-000047520000}"/>
    <cellStyle name="Lookup Table Label 2 2 2 4" xfId="11069" xr:uid="{00000000-0005-0000-0000-000048520000}"/>
    <cellStyle name="Lookup Table Label 2 2 2 5" xfId="11070" xr:uid="{00000000-0005-0000-0000-000049520000}"/>
    <cellStyle name="Lookup Table Label 2 2 2 6" xfId="11071" xr:uid="{00000000-0005-0000-0000-00004A520000}"/>
    <cellStyle name="Lookup Table Label 2 2 2 7" xfId="11072" xr:uid="{00000000-0005-0000-0000-00004B520000}"/>
    <cellStyle name="Lookup Table Label 2 2 2 8" xfId="11073" xr:uid="{00000000-0005-0000-0000-00004C520000}"/>
    <cellStyle name="Lookup Table Label 2 2 2 9" xfId="11074" xr:uid="{00000000-0005-0000-0000-00004D520000}"/>
    <cellStyle name="Lookup Table Label 2 2 3" xfId="11075" xr:uid="{00000000-0005-0000-0000-00004E520000}"/>
    <cellStyle name="Lookup Table Label 2 2 4" xfId="11076" xr:uid="{00000000-0005-0000-0000-00004F520000}"/>
    <cellStyle name="Lookup Table Label 2 2 5" xfId="11077" xr:uid="{00000000-0005-0000-0000-000050520000}"/>
    <cellStyle name="Lookup Table Label 2 2 6" xfId="11078" xr:uid="{00000000-0005-0000-0000-000051520000}"/>
    <cellStyle name="Lookup Table Label 2 2 7" xfId="11079" xr:uid="{00000000-0005-0000-0000-000052520000}"/>
    <cellStyle name="Lookup Table Label 2 2 8" xfId="11080" xr:uid="{00000000-0005-0000-0000-000053520000}"/>
    <cellStyle name="Lookup Table Label 2 2 9" xfId="11081" xr:uid="{00000000-0005-0000-0000-000054520000}"/>
    <cellStyle name="Lookup Table Label 2 3" xfId="11082" xr:uid="{00000000-0005-0000-0000-000055520000}"/>
    <cellStyle name="Lookup Table Label 2 3 10" xfId="11083" xr:uid="{00000000-0005-0000-0000-000056520000}"/>
    <cellStyle name="Lookup Table Label 2 3 11" xfId="11084" xr:uid="{00000000-0005-0000-0000-000057520000}"/>
    <cellStyle name="Lookup Table Label 2 3 12" xfId="11085" xr:uid="{00000000-0005-0000-0000-000058520000}"/>
    <cellStyle name="Lookup Table Label 2 3 13" xfId="11086" xr:uid="{00000000-0005-0000-0000-000059520000}"/>
    <cellStyle name="Lookup Table Label 2 3 2" xfId="11087" xr:uid="{00000000-0005-0000-0000-00005A520000}"/>
    <cellStyle name="Lookup Table Label 2 3 3" xfId="11088" xr:uid="{00000000-0005-0000-0000-00005B520000}"/>
    <cellStyle name="Lookup Table Label 2 3 4" xfId="11089" xr:uid="{00000000-0005-0000-0000-00005C520000}"/>
    <cellStyle name="Lookup Table Label 2 3 5" xfId="11090" xr:uid="{00000000-0005-0000-0000-00005D520000}"/>
    <cellStyle name="Lookup Table Label 2 3 6" xfId="11091" xr:uid="{00000000-0005-0000-0000-00005E520000}"/>
    <cellStyle name="Lookup Table Label 2 3 7" xfId="11092" xr:uid="{00000000-0005-0000-0000-00005F520000}"/>
    <cellStyle name="Lookup Table Label 2 3 8" xfId="11093" xr:uid="{00000000-0005-0000-0000-000060520000}"/>
    <cellStyle name="Lookup Table Label 2 3 9" xfId="11094" xr:uid="{00000000-0005-0000-0000-000061520000}"/>
    <cellStyle name="Lookup Table Label 2 4" xfId="11095" xr:uid="{00000000-0005-0000-0000-000062520000}"/>
    <cellStyle name="Lookup Table Label 2 5" xfId="11096" xr:uid="{00000000-0005-0000-0000-000063520000}"/>
    <cellStyle name="Lookup Table Label 2 6" xfId="11097" xr:uid="{00000000-0005-0000-0000-000064520000}"/>
    <cellStyle name="Lookup Table Label 2 7" xfId="11098" xr:uid="{00000000-0005-0000-0000-000065520000}"/>
    <cellStyle name="Lookup Table Label 2 8" xfId="11099" xr:uid="{00000000-0005-0000-0000-000066520000}"/>
    <cellStyle name="Lookup Table Label 2 9" xfId="11100" xr:uid="{00000000-0005-0000-0000-000067520000}"/>
    <cellStyle name="Lookup Table Label 3" xfId="11101" xr:uid="{00000000-0005-0000-0000-000068520000}"/>
    <cellStyle name="Lookup Table Label 3 10" xfId="11102" xr:uid="{00000000-0005-0000-0000-000069520000}"/>
    <cellStyle name="Lookup Table Label 3 10 2" xfId="30407" xr:uid="{00000000-0005-0000-0000-00006A520000}"/>
    <cellStyle name="Lookup Table Label 3 11" xfId="11103" xr:uid="{00000000-0005-0000-0000-00006B520000}"/>
    <cellStyle name="Lookup Table Label 3 11 2" xfId="30408" xr:uid="{00000000-0005-0000-0000-00006C520000}"/>
    <cellStyle name="Lookup Table Label 3 12" xfId="11104" xr:uid="{00000000-0005-0000-0000-00006D520000}"/>
    <cellStyle name="Lookup Table Label 3 12 2" xfId="30409" xr:uid="{00000000-0005-0000-0000-00006E520000}"/>
    <cellStyle name="Lookup Table Label 3 13" xfId="11105" xr:uid="{00000000-0005-0000-0000-00006F520000}"/>
    <cellStyle name="Lookup Table Label 3 13 2" xfId="30410" xr:uid="{00000000-0005-0000-0000-000070520000}"/>
    <cellStyle name="Lookup Table Label 3 14" xfId="11106" xr:uid="{00000000-0005-0000-0000-000071520000}"/>
    <cellStyle name="Lookup Table Label 3 14 2" xfId="30411" xr:uid="{00000000-0005-0000-0000-000072520000}"/>
    <cellStyle name="Lookup Table Label 3 15" xfId="11107" xr:uid="{00000000-0005-0000-0000-000073520000}"/>
    <cellStyle name="Lookup Table Label 3 15 2" xfId="30412" xr:uid="{00000000-0005-0000-0000-000074520000}"/>
    <cellStyle name="Lookup Table Label 3 16" xfId="11108" xr:uid="{00000000-0005-0000-0000-000075520000}"/>
    <cellStyle name="Lookup Table Label 3 16 2" xfId="30413" xr:uid="{00000000-0005-0000-0000-000076520000}"/>
    <cellStyle name="Lookup Table Label 3 17" xfId="30406" xr:uid="{00000000-0005-0000-0000-000077520000}"/>
    <cellStyle name="Lookup Table Label 3 2" xfId="11109" xr:uid="{00000000-0005-0000-0000-000078520000}"/>
    <cellStyle name="Lookup Table Label 3 2 10" xfId="11110" xr:uid="{00000000-0005-0000-0000-000079520000}"/>
    <cellStyle name="Lookup Table Label 3 2 10 2" xfId="30415" xr:uid="{00000000-0005-0000-0000-00007A520000}"/>
    <cellStyle name="Lookup Table Label 3 2 11" xfId="11111" xr:uid="{00000000-0005-0000-0000-00007B520000}"/>
    <cellStyle name="Lookup Table Label 3 2 11 2" xfId="30416" xr:uid="{00000000-0005-0000-0000-00007C520000}"/>
    <cellStyle name="Lookup Table Label 3 2 12" xfId="11112" xr:uid="{00000000-0005-0000-0000-00007D520000}"/>
    <cellStyle name="Lookup Table Label 3 2 12 2" xfId="30417" xr:uid="{00000000-0005-0000-0000-00007E520000}"/>
    <cellStyle name="Lookup Table Label 3 2 13" xfId="11113" xr:uid="{00000000-0005-0000-0000-00007F520000}"/>
    <cellStyle name="Lookup Table Label 3 2 13 2" xfId="30418" xr:uid="{00000000-0005-0000-0000-000080520000}"/>
    <cellStyle name="Lookup Table Label 3 2 14" xfId="11114" xr:uid="{00000000-0005-0000-0000-000081520000}"/>
    <cellStyle name="Lookup Table Label 3 2 14 2" xfId="30419" xr:uid="{00000000-0005-0000-0000-000082520000}"/>
    <cellStyle name="Lookup Table Label 3 2 15" xfId="11115" xr:uid="{00000000-0005-0000-0000-000083520000}"/>
    <cellStyle name="Lookup Table Label 3 2 15 2" xfId="30420" xr:uid="{00000000-0005-0000-0000-000084520000}"/>
    <cellStyle name="Lookup Table Label 3 2 16" xfId="30414" xr:uid="{00000000-0005-0000-0000-000085520000}"/>
    <cellStyle name="Lookup Table Label 3 2 2" xfId="11116" xr:uid="{00000000-0005-0000-0000-000086520000}"/>
    <cellStyle name="Lookup Table Label 3 2 2 10" xfId="11117" xr:uid="{00000000-0005-0000-0000-000087520000}"/>
    <cellStyle name="Lookup Table Label 3 2 2 10 2" xfId="30422" xr:uid="{00000000-0005-0000-0000-000088520000}"/>
    <cellStyle name="Lookup Table Label 3 2 2 11" xfId="11118" xr:uid="{00000000-0005-0000-0000-000089520000}"/>
    <cellStyle name="Lookup Table Label 3 2 2 11 2" xfId="30423" xr:uid="{00000000-0005-0000-0000-00008A520000}"/>
    <cellStyle name="Lookup Table Label 3 2 2 12" xfId="11119" xr:uid="{00000000-0005-0000-0000-00008B520000}"/>
    <cellStyle name="Lookup Table Label 3 2 2 12 2" xfId="30424" xr:uid="{00000000-0005-0000-0000-00008C520000}"/>
    <cellStyle name="Lookup Table Label 3 2 2 13" xfId="11120" xr:uid="{00000000-0005-0000-0000-00008D520000}"/>
    <cellStyle name="Lookup Table Label 3 2 2 13 2" xfId="30425" xr:uid="{00000000-0005-0000-0000-00008E520000}"/>
    <cellStyle name="Lookup Table Label 3 2 2 14" xfId="30421" xr:uid="{00000000-0005-0000-0000-00008F520000}"/>
    <cellStyle name="Lookup Table Label 3 2 2 2" xfId="11121" xr:uid="{00000000-0005-0000-0000-000090520000}"/>
    <cellStyle name="Lookup Table Label 3 2 2 2 2" xfId="30426" xr:uid="{00000000-0005-0000-0000-000091520000}"/>
    <cellStyle name="Lookup Table Label 3 2 2 3" xfId="11122" xr:uid="{00000000-0005-0000-0000-000092520000}"/>
    <cellStyle name="Lookup Table Label 3 2 2 3 2" xfId="30427" xr:uid="{00000000-0005-0000-0000-000093520000}"/>
    <cellStyle name="Lookup Table Label 3 2 2 4" xfId="11123" xr:uid="{00000000-0005-0000-0000-000094520000}"/>
    <cellStyle name="Lookup Table Label 3 2 2 4 2" xfId="30428" xr:uid="{00000000-0005-0000-0000-000095520000}"/>
    <cellStyle name="Lookup Table Label 3 2 2 5" xfId="11124" xr:uid="{00000000-0005-0000-0000-000096520000}"/>
    <cellStyle name="Lookup Table Label 3 2 2 5 2" xfId="30429" xr:uid="{00000000-0005-0000-0000-000097520000}"/>
    <cellStyle name="Lookup Table Label 3 2 2 6" xfId="11125" xr:uid="{00000000-0005-0000-0000-000098520000}"/>
    <cellStyle name="Lookup Table Label 3 2 2 6 2" xfId="30430" xr:uid="{00000000-0005-0000-0000-000099520000}"/>
    <cellStyle name="Lookup Table Label 3 2 2 7" xfId="11126" xr:uid="{00000000-0005-0000-0000-00009A520000}"/>
    <cellStyle name="Lookup Table Label 3 2 2 7 2" xfId="30431" xr:uid="{00000000-0005-0000-0000-00009B520000}"/>
    <cellStyle name="Lookup Table Label 3 2 2 8" xfId="11127" xr:uid="{00000000-0005-0000-0000-00009C520000}"/>
    <cellStyle name="Lookup Table Label 3 2 2 8 2" xfId="30432" xr:uid="{00000000-0005-0000-0000-00009D520000}"/>
    <cellStyle name="Lookup Table Label 3 2 2 9" xfId="11128" xr:uid="{00000000-0005-0000-0000-00009E520000}"/>
    <cellStyle name="Lookup Table Label 3 2 2 9 2" xfId="30433" xr:uid="{00000000-0005-0000-0000-00009F520000}"/>
    <cellStyle name="Lookup Table Label 3 2 3" xfId="11129" xr:uid="{00000000-0005-0000-0000-0000A0520000}"/>
    <cellStyle name="Lookup Table Label 3 2 3 2" xfId="30434" xr:uid="{00000000-0005-0000-0000-0000A1520000}"/>
    <cellStyle name="Lookup Table Label 3 2 4" xfId="11130" xr:uid="{00000000-0005-0000-0000-0000A2520000}"/>
    <cellStyle name="Lookup Table Label 3 2 4 2" xfId="30435" xr:uid="{00000000-0005-0000-0000-0000A3520000}"/>
    <cellStyle name="Lookup Table Label 3 2 5" xfId="11131" xr:uid="{00000000-0005-0000-0000-0000A4520000}"/>
    <cellStyle name="Lookup Table Label 3 2 5 2" xfId="30436" xr:uid="{00000000-0005-0000-0000-0000A5520000}"/>
    <cellStyle name="Lookup Table Label 3 2 6" xfId="11132" xr:uid="{00000000-0005-0000-0000-0000A6520000}"/>
    <cellStyle name="Lookup Table Label 3 2 6 2" xfId="30437" xr:uid="{00000000-0005-0000-0000-0000A7520000}"/>
    <cellStyle name="Lookup Table Label 3 2 7" xfId="11133" xr:uid="{00000000-0005-0000-0000-0000A8520000}"/>
    <cellStyle name="Lookup Table Label 3 2 7 2" xfId="30438" xr:uid="{00000000-0005-0000-0000-0000A9520000}"/>
    <cellStyle name="Lookup Table Label 3 2 8" xfId="11134" xr:uid="{00000000-0005-0000-0000-0000AA520000}"/>
    <cellStyle name="Lookup Table Label 3 2 8 2" xfId="30439" xr:uid="{00000000-0005-0000-0000-0000AB520000}"/>
    <cellStyle name="Lookup Table Label 3 2 9" xfId="11135" xr:uid="{00000000-0005-0000-0000-0000AC520000}"/>
    <cellStyle name="Lookup Table Label 3 2 9 2" xfId="30440" xr:uid="{00000000-0005-0000-0000-0000AD520000}"/>
    <cellStyle name="Lookup Table Label 3 3" xfId="11136" xr:uid="{00000000-0005-0000-0000-0000AE520000}"/>
    <cellStyle name="Lookup Table Label 3 3 10" xfId="11137" xr:uid="{00000000-0005-0000-0000-0000AF520000}"/>
    <cellStyle name="Lookup Table Label 3 3 10 2" xfId="30442" xr:uid="{00000000-0005-0000-0000-0000B0520000}"/>
    <cellStyle name="Lookup Table Label 3 3 11" xfId="11138" xr:uid="{00000000-0005-0000-0000-0000B1520000}"/>
    <cellStyle name="Lookup Table Label 3 3 11 2" xfId="30443" xr:uid="{00000000-0005-0000-0000-0000B2520000}"/>
    <cellStyle name="Lookup Table Label 3 3 12" xfId="11139" xr:uid="{00000000-0005-0000-0000-0000B3520000}"/>
    <cellStyle name="Lookup Table Label 3 3 12 2" xfId="30444" xr:uid="{00000000-0005-0000-0000-0000B4520000}"/>
    <cellStyle name="Lookup Table Label 3 3 13" xfId="11140" xr:uid="{00000000-0005-0000-0000-0000B5520000}"/>
    <cellStyle name="Lookup Table Label 3 3 13 2" xfId="30445" xr:uid="{00000000-0005-0000-0000-0000B6520000}"/>
    <cellStyle name="Lookup Table Label 3 3 14" xfId="30441" xr:uid="{00000000-0005-0000-0000-0000B7520000}"/>
    <cellStyle name="Lookup Table Label 3 3 2" xfId="11141" xr:uid="{00000000-0005-0000-0000-0000B8520000}"/>
    <cellStyle name="Lookup Table Label 3 3 2 2" xfId="30446" xr:uid="{00000000-0005-0000-0000-0000B9520000}"/>
    <cellStyle name="Lookup Table Label 3 3 3" xfId="11142" xr:uid="{00000000-0005-0000-0000-0000BA520000}"/>
    <cellStyle name="Lookup Table Label 3 3 3 2" xfId="30447" xr:uid="{00000000-0005-0000-0000-0000BB520000}"/>
    <cellStyle name="Lookup Table Label 3 3 4" xfId="11143" xr:uid="{00000000-0005-0000-0000-0000BC520000}"/>
    <cellStyle name="Lookup Table Label 3 3 4 2" xfId="30448" xr:uid="{00000000-0005-0000-0000-0000BD520000}"/>
    <cellStyle name="Lookup Table Label 3 3 5" xfId="11144" xr:uid="{00000000-0005-0000-0000-0000BE520000}"/>
    <cellStyle name="Lookup Table Label 3 3 5 2" xfId="30449" xr:uid="{00000000-0005-0000-0000-0000BF520000}"/>
    <cellStyle name="Lookup Table Label 3 3 6" xfId="11145" xr:uid="{00000000-0005-0000-0000-0000C0520000}"/>
    <cellStyle name="Lookup Table Label 3 3 6 2" xfId="30450" xr:uid="{00000000-0005-0000-0000-0000C1520000}"/>
    <cellStyle name="Lookup Table Label 3 3 7" xfId="11146" xr:uid="{00000000-0005-0000-0000-0000C2520000}"/>
    <cellStyle name="Lookup Table Label 3 3 7 2" xfId="30451" xr:uid="{00000000-0005-0000-0000-0000C3520000}"/>
    <cellStyle name="Lookup Table Label 3 3 8" xfId="11147" xr:uid="{00000000-0005-0000-0000-0000C4520000}"/>
    <cellStyle name="Lookup Table Label 3 3 8 2" xfId="30452" xr:uid="{00000000-0005-0000-0000-0000C5520000}"/>
    <cellStyle name="Lookup Table Label 3 3 9" xfId="11148" xr:uid="{00000000-0005-0000-0000-0000C6520000}"/>
    <cellStyle name="Lookup Table Label 3 3 9 2" xfId="30453" xr:uid="{00000000-0005-0000-0000-0000C7520000}"/>
    <cellStyle name="Lookup Table Label 3 4" xfId="11149" xr:uid="{00000000-0005-0000-0000-0000C8520000}"/>
    <cellStyle name="Lookup Table Label 3 4 2" xfId="30454" xr:uid="{00000000-0005-0000-0000-0000C9520000}"/>
    <cellStyle name="Lookup Table Label 3 5" xfId="11150" xr:uid="{00000000-0005-0000-0000-0000CA520000}"/>
    <cellStyle name="Lookup Table Label 3 5 2" xfId="30455" xr:uid="{00000000-0005-0000-0000-0000CB520000}"/>
    <cellStyle name="Lookup Table Label 3 6" xfId="11151" xr:uid="{00000000-0005-0000-0000-0000CC520000}"/>
    <cellStyle name="Lookup Table Label 3 6 2" xfId="30456" xr:uid="{00000000-0005-0000-0000-0000CD520000}"/>
    <cellStyle name="Lookup Table Label 3 7" xfId="11152" xr:uid="{00000000-0005-0000-0000-0000CE520000}"/>
    <cellStyle name="Lookup Table Label 3 7 2" xfId="30457" xr:uid="{00000000-0005-0000-0000-0000CF520000}"/>
    <cellStyle name="Lookup Table Label 3 8" xfId="11153" xr:uid="{00000000-0005-0000-0000-0000D0520000}"/>
    <cellStyle name="Lookup Table Label 3 8 2" xfId="30458" xr:uid="{00000000-0005-0000-0000-0000D1520000}"/>
    <cellStyle name="Lookup Table Label 3 9" xfId="11154" xr:uid="{00000000-0005-0000-0000-0000D2520000}"/>
    <cellStyle name="Lookup Table Label 3 9 2" xfId="30459" xr:uid="{00000000-0005-0000-0000-0000D3520000}"/>
    <cellStyle name="Lookup Table Label 4" xfId="11155" xr:uid="{00000000-0005-0000-0000-0000D4520000}"/>
    <cellStyle name="Lookup Table Label 4 10" xfId="11156" xr:uid="{00000000-0005-0000-0000-0000D5520000}"/>
    <cellStyle name="Lookup Table Label 4 10 2" xfId="30461" xr:uid="{00000000-0005-0000-0000-0000D6520000}"/>
    <cellStyle name="Lookup Table Label 4 11" xfId="11157" xr:uid="{00000000-0005-0000-0000-0000D7520000}"/>
    <cellStyle name="Lookup Table Label 4 11 2" xfId="30462" xr:uid="{00000000-0005-0000-0000-0000D8520000}"/>
    <cellStyle name="Lookup Table Label 4 12" xfId="11158" xr:uid="{00000000-0005-0000-0000-0000D9520000}"/>
    <cellStyle name="Lookup Table Label 4 12 2" xfId="30463" xr:uid="{00000000-0005-0000-0000-0000DA520000}"/>
    <cellStyle name="Lookup Table Label 4 13" xfId="11159" xr:uid="{00000000-0005-0000-0000-0000DB520000}"/>
    <cellStyle name="Lookup Table Label 4 13 2" xfId="30464" xr:uid="{00000000-0005-0000-0000-0000DC520000}"/>
    <cellStyle name="Lookup Table Label 4 14" xfId="11160" xr:uid="{00000000-0005-0000-0000-0000DD520000}"/>
    <cellStyle name="Lookup Table Label 4 14 2" xfId="30465" xr:uid="{00000000-0005-0000-0000-0000DE520000}"/>
    <cellStyle name="Lookup Table Label 4 15" xfId="11161" xr:uid="{00000000-0005-0000-0000-0000DF520000}"/>
    <cellStyle name="Lookup Table Label 4 15 2" xfId="30466" xr:uid="{00000000-0005-0000-0000-0000E0520000}"/>
    <cellStyle name="Lookup Table Label 4 16" xfId="11162" xr:uid="{00000000-0005-0000-0000-0000E1520000}"/>
    <cellStyle name="Lookup Table Label 4 16 2" xfId="30467" xr:uid="{00000000-0005-0000-0000-0000E2520000}"/>
    <cellStyle name="Lookup Table Label 4 17" xfId="30460" xr:uid="{00000000-0005-0000-0000-0000E3520000}"/>
    <cellStyle name="Lookup Table Label 4 2" xfId="11163" xr:uid="{00000000-0005-0000-0000-0000E4520000}"/>
    <cellStyle name="Lookup Table Label 4 2 10" xfId="11164" xr:uid="{00000000-0005-0000-0000-0000E5520000}"/>
    <cellStyle name="Lookup Table Label 4 2 10 2" xfId="30469" xr:uid="{00000000-0005-0000-0000-0000E6520000}"/>
    <cellStyle name="Lookup Table Label 4 2 11" xfId="11165" xr:uid="{00000000-0005-0000-0000-0000E7520000}"/>
    <cellStyle name="Lookup Table Label 4 2 11 2" xfId="30470" xr:uid="{00000000-0005-0000-0000-0000E8520000}"/>
    <cellStyle name="Lookup Table Label 4 2 12" xfId="11166" xr:uid="{00000000-0005-0000-0000-0000E9520000}"/>
    <cellStyle name="Lookup Table Label 4 2 12 2" xfId="30471" xr:uid="{00000000-0005-0000-0000-0000EA520000}"/>
    <cellStyle name="Lookup Table Label 4 2 13" xfId="11167" xr:uid="{00000000-0005-0000-0000-0000EB520000}"/>
    <cellStyle name="Lookup Table Label 4 2 13 2" xfId="30472" xr:uid="{00000000-0005-0000-0000-0000EC520000}"/>
    <cellStyle name="Lookup Table Label 4 2 14" xfId="11168" xr:uid="{00000000-0005-0000-0000-0000ED520000}"/>
    <cellStyle name="Lookup Table Label 4 2 14 2" xfId="30473" xr:uid="{00000000-0005-0000-0000-0000EE520000}"/>
    <cellStyle name="Lookup Table Label 4 2 15" xfId="11169" xr:uid="{00000000-0005-0000-0000-0000EF520000}"/>
    <cellStyle name="Lookup Table Label 4 2 15 2" xfId="30474" xr:uid="{00000000-0005-0000-0000-0000F0520000}"/>
    <cellStyle name="Lookup Table Label 4 2 16" xfId="30468" xr:uid="{00000000-0005-0000-0000-0000F1520000}"/>
    <cellStyle name="Lookup Table Label 4 2 2" xfId="11170" xr:uid="{00000000-0005-0000-0000-0000F2520000}"/>
    <cellStyle name="Lookup Table Label 4 2 2 10" xfId="11171" xr:uid="{00000000-0005-0000-0000-0000F3520000}"/>
    <cellStyle name="Lookup Table Label 4 2 2 10 2" xfId="30476" xr:uid="{00000000-0005-0000-0000-0000F4520000}"/>
    <cellStyle name="Lookup Table Label 4 2 2 11" xfId="11172" xr:uid="{00000000-0005-0000-0000-0000F5520000}"/>
    <cellStyle name="Lookup Table Label 4 2 2 11 2" xfId="30477" xr:uid="{00000000-0005-0000-0000-0000F6520000}"/>
    <cellStyle name="Lookup Table Label 4 2 2 12" xfId="11173" xr:uid="{00000000-0005-0000-0000-0000F7520000}"/>
    <cellStyle name="Lookup Table Label 4 2 2 12 2" xfId="30478" xr:uid="{00000000-0005-0000-0000-0000F8520000}"/>
    <cellStyle name="Lookup Table Label 4 2 2 13" xfId="11174" xr:uid="{00000000-0005-0000-0000-0000F9520000}"/>
    <cellStyle name="Lookup Table Label 4 2 2 13 2" xfId="30479" xr:uid="{00000000-0005-0000-0000-0000FA520000}"/>
    <cellStyle name="Lookup Table Label 4 2 2 14" xfId="30475" xr:uid="{00000000-0005-0000-0000-0000FB520000}"/>
    <cellStyle name="Lookup Table Label 4 2 2 2" xfId="11175" xr:uid="{00000000-0005-0000-0000-0000FC520000}"/>
    <cellStyle name="Lookup Table Label 4 2 2 2 2" xfId="30480" xr:uid="{00000000-0005-0000-0000-0000FD520000}"/>
    <cellStyle name="Lookup Table Label 4 2 2 3" xfId="11176" xr:uid="{00000000-0005-0000-0000-0000FE520000}"/>
    <cellStyle name="Lookup Table Label 4 2 2 3 2" xfId="30481" xr:uid="{00000000-0005-0000-0000-0000FF520000}"/>
    <cellStyle name="Lookup Table Label 4 2 2 4" xfId="11177" xr:uid="{00000000-0005-0000-0000-000000530000}"/>
    <cellStyle name="Lookup Table Label 4 2 2 4 2" xfId="30482" xr:uid="{00000000-0005-0000-0000-000001530000}"/>
    <cellStyle name="Lookup Table Label 4 2 2 5" xfId="11178" xr:uid="{00000000-0005-0000-0000-000002530000}"/>
    <cellStyle name="Lookup Table Label 4 2 2 5 2" xfId="30483" xr:uid="{00000000-0005-0000-0000-000003530000}"/>
    <cellStyle name="Lookup Table Label 4 2 2 6" xfId="11179" xr:uid="{00000000-0005-0000-0000-000004530000}"/>
    <cellStyle name="Lookup Table Label 4 2 2 6 2" xfId="30484" xr:uid="{00000000-0005-0000-0000-000005530000}"/>
    <cellStyle name="Lookup Table Label 4 2 2 7" xfId="11180" xr:uid="{00000000-0005-0000-0000-000006530000}"/>
    <cellStyle name="Lookup Table Label 4 2 2 7 2" xfId="30485" xr:uid="{00000000-0005-0000-0000-000007530000}"/>
    <cellStyle name="Lookup Table Label 4 2 2 8" xfId="11181" xr:uid="{00000000-0005-0000-0000-000008530000}"/>
    <cellStyle name="Lookup Table Label 4 2 2 8 2" xfId="30486" xr:uid="{00000000-0005-0000-0000-000009530000}"/>
    <cellStyle name="Lookup Table Label 4 2 2 9" xfId="11182" xr:uid="{00000000-0005-0000-0000-00000A530000}"/>
    <cellStyle name="Lookup Table Label 4 2 2 9 2" xfId="30487" xr:uid="{00000000-0005-0000-0000-00000B530000}"/>
    <cellStyle name="Lookup Table Label 4 2 3" xfId="11183" xr:uid="{00000000-0005-0000-0000-00000C530000}"/>
    <cellStyle name="Lookup Table Label 4 2 3 2" xfId="30488" xr:uid="{00000000-0005-0000-0000-00000D530000}"/>
    <cellStyle name="Lookup Table Label 4 2 4" xfId="11184" xr:uid="{00000000-0005-0000-0000-00000E530000}"/>
    <cellStyle name="Lookup Table Label 4 2 4 2" xfId="30489" xr:uid="{00000000-0005-0000-0000-00000F530000}"/>
    <cellStyle name="Lookup Table Label 4 2 5" xfId="11185" xr:uid="{00000000-0005-0000-0000-000010530000}"/>
    <cellStyle name="Lookup Table Label 4 2 5 2" xfId="30490" xr:uid="{00000000-0005-0000-0000-000011530000}"/>
    <cellStyle name="Lookup Table Label 4 2 6" xfId="11186" xr:uid="{00000000-0005-0000-0000-000012530000}"/>
    <cellStyle name="Lookup Table Label 4 2 6 2" xfId="30491" xr:uid="{00000000-0005-0000-0000-000013530000}"/>
    <cellStyle name="Lookup Table Label 4 2 7" xfId="11187" xr:uid="{00000000-0005-0000-0000-000014530000}"/>
    <cellStyle name="Lookup Table Label 4 2 7 2" xfId="30492" xr:uid="{00000000-0005-0000-0000-000015530000}"/>
    <cellStyle name="Lookup Table Label 4 2 8" xfId="11188" xr:uid="{00000000-0005-0000-0000-000016530000}"/>
    <cellStyle name="Lookup Table Label 4 2 8 2" xfId="30493" xr:uid="{00000000-0005-0000-0000-000017530000}"/>
    <cellStyle name="Lookup Table Label 4 2 9" xfId="11189" xr:uid="{00000000-0005-0000-0000-000018530000}"/>
    <cellStyle name="Lookup Table Label 4 2 9 2" xfId="30494" xr:uid="{00000000-0005-0000-0000-000019530000}"/>
    <cellStyle name="Lookup Table Label 4 3" xfId="11190" xr:uid="{00000000-0005-0000-0000-00001A530000}"/>
    <cellStyle name="Lookup Table Label 4 3 10" xfId="11191" xr:uid="{00000000-0005-0000-0000-00001B530000}"/>
    <cellStyle name="Lookup Table Label 4 3 10 2" xfId="30496" xr:uid="{00000000-0005-0000-0000-00001C530000}"/>
    <cellStyle name="Lookup Table Label 4 3 11" xfId="11192" xr:uid="{00000000-0005-0000-0000-00001D530000}"/>
    <cellStyle name="Lookup Table Label 4 3 11 2" xfId="30497" xr:uid="{00000000-0005-0000-0000-00001E530000}"/>
    <cellStyle name="Lookup Table Label 4 3 12" xfId="11193" xr:uid="{00000000-0005-0000-0000-00001F530000}"/>
    <cellStyle name="Lookup Table Label 4 3 12 2" xfId="30498" xr:uid="{00000000-0005-0000-0000-000020530000}"/>
    <cellStyle name="Lookup Table Label 4 3 13" xfId="11194" xr:uid="{00000000-0005-0000-0000-000021530000}"/>
    <cellStyle name="Lookup Table Label 4 3 13 2" xfId="30499" xr:uid="{00000000-0005-0000-0000-000022530000}"/>
    <cellStyle name="Lookup Table Label 4 3 14" xfId="30495" xr:uid="{00000000-0005-0000-0000-000023530000}"/>
    <cellStyle name="Lookup Table Label 4 3 2" xfId="11195" xr:uid="{00000000-0005-0000-0000-000024530000}"/>
    <cellStyle name="Lookup Table Label 4 3 2 2" xfId="30500" xr:uid="{00000000-0005-0000-0000-000025530000}"/>
    <cellStyle name="Lookup Table Label 4 3 3" xfId="11196" xr:uid="{00000000-0005-0000-0000-000026530000}"/>
    <cellStyle name="Lookup Table Label 4 3 3 2" xfId="30501" xr:uid="{00000000-0005-0000-0000-000027530000}"/>
    <cellStyle name="Lookup Table Label 4 3 4" xfId="11197" xr:uid="{00000000-0005-0000-0000-000028530000}"/>
    <cellStyle name="Lookup Table Label 4 3 4 2" xfId="30502" xr:uid="{00000000-0005-0000-0000-000029530000}"/>
    <cellStyle name="Lookup Table Label 4 3 5" xfId="11198" xr:uid="{00000000-0005-0000-0000-00002A530000}"/>
    <cellStyle name="Lookup Table Label 4 3 5 2" xfId="30503" xr:uid="{00000000-0005-0000-0000-00002B530000}"/>
    <cellStyle name="Lookup Table Label 4 3 6" xfId="11199" xr:uid="{00000000-0005-0000-0000-00002C530000}"/>
    <cellStyle name="Lookup Table Label 4 3 6 2" xfId="30504" xr:uid="{00000000-0005-0000-0000-00002D530000}"/>
    <cellStyle name="Lookup Table Label 4 3 7" xfId="11200" xr:uid="{00000000-0005-0000-0000-00002E530000}"/>
    <cellStyle name="Lookup Table Label 4 3 7 2" xfId="30505" xr:uid="{00000000-0005-0000-0000-00002F530000}"/>
    <cellStyle name="Lookup Table Label 4 3 8" xfId="11201" xr:uid="{00000000-0005-0000-0000-000030530000}"/>
    <cellStyle name="Lookup Table Label 4 3 8 2" xfId="30506" xr:uid="{00000000-0005-0000-0000-000031530000}"/>
    <cellStyle name="Lookup Table Label 4 3 9" xfId="11202" xr:uid="{00000000-0005-0000-0000-000032530000}"/>
    <cellStyle name="Lookup Table Label 4 3 9 2" xfId="30507" xr:uid="{00000000-0005-0000-0000-000033530000}"/>
    <cellStyle name="Lookup Table Label 4 4" xfId="11203" xr:uid="{00000000-0005-0000-0000-000034530000}"/>
    <cellStyle name="Lookup Table Label 4 4 2" xfId="30508" xr:uid="{00000000-0005-0000-0000-000035530000}"/>
    <cellStyle name="Lookup Table Label 4 5" xfId="11204" xr:uid="{00000000-0005-0000-0000-000036530000}"/>
    <cellStyle name="Lookup Table Label 4 5 2" xfId="30509" xr:uid="{00000000-0005-0000-0000-000037530000}"/>
    <cellStyle name="Lookup Table Label 4 6" xfId="11205" xr:uid="{00000000-0005-0000-0000-000038530000}"/>
    <cellStyle name="Lookup Table Label 4 6 2" xfId="30510" xr:uid="{00000000-0005-0000-0000-000039530000}"/>
    <cellStyle name="Lookup Table Label 4 7" xfId="11206" xr:uid="{00000000-0005-0000-0000-00003A530000}"/>
    <cellStyle name="Lookup Table Label 4 7 2" xfId="30511" xr:uid="{00000000-0005-0000-0000-00003B530000}"/>
    <cellStyle name="Lookup Table Label 4 8" xfId="11207" xr:uid="{00000000-0005-0000-0000-00003C530000}"/>
    <cellStyle name="Lookup Table Label 4 8 2" xfId="30512" xr:uid="{00000000-0005-0000-0000-00003D530000}"/>
    <cellStyle name="Lookup Table Label 4 9" xfId="11208" xr:uid="{00000000-0005-0000-0000-00003E530000}"/>
    <cellStyle name="Lookup Table Label 4 9 2" xfId="30513" xr:uid="{00000000-0005-0000-0000-00003F530000}"/>
    <cellStyle name="Lookup Table Label 5" xfId="11209" xr:uid="{00000000-0005-0000-0000-000040530000}"/>
    <cellStyle name="Lookup Table Label 5 10" xfId="11210" xr:uid="{00000000-0005-0000-0000-000041530000}"/>
    <cellStyle name="Lookup Table Label 5 10 2" xfId="30515" xr:uid="{00000000-0005-0000-0000-000042530000}"/>
    <cellStyle name="Lookup Table Label 5 11" xfId="11211" xr:uid="{00000000-0005-0000-0000-000043530000}"/>
    <cellStyle name="Lookup Table Label 5 11 2" xfId="30516" xr:uid="{00000000-0005-0000-0000-000044530000}"/>
    <cellStyle name="Lookup Table Label 5 12" xfId="11212" xr:uid="{00000000-0005-0000-0000-000045530000}"/>
    <cellStyle name="Lookup Table Label 5 12 2" xfId="30517" xr:uid="{00000000-0005-0000-0000-000046530000}"/>
    <cellStyle name="Lookup Table Label 5 13" xfId="11213" xr:uid="{00000000-0005-0000-0000-000047530000}"/>
    <cellStyle name="Lookup Table Label 5 13 2" xfId="30518" xr:uid="{00000000-0005-0000-0000-000048530000}"/>
    <cellStyle name="Lookup Table Label 5 14" xfId="11214" xr:uid="{00000000-0005-0000-0000-000049530000}"/>
    <cellStyle name="Lookup Table Label 5 14 2" xfId="30519" xr:uid="{00000000-0005-0000-0000-00004A530000}"/>
    <cellStyle name="Lookup Table Label 5 15" xfId="11215" xr:uid="{00000000-0005-0000-0000-00004B530000}"/>
    <cellStyle name="Lookup Table Label 5 15 2" xfId="30520" xr:uid="{00000000-0005-0000-0000-00004C530000}"/>
    <cellStyle name="Lookup Table Label 5 16" xfId="30514" xr:uid="{00000000-0005-0000-0000-00004D530000}"/>
    <cellStyle name="Lookup Table Label 5 2" xfId="11216" xr:uid="{00000000-0005-0000-0000-00004E530000}"/>
    <cellStyle name="Lookup Table Label 5 2 10" xfId="11217" xr:uid="{00000000-0005-0000-0000-00004F530000}"/>
    <cellStyle name="Lookup Table Label 5 2 10 2" xfId="30522" xr:uid="{00000000-0005-0000-0000-000050530000}"/>
    <cellStyle name="Lookup Table Label 5 2 11" xfId="11218" xr:uid="{00000000-0005-0000-0000-000051530000}"/>
    <cellStyle name="Lookup Table Label 5 2 11 2" xfId="30523" xr:uid="{00000000-0005-0000-0000-000052530000}"/>
    <cellStyle name="Lookup Table Label 5 2 12" xfId="11219" xr:uid="{00000000-0005-0000-0000-000053530000}"/>
    <cellStyle name="Lookup Table Label 5 2 12 2" xfId="30524" xr:uid="{00000000-0005-0000-0000-000054530000}"/>
    <cellStyle name="Lookup Table Label 5 2 13" xfId="11220" xr:uid="{00000000-0005-0000-0000-000055530000}"/>
    <cellStyle name="Lookup Table Label 5 2 13 2" xfId="30525" xr:uid="{00000000-0005-0000-0000-000056530000}"/>
    <cellStyle name="Lookup Table Label 5 2 14" xfId="30521" xr:uid="{00000000-0005-0000-0000-000057530000}"/>
    <cellStyle name="Lookup Table Label 5 2 2" xfId="11221" xr:uid="{00000000-0005-0000-0000-000058530000}"/>
    <cellStyle name="Lookup Table Label 5 2 2 2" xfId="30526" xr:uid="{00000000-0005-0000-0000-000059530000}"/>
    <cellStyle name="Lookup Table Label 5 2 3" xfId="11222" xr:uid="{00000000-0005-0000-0000-00005A530000}"/>
    <cellStyle name="Lookup Table Label 5 2 3 2" xfId="30527" xr:uid="{00000000-0005-0000-0000-00005B530000}"/>
    <cellStyle name="Lookup Table Label 5 2 4" xfId="11223" xr:uid="{00000000-0005-0000-0000-00005C530000}"/>
    <cellStyle name="Lookup Table Label 5 2 4 2" xfId="30528" xr:uid="{00000000-0005-0000-0000-00005D530000}"/>
    <cellStyle name="Lookup Table Label 5 2 5" xfId="11224" xr:uid="{00000000-0005-0000-0000-00005E530000}"/>
    <cellStyle name="Lookup Table Label 5 2 5 2" xfId="30529" xr:uid="{00000000-0005-0000-0000-00005F530000}"/>
    <cellStyle name="Lookup Table Label 5 2 6" xfId="11225" xr:uid="{00000000-0005-0000-0000-000060530000}"/>
    <cellStyle name="Lookup Table Label 5 2 6 2" xfId="30530" xr:uid="{00000000-0005-0000-0000-000061530000}"/>
    <cellStyle name="Lookup Table Label 5 2 7" xfId="11226" xr:uid="{00000000-0005-0000-0000-000062530000}"/>
    <cellStyle name="Lookup Table Label 5 2 7 2" xfId="30531" xr:uid="{00000000-0005-0000-0000-000063530000}"/>
    <cellStyle name="Lookup Table Label 5 2 8" xfId="11227" xr:uid="{00000000-0005-0000-0000-000064530000}"/>
    <cellStyle name="Lookup Table Label 5 2 8 2" xfId="30532" xr:uid="{00000000-0005-0000-0000-000065530000}"/>
    <cellStyle name="Lookup Table Label 5 2 9" xfId="11228" xr:uid="{00000000-0005-0000-0000-000066530000}"/>
    <cellStyle name="Lookup Table Label 5 2 9 2" xfId="30533" xr:uid="{00000000-0005-0000-0000-000067530000}"/>
    <cellStyle name="Lookup Table Label 5 3" xfId="11229" xr:uid="{00000000-0005-0000-0000-000068530000}"/>
    <cellStyle name="Lookup Table Label 5 3 2" xfId="30534" xr:uid="{00000000-0005-0000-0000-000069530000}"/>
    <cellStyle name="Lookup Table Label 5 4" xfId="11230" xr:uid="{00000000-0005-0000-0000-00006A530000}"/>
    <cellStyle name="Lookup Table Label 5 4 2" xfId="30535" xr:uid="{00000000-0005-0000-0000-00006B530000}"/>
    <cellStyle name="Lookup Table Label 5 5" xfId="11231" xr:uid="{00000000-0005-0000-0000-00006C530000}"/>
    <cellStyle name="Lookup Table Label 5 5 2" xfId="30536" xr:uid="{00000000-0005-0000-0000-00006D530000}"/>
    <cellStyle name="Lookup Table Label 5 6" xfId="11232" xr:uid="{00000000-0005-0000-0000-00006E530000}"/>
    <cellStyle name="Lookup Table Label 5 6 2" xfId="30537" xr:uid="{00000000-0005-0000-0000-00006F530000}"/>
    <cellStyle name="Lookup Table Label 5 7" xfId="11233" xr:uid="{00000000-0005-0000-0000-000070530000}"/>
    <cellStyle name="Lookup Table Label 5 7 2" xfId="30538" xr:uid="{00000000-0005-0000-0000-000071530000}"/>
    <cellStyle name="Lookup Table Label 5 8" xfId="11234" xr:uid="{00000000-0005-0000-0000-000072530000}"/>
    <cellStyle name="Lookup Table Label 5 8 2" xfId="30539" xr:uid="{00000000-0005-0000-0000-000073530000}"/>
    <cellStyle name="Lookup Table Label 5 9" xfId="11235" xr:uid="{00000000-0005-0000-0000-000074530000}"/>
    <cellStyle name="Lookup Table Label 5 9 2" xfId="30540" xr:uid="{00000000-0005-0000-0000-000075530000}"/>
    <cellStyle name="Lookup Table Label 6" xfId="11236" xr:uid="{00000000-0005-0000-0000-000076530000}"/>
    <cellStyle name="Lookup Table Label 6 2" xfId="30541" xr:uid="{00000000-0005-0000-0000-000077530000}"/>
    <cellStyle name="Lookup Table Label 7" xfId="11237" xr:uid="{00000000-0005-0000-0000-000078530000}"/>
    <cellStyle name="Lookup Table Label 7 2" xfId="30542" xr:uid="{00000000-0005-0000-0000-000079530000}"/>
    <cellStyle name="Lookup Table Label 8" xfId="30405" xr:uid="{00000000-0005-0000-0000-00007A530000}"/>
    <cellStyle name="Lookup Table Label." xfId="11238" xr:uid="{00000000-0005-0000-0000-00007B530000}"/>
    <cellStyle name="Lookup Table Label. 2" xfId="11239" xr:uid="{00000000-0005-0000-0000-00007C530000}"/>
    <cellStyle name="Lookup Table Label. 2 2" xfId="11240" xr:uid="{00000000-0005-0000-0000-00007D530000}"/>
    <cellStyle name="Lookup Table Label. 2 2 10" xfId="11241" xr:uid="{00000000-0005-0000-0000-00007E530000}"/>
    <cellStyle name="Lookup Table Label. 2 2 10 2" xfId="30546" xr:uid="{00000000-0005-0000-0000-00007F530000}"/>
    <cellStyle name="Lookup Table Label. 2 2 11" xfId="11242" xr:uid="{00000000-0005-0000-0000-000080530000}"/>
    <cellStyle name="Lookup Table Label. 2 2 11 2" xfId="30547" xr:uid="{00000000-0005-0000-0000-000081530000}"/>
    <cellStyle name="Lookup Table Label. 2 2 12" xfId="11243" xr:uid="{00000000-0005-0000-0000-000082530000}"/>
    <cellStyle name="Lookup Table Label. 2 2 12 2" xfId="30548" xr:uid="{00000000-0005-0000-0000-000083530000}"/>
    <cellStyle name="Lookup Table Label. 2 2 13" xfId="11244" xr:uid="{00000000-0005-0000-0000-000084530000}"/>
    <cellStyle name="Lookup Table Label. 2 2 13 2" xfId="30549" xr:uid="{00000000-0005-0000-0000-000085530000}"/>
    <cellStyle name="Lookup Table Label. 2 2 14" xfId="11245" xr:uid="{00000000-0005-0000-0000-000086530000}"/>
    <cellStyle name="Lookup Table Label. 2 2 14 2" xfId="30550" xr:uid="{00000000-0005-0000-0000-000087530000}"/>
    <cellStyle name="Lookup Table Label. 2 2 15" xfId="11246" xr:uid="{00000000-0005-0000-0000-000088530000}"/>
    <cellStyle name="Lookup Table Label. 2 2 15 2" xfId="30551" xr:uid="{00000000-0005-0000-0000-000089530000}"/>
    <cellStyle name="Lookup Table Label. 2 2 16" xfId="30545" xr:uid="{00000000-0005-0000-0000-00008A530000}"/>
    <cellStyle name="Lookup Table Label. 2 2 2" xfId="11247" xr:uid="{00000000-0005-0000-0000-00008B530000}"/>
    <cellStyle name="Lookup Table Label. 2 2 2 10" xfId="11248" xr:uid="{00000000-0005-0000-0000-00008C530000}"/>
    <cellStyle name="Lookup Table Label. 2 2 2 10 2" xfId="30553" xr:uid="{00000000-0005-0000-0000-00008D530000}"/>
    <cellStyle name="Lookup Table Label. 2 2 2 11" xfId="11249" xr:uid="{00000000-0005-0000-0000-00008E530000}"/>
    <cellStyle name="Lookup Table Label. 2 2 2 11 2" xfId="30554" xr:uid="{00000000-0005-0000-0000-00008F530000}"/>
    <cellStyle name="Lookup Table Label. 2 2 2 12" xfId="11250" xr:uid="{00000000-0005-0000-0000-000090530000}"/>
    <cellStyle name="Lookup Table Label. 2 2 2 12 2" xfId="30555" xr:uid="{00000000-0005-0000-0000-000091530000}"/>
    <cellStyle name="Lookup Table Label. 2 2 2 13" xfId="11251" xr:uid="{00000000-0005-0000-0000-000092530000}"/>
    <cellStyle name="Lookup Table Label. 2 2 2 13 2" xfId="30556" xr:uid="{00000000-0005-0000-0000-000093530000}"/>
    <cellStyle name="Lookup Table Label. 2 2 2 14" xfId="30552" xr:uid="{00000000-0005-0000-0000-000094530000}"/>
    <cellStyle name="Lookup Table Label. 2 2 2 2" xfId="11252" xr:uid="{00000000-0005-0000-0000-000095530000}"/>
    <cellStyle name="Lookup Table Label. 2 2 2 2 2" xfId="30557" xr:uid="{00000000-0005-0000-0000-000096530000}"/>
    <cellStyle name="Lookup Table Label. 2 2 2 3" xfId="11253" xr:uid="{00000000-0005-0000-0000-000097530000}"/>
    <cellStyle name="Lookup Table Label. 2 2 2 3 2" xfId="30558" xr:uid="{00000000-0005-0000-0000-000098530000}"/>
    <cellStyle name="Lookup Table Label. 2 2 2 4" xfId="11254" xr:uid="{00000000-0005-0000-0000-000099530000}"/>
    <cellStyle name="Lookup Table Label. 2 2 2 4 2" xfId="30559" xr:uid="{00000000-0005-0000-0000-00009A530000}"/>
    <cellStyle name="Lookup Table Label. 2 2 2 5" xfId="11255" xr:uid="{00000000-0005-0000-0000-00009B530000}"/>
    <cellStyle name="Lookup Table Label. 2 2 2 5 2" xfId="30560" xr:uid="{00000000-0005-0000-0000-00009C530000}"/>
    <cellStyle name="Lookup Table Label. 2 2 2 6" xfId="11256" xr:uid="{00000000-0005-0000-0000-00009D530000}"/>
    <cellStyle name="Lookup Table Label. 2 2 2 6 2" xfId="30561" xr:uid="{00000000-0005-0000-0000-00009E530000}"/>
    <cellStyle name="Lookup Table Label. 2 2 2 7" xfId="11257" xr:uid="{00000000-0005-0000-0000-00009F530000}"/>
    <cellStyle name="Lookup Table Label. 2 2 2 7 2" xfId="30562" xr:uid="{00000000-0005-0000-0000-0000A0530000}"/>
    <cellStyle name="Lookup Table Label. 2 2 2 8" xfId="11258" xr:uid="{00000000-0005-0000-0000-0000A1530000}"/>
    <cellStyle name="Lookup Table Label. 2 2 2 8 2" xfId="30563" xr:uid="{00000000-0005-0000-0000-0000A2530000}"/>
    <cellStyle name="Lookup Table Label. 2 2 2 9" xfId="11259" xr:uid="{00000000-0005-0000-0000-0000A3530000}"/>
    <cellStyle name="Lookup Table Label. 2 2 2 9 2" xfId="30564" xr:uid="{00000000-0005-0000-0000-0000A4530000}"/>
    <cellStyle name="Lookup Table Label. 2 2 3" xfId="11260" xr:uid="{00000000-0005-0000-0000-0000A5530000}"/>
    <cellStyle name="Lookup Table Label. 2 2 3 2" xfId="30565" xr:uid="{00000000-0005-0000-0000-0000A6530000}"/>
    <cellStyle name="Lookup Table Label. 2 2 4" xfId="11261" xr:uid="{00000000-0005-0000-0000-0000A7530000}"/>
    <cellStyle name="Lookup Table Label. 2 2 4 2" xfId="30566" xr:uid="{00000000-0005-0000-0000-0000A8530000}"/>
    <cellStyle name="Lookup Table Label. 2 2 5" xfId="11262" xr:uid="{00000000-0005-0000-0000-0000A9530000}"/>
    <cellStyle name="Lookup Table Label. 2 2 5 2" xfId="30567" xr:uid="{00000000-0005-0000-0000-0000AA530000}"/>
    <cellStyle name="Lookup Table Label. 2 2 6" xfId="11263" xr:uid="{00000000-0005-0000-0000-0000AB530000}"/>
    <cellStyle name="Lookup Table Label. 2 2 6 2" xfId="30568" xr:uid="{00000000-0005-0000-0000-0000AC530000}"/>
    <cellStyle name="Lookup Table Label. 2 2 7" xfId="11264" xr:uid="{00000000-0005-0000-0000-0000AD530000}"/>
    <cellStyle name="Lookup Table Label. 2 2 7 2" xfId="30569" xr:uid="{00000000-0005-0000-0000-0000AE530000}"/>
    <cellStyle name="Lookup Table Label. 2 2 8" xfId="11265" xr:uid="{00000000-0005-0000-0000-0000AF530000}"/>
    <cellStyle name="Lookup Table Label. 2 2 8 2" xfId="30570" xr:uid="{00000000-0005-0000-0000-0000B0530000}"/>
    <cellStyle name="Lookup Table Label. 2 2 9" xfId="11266" xr:uid="{00000000-0005-0000-0000-0000B1530000}"/>
    <cellStyle name="Lookup Table Label. 2 2 9 2" xfId="30571" xr:uid="{00000000-0005-0000-0000-0000B2530000}"/>
    <cellStyle name="Lookup Table Label. 2 3" xfId="11267" xr:uid="{00000000-0005-0000-0000-0000B3530000}"/>
    <cellStyle name="Lookup Table Label. 2 3 2" xfId="30572" xr:uid="{00000000-0005-0000-0000-0000B4530000}"/>
    <cellStyle name="Lookup Table Label. 2 4" xfId="11268" xr:uid="{00000000-0005-0000-0000-0000B5530000}"/>
    <cellStyle name="Lookup Table Label. 2 4 2" xfId="30573" xr:uid="{00000000-0005-0000-0000-0000B6530000}"/>
    <cellStyle name="Lookup Table Label. 2 5" xfId="30544" xr:uid="{00000000-0005-0000-0000-0000B7530000}"/>
    <cellStyle name="Lookup Table Label. 3" xfId="11269" xr:uid="{00000000-0005-0000-0000-0000B8530000}"/>
    <cellStyle name="Lookup Table Label. 3 10" xfId="11270" xr:uid="{00000000-0005-0000-0000-0000B9530000}"/>
    <cellStyle name="Lookup Table Label. 3 10 2" xfId="30575" xr:uid="{00000000-0005-0000-0000-0000BA530000}"/>
    <cellStyle name="Lookup Table Label. 3 11" xfId="11271" xr:uid="{00000000-0005-0000-0000-0000BB530000}"/>
    <cellStyle name="Lookup Table Label. 3 11 2" xfId="30576" xr:uid="{00000000-0005-0000-0000-0000BC530000}"/>
    <cellStyle name="Lookup Table Label. 3 12" xfId="11272" xr:uid="{00000000-0005-0000-0000-0000BD530000}"/>
    <cellStyle name="Lookup Table Label. 3 12 2" xfId="30577" xr:uid="{00000000-0005-0000-0000-0000BE530000}"/>
    <cellStyle name="Lookup Table Label. 3 13" xfId="11273" xr:uid="{00000000-0005-0000-0000-0000BF530000}"/>
    <cellStyle name="Lookup Table Label. 3 13 2" xfId="30578" xr:uid="{00000000-0005-0000-0000-0000C0530000}"/>
    <cellStyle name="Lookup Table Label. 3 14" xfId="11274" xr:uid="{00000000-0005-0000-0000-0000C1530000}"/>
    <cellStyle name="Lookup Table Label. 3 14 2" xfId="30579" xr:uid="{00000000-0005-0000-0000-0000C2530000}"/>
    <cellStyle name="Lookup Table Label. 3 15" xfId="11275" xr:uid="{00000000-0005-0000-0000-0000C3530000}"/>
    <cellStyle name="Lookup Table Label. 3 15 2" xfId="30580" xr:uid="{00000000-0005-0000-0000-0000C4530000}"/>
    <cellStyle name="Lookup Table Label. 3 16" xfId="30574" xr:uid="{00000000-0005-0000-0000-0000C5530000}"/>
    <cellStyle name="Lookup Table Label. 3 2" xfId="11276" xr:uid="{00000000-0005-0000-0000-0000C6530000}"/>
    <cellStyle name="Lookup Table Label. 3 2 10" xfId="11277" xr:uid="{00000000-0005-0000-0000-0000C7530000}"/>
    <cellStyle name="Lookup Table Label. 3 2 10 2" xfId="30582" xr:uid="{00000000-0005-0000-0000-0000C8530000}"/>
    <cellStyle name="Lookup Table Label. 3 2 11" xfId="11278" xr:uid="{00000000-0005-0000-0000-0000C9530000}"/>
    <cellStyle name="Lookup Table Label. 3 2 11 2" xfId="30583" xr:uid="{00000000-0005-0000-0000-0000CA530000}"/>
    <cellStyle name="Lookup Table Label. 3 2 12" xfId="11279" xr:uid="{00000000-0005-0000-0000-0000CB530000}"/>
    <cellStyle name="Lookup Table Label. 3 2 12 2" xfId="30584" xr:uid="{00000000-0005-0000-0000-0000CC530000}"/>
    <cellStyle name="Lookup Table Label. 3 2 13" xfId="11280" xr:uid="{00000000-0005-0000-0000-0000CD530000}"/>
    <cellStyle name="Lookup Table Label. 3 2 13 2" xfId="30585" xr:uid="{00000000-0005-0000-0000-0000CE530000}"/>
    <cellStyle name="Lookup Table Label. 3 2 14" xfId="30581" xr:uid="{00000000-0005-0000-0000-0000CF530000}"/>
    <cellStyle name="Lookup Table Label. 3 2 2" xfId="11281" xr:uid="{00000000-0005-0000-0000-0000D0530000}"/>
    <cellStyle name="Lookup Table Label. 3 2 2 2" xfId="30586" xr:uid="{00000000-0005-0000-0000-0000D1530000}"/>
    <cellStyle name="Lookup Table Label. 3 2 3" xfId="11282" xr:uid="{00000000-0005-0000-0000-0000D2530000}"/>
    <cellStyle name="Lookup Table Label. 3 2 3 2" xfId="30587" xr:uid="{00000000-0005-0000-0000-0000D3530000}"/>
    <cellStyle name="Lookup Table Label. 3 2 4" xfId="11283" xr:uid="{00000000-0005-0000-0000-0000D4530000}"/>
    <cellStyle name="Lookup Table Label. 3 2 4 2" xfId="30588" xr:uid="{00000000-0005-0000-0000-0000D5530000}"/>
    <cellStyle name="Lookup Table Label. 3 2 5" xfId="11284" xr:uid="{00000000-0005-0000-0000-0000D6530000}"/>
    <cellStyle name="Lookup Table Label. 3 2 5 2" xfId="30589" xr:uid="{00000000-0005-0000-0000-0000D7530000}"/>
    <cellStyle name="Lookup Table Label. 3 2 6" xfId="11285" xr:uid="{00000000-0005-0000-0000-0000D8530000}"/>
    <cellStyle name="Lookup Table Label. 3 2 6 2" xfId="30590" xr:uid="{00000000-0005-0000-0000-0000D9530000}"/>
    <cellStyle name="Lookup Table Label. 3 2 7" xfId="11286" xr:uid="{00000000-0005-0000-0000-0000DA530000}"/>
    <cellStyle name="Lookup Table Label. 3 2 7 2" xfId="30591" xr:uid="{00000000-0005-0000-0000-0000DB530000}"/>
    <cellStyle name="Lookup Table Label. 3 2 8" xfId="11287" xr:uid="{00000000-0005-0000-0000-0000DC530000}"/>
    <cellStyle name="Lookup Table Label. 3 2 8 2" xfId="30592" xr:uid="{00000000-0005-0000-0000-0000DD530000}"/>
    <cellStyle name="Lookup Table Label. 3 2 9" xfId="11288" xr:uid="{00000000-0005-0000-0000-0000DE530000}"/>
    <cellStyle name="Lookup Table Label. 3 2 9 2" xfId="30593" xr:uid="{00000000-0005-0000-0000-0000DF530000}"/>
    <cellStyle name="Lookup Table Label. 3 3" xfId="11289" xr:uid="{00000000-0005-0000-0000-0000E0530000}"/>
    <cellStyle name="Lookup Table Label. 3 3 2" xfId="30594" xr:uid="{00000000-0005-0000-0000-0000E1530000}"/>
    <cellStyle name="Lookup Table Label. 3 4" xfId="11290" xr:uid="{00000000-0005-0000-0000-0000E2530000}"/>
    <cellStyle name="Lookup Table Label. 3 4 2" xfId="30595" xr:uid="{00000000-0005-0000-0000-0000E3530000}"/>
    <cellStyle name="Lookup Table Label. 3 5" xfId="11291" xr:uid="{00000000-0005-0000-0000-0000E4530000}"/>
    <cellStyle name="Lookup Table Label. 3 5 2" xfId="30596" xr:uid="{00000000-0005-0000-0000-0000E5530000}"/>
    <cellStyle name="Lookup Table Label. 3 6" xfId="11292" xr:uid="{00000000-0005-0000-0000-0000E6530000}"/>
    <cellStyle name="Lookup Table Label. 3 6 2" xfId="30597" xr:uid="{00000000-0005-0000-0000-0000E7530000}"/>
    <cellStyle name="Lookup Table Label. 3 7" xfId="11293" xr:uid="{00000000-0005-0000-0000-0000E8530000}"/>
    <cellStyle name="Lookup Table Label. 3 7 2" xfId="30598" xr:uid="{00000000-0005-0000-0000-0000E9530000}"/>
    <cellStyle name="Lookup Table Label. 3 8" xfId="11294" xr:uid="{00000000-0005-0000-0000-0000EA530000}"/>
    <cellStyle name="Lookup Table Label. 3 8 2" xfId="30599" xr:uid="{00000000-0005-0000-0000-0000EB530000}"/>
    <cellStyle name="Lookup Table Label. 3 9" xfId="11295" xr:uid="{00000000-0005-0000-0000-0000EC530000}"/>
    <cellStyle name="Lookup Table Label. 3 9 2" xfId="30600" xr:uid="{00000000-0005-0000-0000-0000ED530000}"/>
    <cellStyle name="Lookup Table Label. 4" xfId="11296" xr:uid="{00000000-0005-0000-0000-0000EE530000}"/>
    <cellStyle name="Lookup Table Label. 4 2" xfId="11297" xr:uid="{00000000-0005-0000-0000-0000EF530000}"/>
    <cellStyle name="Lookup Table Label. 4 2 2" xfId="30602" xr:uid="{00000000-0005-0000-0000-0000F0530000}"/>
    <cellStyle name="Lookup Table Label. 4 3" xfId="11298" xr:uid="{00000000-0005-0000-0000-0000F1530000}"/>
    <cellStyle name="Lookup Table Label. 4 3 2" xfId="30603" xr:uid="{00000000-0005-0000-0000-0000F2530000}"/>
    <cellStyle name="Lookup Table Label. 4 4" xfId="30601" xr:uid="{00000000-0005-0000-0000-0000F3530000}"/>
    <cellStyle name="Lookup Table Label. 5" xfId="11299" xr:uid="{00000000-0005-0000-0000-0000F4530000}"/>
    <cellStyle name="Lookup Table Label. 5 2" xfId="30604" xr:uid="{00000000-0005-0000-0000-0000F5530000}"/>
    <cellStyle name="Lookup Table Label. 6" xfId="11300" xr:uid="{00000000-0005-0000-0000-0000F6530000}"/>
    <cellStyle name="Lookup Table Label. 6 2" xfId="30605" xr:uid="{00000000-0005-0000-0000-0000F7530000}"/>
    <cellStyle name="Lookup Table Label. 7" xfId="30543" xr:uid="{00000000-0005-0000-0000-0000F8530000}"/>
    <cellStyle name="Lookup Table Number" xfId="11301" xr:uid="{00000000-0005-0000-0000-0000F9530000}"/>
    <cellStyle name="Lookup Table Number 2" xfId="11302" xr:uid="{00000000-0005-0000-0000-0000FA530000}"/>
    <cellStyle name="Lookup Table Number 2 10" xfId="11303" xr:uid="{00000000-0005-0000-0000-0000FB530000}"/>
    <cellStyle name="Lookup Table Number 2 11" xfId="11304" xr:uid="{00000000-0005-0000-0000-0000FC530000}"/>
    <cellStyle name="Lookup Table Number 2 12" xfId="11305" xr:uid="{00000000-0005-0000-0000-0000FD530000}"/>
    <cellStyle name="Lookup Table Number 2 13" xfId="11306" xr:uid="{00000000-0005-0000-0000-0000FE530000}"/>
    <cellStyle name="Lookup Table Number 2 14" xfId="11307" xr:uid="{00000000-0005-0000-0000-0000FF530000}"/>
    <cellStyle name="Lookup Table Number 2 15" xfId="11308" xr:uid="{00000000-0005-0000-0000-000000540000}"/>
    <cellStyle name="Lookup Table Number 2 16" xfId="11309" xr:uid="{00000000-0005-0000-0000-000001540000}"/>
    <cellStyle name="Lookup Table Number 2 17" xfId="11310" xr:uid="{00000000-0005-0000-0000-000002540000}"/>
    <cellStyle name="Lookup Table Number 2 2" xfId="11311" xr:uid="{00000000-0005-0000-0000-000003540000}"/>
    <cellStyle name="Lookup Table Number 2 2 10" xfId="11312" xr:uid="{00000000-0005-0000-0000-000004540000}"/>
    <cellStyle name="Lookup Table Number 2 2 11" xfId="11313" xr:uid="{00000000-0005-0000-0000-000005540000}"/>
    <cellStyle name="Lookup Table Number 2 2 12" xfId="11314" xr:uid="{00000000-0005-0000-0000-000006540000}"/>
    <cellStyle name="Lookup Table Number 2 2 13" xfId="11315" xr:uid="{00000000-0005-0000-0000-000007540000}"/>
    <cellStyle name="Lookup Table Number 2 2 14" xfId="11316" xr:uid="{00000000-0005-0000-0000-000008540000}"/>
    <cellStyle name="Lookup Table Number 2 2 15" xfId="11317" xr:uid="{00000000-0005-0000-0000-000009540000}"/>
    <cellStyle name="Lookup Table Number 2 2 16" xfId="11318" xr:uid="{00000000-0005-0000-0000-00000A540000}"/>
    <cellStyle name="Lookup Table Number 2 2 2" xfId="11319" xr:uid="{00000000-0005-0000-0000-00000B540000}"/>
    <cellStyle name="Lookup Table Number 2 2 2 10" xfId="11320" xr:uid="{00000000-0005-0000-0000-00000C540000}"/>
    <cellStyle name="Lookup Table Number 2 2 2 11" xfId="11321" xr:uid="{00000000-0005-0000-0000-00000D540000}"/>
    <cellStyle name="Lookup Table Number 2 2 2 12" xfId="11322" xr:uid="{00000000-0005-0000-0000-00000E540000}"/>
    <cellStyle name="Lookup Table Number 2 2 2 13" xfId="11323" xr:uid="{00000000-0005-0000-0000-00000F540000}"/>
    <cellStyle name="Lookup Table Number 2 2 2 2" xfId="11324" xr:uid="{00000000-0005-0000-0000-000010540000}"/>
    <cellStyle name="Lookup Table Number 2 2 2 3" xfId="11325" xr:uid="{00000000-0005-0000-0000-000011540000}"/>
    <cellStyle name="Lookup Table Number 2 2 2 4" xfId="11326" xr:uid="{00000000-0005-0000-0000-000012540000}"/>
    <cellStyle name="Lookup Table Number 2 2 2 5" xfId="11327" xr:uid="{00000000-0005-0000-0000-000013540000}"/>
    <cellStyle name="Lookup Table Number 2 2 2 6" xfId="11328" xr:uid="{00000000-0005-0000-0000-000014540000}"/>
    <cellStyle name="Lookup Table Number 2 2 2 7" xfId="11329" xr:uid="{00000000-0005-0000-0000-000015540000}"/>
    <cellStyle name="Lookup Table Number 2 2 2 8" xfId="11330" xr:uid="{00000000-0005-0000-0000-000016540000}"/>
    <cellStyle name="Lookup Table Number 2 2 2 9" xfId="11331" xr:uid="{00000000-0005-0000-0000-000017540000}"/>
    <cellStyle name="Lookup Table Number 2 2 3" xfId="11332" xr:uid="{00000000-0005-0000-0000-000018540000}"/>
    <cellStyle name="Lookup Table Number 2 2 4" xfId="11333" xr:uid="{00000000-0005-0000-0000-000019540000}"/>
    <cellStyle name="Lookup Table Number 2 2 5" xfId="11334" xr:uid="{00000000-0005-0000-0000-00001A540000}"/>
    <cellStyle name="Lookup Table Number 2 2 6" xfId="11335" xr:uid="{00000000-0005-0000-0000-00001B540000}"/>
    <cellStyle name="Lookup Table Number 2 2 7" xfId="11336" xr:uid="{00000000-0005-0000-0000-00001C540000}"/>
    <cellStyle name="Lookup Table Number 2 2 8" xfId="11337" xr:uid="{00000000-0005-0000-0000-00001D540000}"/>
    <cellStyle name="Lookup Table Number 2 2 9" xfId="11338" xr:uid="{00000000-0005-0000-0000-00001E540000}"/>
    <cellStyle name="Lookup Table Number 2 3" xfId="11339" xr:uid="{00000000-0005-0000-0000-00001F540000}"/>
    <cellStyle name="Lookup Table Number 2 3 10" xfId="11340" xr:uid="{00000000-0005-0000-0000-000020540000}"/>
    <cellStyle name="Lookup Table Number 2 3 11" xfId="11341" xr:uid="{00000000-0005-0000-0000-000021540000}"/>
    <cellStyle name="Lookup Table Number 2 3 12" xfId="11342" xr:uid="{00000000-0005-0000-0000-000022540000}"/>
    <cellStyle name="Lookup Table Number 2 3 13" xfId="11343" xr:uid="{00000000-0005-0000-0000-000023540000}"/>
    <cellStyle name="Lookup Table Number 2 3 2" xfId="11344" xr:uid="{00000000-0005-0000-0000-000024540000}"/>
    <cellStyle name="Lookup Table Number 2 3 3" xfId="11345" xr:uid="{00000000-0005-0000-0000-000025540000}"/>
    <cellStyle name="Lookup Table Number 2 3 4" xfId="11346" xr:uid="{00000000-0005-0000-0000-000026540000}"/>
    <cellStyle name="Lookup Table Number 2 3 5" xfId="11347" xr:uid="{00000000-0005-0000-0000-000027540000}"/>
    <cellStyle name="Lookup Table Number 2 3 6" xfId="11348" xr:uid="{00000000-0005-0000-0000-000028540000}"/>
    <cellStyle name="Lookup Table Number 2 3 7" xfId="11349" xr:uid="{00000000-0005-0000-0000-000029540000}"/>
    <cellStyle name="Lookup Table Number 2 3 8" xfId="11350" xr:uid="{00000000-0005-0000-0000-00002A540000}"/>
    <cellStyle name="Lookup Table Number 2 3 9" xfId="11351" xr:uid="{00000000-0005-0000-0000-00002B540000}"/>
    <cellStyle name="Lookup Table Number 2 4" xfId="11352" xr:uid="{00000000-0005-0000-0000-00002C540000}"/>
    <cellStyle name="Lookup Table Number 2 5" xfId="11353" xr:uid="{00000000-0005-0000-0000-00002D540000}"/>
    <cellStyle name="Lookup Table Number 2 6" xfId="11354" xr:uid="{00000000-0005-0000-0000-00002E540000}"/>
    <cellStyle name="Lookup Table Number 2 7" xfId="11355" xr:uid="{00000000-0005-0000-0000-00002F540000}"/>
    <cellStyle name="Lookup Table Number 2 8" xfId="11356" xr:uid="{00000000-0005-0000-0000-000030540000}"/>
    <cellStyle name="Lookup Table Number 2 9" xfId="11357" xr:uid="{00000000-0005-0000-0000-000031540000}"/>
    <cellStyle name="Lookup Table Number 3" xfId="11358" xr:uid="{00000000-0005-0000-0000-000032540000}"/>
    <cellStyle name="Lookup Table Number 3 10" xfId="11359" xr:uid="{00000000-0005-0000-0000-000033540000}"/>
    <cellStyle name="Lookup Table Number 3 10 2" xfId="30608" xr:uid="{00000000-0005-0000-0000-000034540000}"/>
    <cellStyle name="Lookup Table Number 3 11" xfId="11360" xr:uid="{00000000-0005-0000-0000-000035540000}"/>
    <cellStyle name="Lookup Table Number 3 11 2" xfId="30609" xr:uid="{00000000-0005-0000-0000-000036540000}"/>
    <cellStyle name="Lookup Table Number 3 12" xfId="11361" xr:uid="{00000000-0005-0000-0000-000037540000}"/>
    <cellStyle name="Lookup Table Number 3 12 2" xfId="30610" xr:uid="{00000000-0005-0000-0000-000038540000}"/>
    <cellStyle name="Lookup Table Number 3 13" xfId="11362" xr:uid="{00000000-0005-0000-0000-000039540000}"/>
    <cellStyle name="Lookup Table Number 3 13 2" xfId="30611" xr:uid="{00000000-0005-0000-0000-00003A540000}"/>
    <cellStyle name="Lookup Table Number 3 14" xfId="11363" xr:uid="{00000000-0005-0000-0000-00003B540000}"/>
    <cellStyle name="Lookup Table Number 3 14 2" xfId="30612" xr:uid="{00000000-0005-0000-0000-00003C540000}"/>
    <cellStyle name="Lookup Table Number 3 15" xfId="11364" xr:uid="{00000000-0005-0000-0000-00003D540000}"/>
    <cellStyle name="Lookup Table Number 3 15 2" xfId="30613" xr:uid="{00000000-0005-0000-0000-00003E540000}"/>
    <cellStyle name="Lookup Table Number 3 16" xfId="11365" xr:uid="{00000000-0005-0000-0000-00003F540000}"/>
    <cellStyle name="Lookup Table Number 3 16 2" xfId="30614" xr:uid="{00000000-0005-0000-0000-000040540000}"/>
    <cellStyle name="Lookup Table Number 3 17" xfId="30607" xr:uid="{00000000-0005-0000-0000-000041540000}"/>
    <cellStyle name="Lookup Table Number 3 2" xfId="11366" xr:uid="{00000000-0005-0000-0000-000042540000}"/>
    <cellStyle name="Lookup Table Number 3 2 10" xfId="11367" xr:uid="{00000000-0005-0000-0000-000043540000}"/>
    <cellStyle name="Lookup Table Number 3 2 10 2" xfId="30616" xr:uid="{00000000-0005-0000-0000-000044540000}"/>
    <cellStyle name="Lookup Table Number 3 2 11" xfId="11368" xr:uid="{00000000-0005-0000-0000-000045540000}"/>
    <cellStyle name="Lookup Table Number 3 2 11 2" xfId="30617" xr:uid="{00000000-0005-0000-0000-000046540000}"/>
    <cellStyle name="Lookup Table Number 3 2 12" xfId="11369" xr:uid="{00000000-0005-0000-0000-000047540000}"/>
    <cellStyle name="Lookup Table Number 3 2 12 2" xfId="30618" xr:uid="{00000000-0005-0000-0000-000048540000}"/>
    <cellStyle name="Lookup Table Number 3 2 13" xfId="11370" xr:uid="{00000000-0005-0000-0000-000049540000}"/>
    <cellStyle name="Lookup Table Number 3 2 13 2" xfId="30619" xr:uid="{00000000-0005-0000-0000-00004A540000}"/>
    <cellStyle name="Lookup Table Number 3 2 14" xfId="11371" xr:uid="{00000000-0005-0000-0000-00004B540000}"/>
    <cellStyle name="Lookup Table Number 3 2 14 2" xfId="30620" xr:uid="{00000000-0005-0000-0000-00004C540000}"/>
    <cellStyle name="Lookup Table Number 3 2 15" xfId="11372" xr:uid="{00000000-0005-0000-0000-00004D540000}"/>
    <cellStyle name="Lookup Table Number 3 2 15 2" xfId="30621" xr:uid="{00000000-0005-0000-0000-00004E540000}"/>
    <cellStyle name="Lookup Table Number 3 2 16" xfId="30615" xr:uid="{00000000-0005-0000-0000-00004F540000}"/>
    <cellStyle name="Lookup Table Number 3 2 2" xfId="11373" xr:uid="{00000000-0005-0000-0000-000050540000}"/>
    <cellStyle name="Lookup Table Number 3 2 2 10" xfId="11374" xr:uid="{00000000-0005-0000-0000-000051540000}"/>
    <cellStyle name="Lookup Table Number 3 2 2 10 2" xfId="30623" xr:uid="{00000000-0005-0000-0000-000052540000}"/>
    <cellStyle name="Lookup Table Number 3 2 2 11" xfId="11375" xr:uid="{00000000-0005-0000-0000-000053540000}"/>
    <cellStyle name="Lookup Table Number 3 2 2 11 2" xfId="30624" xr:uid="{00000000-0005-0000-0000-000054540000}"/>
    <cellStyle name="Lookup Table Number 3 2 2 12" xfId="11376" xr:uid="{00000000-0005-0000-0000-000055540000}"/>
    <cellStyle name="Lookup Table Number 3 2 2 12 2" xfId="30625" xr:uid="{00000000-0005-0000-0000-000056540000}"/>
    <cellStyle name="Lookup Table Number 3 2 2 13" xfId="11377" xr:uid="{00000000-0005-0000-0000-000057540000}"/>
    <cellStyle name="Lookup Table Number 3 2 2 13 2" xfId="30626" xr:uid="{00000000-0005-0000-0000-000058540000}"/>
    <cellStyle name="Lookup Table Number 3 2 2 14" xfId="30622" xr:uid="{00000000-0005-0000-0000-000059540000}"/>
    <cellStyle name="Lookup Table Number 3 2 2 2" xfId="11378" xr:uid="{00000000-0005-0000-0000-00005A540000}"/>
    <cellStyle name="Lookup Table Number 3 2 2 2 2" xfId="30627" xr:uid="{00000000-0005-0000-0000-00005B540000}"/>
    <cellStyle name="Lookup Table Number 3 2 2 3" xfId="11379" xr:uid="{00000000-0005-0000-0000-00005C540000}"/>
    <cellStyle name="Lookup Table Number 3 2 2 3 2" xfId="30628" xr:uid="{00000000-0005-0000-0000-00005D540000}"/>
    <cellStyle name="Lookup Table Number 3 2 2 4" xfId="11380" xr:uid="{00000000-0005-0000-0000-00005E540000}"/>
    <cellStyle name="Lookup Table Number 3 2 2 4 2" xfId="30629" xr:uid="{00000000-0005-0000-0000-00005F540000}"/>
    <cellStyle name="Lookup Table Number 3 2 2 5" xfId="11381" xr:uid="{00000000-0005-0000-0000-000060540000}"/>
    <cellStyle name="Lookup Table Number 3 2 2 5 2" xfId="30630" xr:uid="{00000000-0005-0000-0000-000061540000}"/>
    <cellStyle name="Lookup Table Number 3 2 2 6" xfId="11382" xr:uid="{00000000-0005-0000-0000-000062540000}"/>
    <cellStyle name="Lookup Table Number 3 2 2 6 2" xfId="30631" xr:uid="{00000000-0005-0000-0000-000063540000}"/>
    <cellStyle name="Lookup Table Number 3 2 2 7" xfId="11383" xr:uid="{00000000-0005-0000-0000-000064540000}"/>
    <cellStyle name="Lookup Table Number 3 2 2 7 2" xfId="30632" xr:uid="{00000000-0005-0000-0000-000065540000}"/>
    <cellStyle name="Lookup Table Number 3 2 2 8" xfId="11384" xr:uid="{00000000-0005-0000-0000-000066540000}"/>
    <cellStyle name="Lookup Table Number 3 2 2 8 2" xfId="30633" xr:uid="{00000000-0005-0000-0000-000067540000}"/>
    <cellStyle name="Lookup Table Number 3 2 2 9" xfId="11385" xr:uid="{00000000-0005-0000-0000-000068540000}"/>
    <cellStyle name="Lookup Table Number 3 2 2 9 2" xfId="30634" xr:uid="{00000000-0005-0000-0000-000069540000}"/>
    <cellStyle name="Lookup Table Number 3 2 3" xfId="11386" xr:uid="{00000000-0005-0000-0000-00006A540000}"/>
    <cellStyle name="Lookup Table Number 3 2 3 2" xfId="30635" xr:uid="{00000000-0005-0000-0000-00006B540000}"/>
    <cellStyle name="Lookup Table Number 3 2 4" xfId="11387" xr:uid="{00000000-0005-0000-0000-00006C540000}"/>
    <cellStyle name="Lookup Table Number 3 2 4 2" xfId="30636" xr:uid="{00000000-0005-0000-0000-00006D540000}"/>
    <cellStyle name="Lookup Table Number 3 2 5" xfId="11388" xr:uid="{00000000-0005-0000-0000-00006E540000}"/>
    <cellStyle name="Lookup Table Number 3 2 5 2" xfId="30637" xr:uid="{00000000-0005-0000-0000-00006F540000}"/>
    <cellStyle name="Lookup Table Number 3 2 6" xfId="11389" xr:uid="{00000000-0005-0000-0000-000070540000}"/>
    <cellStyle name="Lookup Table Number 3 2 6 2" xfId="30638" xr:uid="{00000000-0005-0000-0000-000071540000}"/>
    <cellStyle name="Lookup Table Number 3 2 7" xfId="11390" xr:uid="{00000000-0005-0000-0000-000072540000}"/>
    <cellStyle name="Lookup Table Number 3 2 7 2" xfId="30639" xr:uid="{00000000-0005-0000-0000-000073540000}"/>
    <cellStyle name="Lookup Table Number 3 2 8" xfId="11391" xr:uid="{00000000-0005-0000-0000-000074540000}"/>
    <cellStyle name="Lookup Table Number 3 2 8 2" xfId="30640" xr:uid="{00000000-0005-0000-0000-000075540000}"/>
    <cellStyle name="Lookup Table Number 3 2 9" xfId="11392" xr:uid="{00000000-0005-0000-0000-000076540000}"/>
    <cellStyle name="Lookup Table Number 3 2 9 2" xfId="30641" xr:uid="{00000000-0005-0000-0000-000077540000}"/>
    <cellStyle name="Lookup Table Number 3 3" xfId="11393" xr:uid="{00000000-0005-0000-0000-000078540000}"/>
    <cellStyle name="Lookup Table Number 3 3 10" xfId="11394" xr:uid="{00000000-0005-0000-0000-000079540000}"/>
    <cellStyle name="Lookup Table Number 3 3 10 2" xfId="30643" xr:uid="{00000000-0005-0000-0000-00007A540000}"/>
    <cellStyle name="Lookup Table Number 3 3 11" xfId="11395" xr:uid="{00000000-0005-0000-0000-00007B540000}"/>
    <cellStyle name="Lookup Table Number 3 3 11 2" xfId="30644" xr:uid="{00000000-0005-0000-0000-00007C540000}"/>
    <cellStyle name="Lookup Table Number 3 3 12" xfId="11396" xr:uid="{00000000-0005-0000-0000-00007D540000}"/>
    <cellStyle name="Lookup Table Number 3 3 12 2" xfId="30645" xr:uid="{00000000-0005-0000-0000-00007E540000}"/>
    <cellStyle name="Lookup Table Number 3 3 13" xfId="11397" xr:uid="{00000000-0005-0000-0000-00007F540000}"/>
    <cellStyle name="Lookup Table Number 3 3 13 2" xfId="30646" xr:uid="{00000000-0005-0000-0000-000080540000}"/>
    <cellStyle name="Lookup Table Number 3 3 14" xfId="30642" xr:uid="{00000000-0005-0000-0000-000081540000}"/>
    <cellStyle name="Lookup Table Number 3 3 2" xfId="11398" xr:uid="{00000000-0005-0000-0000-000082540000}"/>
    <cellStyle name="Lookup Table Number 3 3 2 2" xfId="30647" xr:uid="{00000000-0005-0000-0000-000083540000}"/>
    <cellStyle name="Lookup Table Number 3 3 3" xfId="11399" xr:uid="{00000000-0005-0000-0000-000084540000}"/>
    <cellStyle name="Lookup Table Number 3 3 3 2" xfId="30648" xr:uid="{00000000-0005-0000-0000-000085540000}"/>
    <cellStyle name="Lookup Table Number 3 3 4" xfId="11400" xr:uid="{00000000-0005-0000-0000-000086540000}"/>
    <cellStyle name="Lookup Table Number 3 3 4 2" xfId="30649" xr:uid="{00000000-0005-0000-0000-000087540000}"/>
    <cellStyle name="Lookup Table Number 3 3 5" xfId="11401" xr:uid="{00000000-0005-0000-0000-000088540000}"/>
    <cellStyle name="Lookup Table Number 3 3 5 2" xfId="30650" xr:uid="{00000000-0005-0000-0000-000089540000}"/>
    <cellStyle name="Lookup Table Number 3 3 6" xfId="11402" xr:uid="{00000000-0005-0000-0000-00008A540000}"/>
    <cellStyle name="Lookup Table Number 3 3 6 2" xfId="30651" xr:uid="{00000000-0005-0000-0000-00008B540000}"/>
    <cellStyle name="Lookup Table Number 3 3 7" xfId="11403" xr:uid="{00000000-0005-0000-0000-00008C540000}"/>
    <cellStyle name="Lookup Table Number 3 3 7 2" xfId="30652" xr:uid="{00000000-0005-0000-0000-00008D540000}"/>
    <cellStyle name="Lookup Table Number 3 3 8" xfId="11404" xr:uid="{00000000-0005-0000-0000-00008E540000}"/>
    <cellStyle name="Lookup Table Number 3 3 8 2" xfId="30653" xr:uid="{00000000-0005-0000-0000-00008F540000}"/>
    <cellStyle name="Lookup Table Number 3 3 9" xfId="11405" xr:uid="{00000000-0005-0000-0000-000090540000}"/>
    <cellStyle name="Lookup Table Number 3 3 9 2" xfId="30654" xr:uid="{00000000-0005-0000-0000-000091540000}"/>
    <cellStyle name="Lookup Table Number 3 4" xfId="11406" xr:uid="{00000000-0005-0000-0000-000092540000}"/>
    <cellStyle name="Lookup Table Number 3 4 2" xfId="30655" xr:uid="{00000000-0005-0000-0000-000093540000}"/>
    <cellStyle name="Lookup Table Number 3 5" xfId="11407" xr:uid="{00000000-0005-0000-0000-000094540000}"/>
    <cellStyle name="Lookup Table Number 3 5 2" xfId="30656" xr:uid="{00000000-0005-0000-0000-000095540000}"/>
    <cellStyle name="Lookup Table Number 3 6" xfId="11408" xr:uid="{00000000-0005-0000-0000-000096540000}"/>
    <cellStyle name="Lookup Table Number 3 6 2" xfId="30657" xr:uid="{00000000-0005-0000-0000-000097540000}"/>
    <cellStyle name="Lookup Table Number 3 7" xfId="11409" xr:uid="{00000000-0005-0000-0000-000098540000}"/>
    <cellStyle name="Lookup Table Number 3 7 2" xfId="30658" xr:uid="{00000000-0005-0000-0000-000099540000}"/>
    <cellStyle name="Lookup Table Number 3 8" xfId="11410" xr:uid="{00000000-0005-0000-0000-00009A540000}"/>
    <cellStyle name="Lookup Table Number 3 8 2" xfId="30659" xr:uid="{00000000-0005-0000-0000-00009B540000}"/>
    <cellStyle name="Lookup Table Number 3 9" xfId="11411" xr:uid="{00000000-0005-0000-0000-00009C540000}"/>
    <cellStyle name="Lookup Table Number 3 9 2" xfId="30660" xr:uid="{00000000-0005-0000-0000-00009D540000}"/>
    <cellStyle name="Lookup Table Number 4" xfId="11412" xr:uid="{00000000-0005-0000-0000-00009E540000}"/>
    <cellStyle name="Lookup Table Number 4 10" xfId="11413" xr:uid="{00000000-0005-0000-0000-00009F540000}"/>
    <cellStyle name="Lookup Table Number 4 10 2" xfId="30662" xr:uid="{00000000-0005-0000-0000-0000A0540000}"/>
    <cellStyle name="Lookup Table Number 4 11" xfId="11414" xr:uid="{00000000-0005-0000-0000-0000A1540000}"/>
    <cellStyle name="Lookup Table Number 4 11 2" xfId="30663" xr:uid="{00000000-0005-0000-0000-0000A2540000}"/>
    <cellStyle name="Lookup Table Number 4 12" xfId="11415" xr:uid="{00000000-0005-0000-0000-0000A3540000}"/>
    <cellStyle name="Lookup Table Number 4 12 2" xfId="30664" xr:uid="{00000000-0005-0000-0000-0000A4540000}"/>
    <cellStyle name="Lookup Table Number 4 13" xfId="11416" xr:uid="{00000000-0005-0000-0000-0000A5540000}"/>
    <cellStyle name="Lookup Table Number 4 13 2" xfId="30665" xr:uid="{00000000-0005-0000-0000-0000A6540000}"/>
    <cellStyle name="Lookup Table Number 4 14" xfId="11417" xr:uid="{00000000-0005-0000-0000-0000A7540000}"/>
    <cellStyle name="Lookup Table Number 4 14 2" xfId="30666" xr:uid="{00000000-0005-0000-0000-0000A8540000}"/>
    <cellStyle name="Lookup Table Number 4 15" xfId="11418" xr:uid="{00000000-0005-0000-0000-0000A9540000}"/>
    <cellStyle name="Lookup Table Number 4 15 2" xfId="30667" xr:uid="{00000000-0005-0000-0000-0000AA540000}"/>
    <cellStyle name="Lookup Table Number 4 16" xfId="11419" xr:uid="{00000000-0005-0000-0000-0000AB540000}"/>
    <cellStyle name="Lookup Table Number 4 16 2" xfId="30668" xr:uid="{00000000-0005-0000-0000-0000AC540000}"/>
    <cellStyle name="Lookup Table Number 4 17" xfId="30661" xr:uid="{00000000-0005-0000-0000-0000AD540000}"/>
    <cellStyle name="Lookup Table Number 4 2" xfId="11420" xr:uid="{00000000-0005-0000-0000-0000AE540000}"/>
    <cellStyle name="Lookup Table Number 4 2 10" xfId="11421" xr:uid="{00000000-0005-0000-0000-0000AF540000}"/>
    <cellStyle name="Lookup Table Number 4 2 10 2" xfId="30670" xr:uid="{00000000-0005-0000-0000-0000B0540000}"/>
    <cellStyle name="Lookup Table Number 4 2 11" xfId="11422" xr:uid="{00000000-0005-0000-0000-0000B1540000}"/>
    <cellStyle name="Lookup Table Number 4 2 11 2" xfId="30671" xr:uid="{00000000-0005-0000-0000-0000B2540000}"/>
    <cellStyle name="Lookup Table Number 4 2 12" xfId="11423" xr:uid="{00000000-0005-0000-0000-0000B3540000}"/>
    <cellStyle name="Lookup Table Number 4 2 12 2" xfId="30672" xr:uid="{00000000-0005-0000-0000-0000B4540000}"/>
    <cellStyle name="Lookup Table Number 4 2 13" xfId="11424" xr:uid="{00000000-0005-0000-0000-0000B5540000}"/>
    <cellStyle name="Lookup Table Number 4 2 13 2" xfId="30673" xr:uid="{00000000-0005-0000-0000-0000B6540000}"/>
    <cellStyle name="Lookup Table Number 4 2 14" xfId="11425" xr:uid="{00000000-0005-0000-0000-0000B7540000}"/>
    <cellStyle name="Lookup Table Number 4 2 14 2" xfId="30674" xr:uid="{00000000-0005-0000-0000-0000B8540000}"/>
    <cellStyle name="Lookup Table Number 4 2 15" xfId="11426" xr:uid="{00000000-0005-0000-0000-0000B9540000}"/>
    <cellStyle name="Lookup Table Number 4 2 15 2" xfId="30675" xr:uid="{00000000-0005-0000-0000-0000BA540000}"/>
    <cellStyle name="Lookup Table Number 4 2 16" xfId="30669" xr:uid="{00000000-0005-0000-0000-0000BB540000}"/>
    <cellStyle name="Lookup Table Number 4 2 2" xfId="11427" xr:uid="{00000000-0005-0000-0000-0000BC540000}"/>
    <cellStyle name="Lookup Table Number 4 2 2 10" xfId="11428" xr:uid="{00000000-0005-0000-0000-0000BD540000}"/>
    <cellStyle name="Lookup Table Number 4 2 2 10 2" xfId="30677" xr:uid="{00000000-0005-0000-0000-0000BE540000}"/>
    <cellStyle name="Lookup Table Number 4 2 2 11" xfId="11429" xr:uid="{00000000-0005-0000-0000-0000BF540000}"/>
    <cellStyle name="Lookup Table Number 4 2 2 11 2" xfId="30678" xr:uid="{00000000-0005-0000-0000-0000C0540000}"/>
    <cellStyle name="Lookup Table Number 4 2 2 12" xfId="11430" xr:uid="{00000000-0005-0000-0000-0000C1540000}"/>
    <cellStyle name="Lookup Table Number 4 2 2 12 2" xfId="30679" xr:uid="{00000000-0005-0000-0000-0000C2540000}"/>
    <cellStyle name="Lookup Table Number 4 2 2 13" xfId="11431" xr:uid="{00000000-0005-0000-0000-0000C3540000}"/>
    <cellStyle name="Lookup Table Number 4 2 2 13 2" xfId="30680" xr:uid="{00000000-0005-0000-0000-0000C4540000}"/>
    <cellStyle name="Lookup Table Number 4 2 2 14" xfId="30676" xr:uid="{00000000-0005-0000-0000-0000C5540000}"/>
    <cellStyle name="Lookup Table Number 4 2 2 2" xfId="11432" xr:uid="{00000000-0005-0000-0000-0000C6540000}"/>
    <cellStyle name="Lookup Table Number 4 2 2 2 2" xfId="30681" xr:uid="{00000000-0005-0000-0000-0000C7540000}"/>
    <cellStyle name="Lookup Table Number 4 2 2 3" xfId="11433" xr:uid="{00000000-0005-0000-0000-0000C8540000}"/>
    <cellStyle name="Lookup Table Number 4 2 2 3 2" xfId="30682" xr:uid="{00000000-0005-0000-0000-0000C9540000}"/>
    <cellStyle name="Lookup Table Number 4 2 2 4" xfId="11434" xr:uid="{00000000-0005-0000-0000-0000CA540000}"/>
    <cellStyle name="Lookup Table Number 4 2 2 4 2" xfId="30683" xr:uid="{00000000-0005-0000-0000-0000CB540000}"/>
    <cellStyle name="Lookup Table Number 4 2 2 5" xfId="11435" xr:uid="{00000000-0005-0000-0000-0000CC540000}"/>
    <cellStyle name="Lookup Table Number 4 2 2 5 2" xfId="30684" xr:uid="{00000000-0005-0000-0000-0000CD540000}"/>
    <cellStyle name="Lookup Table Number 4 2 2 6" xfId="11436" xr:uid="{00000000-0005-0000-0000-0000CE540000}"/>
    <cellStyle name="Lookup Table Number 4 2 2 6 2" xfId="30685" xr:uid="{00000000-0005-0000-0000-0000CF540000}"/>
    <cellStyle name="Lookup Table Number 4 2 2 7" xfId="11437" xr:uid="{00000000-0005-0000-0000-0000D0540000}"/>
    <cellStyle name="Lookup Table Number 4 2 2 7 2" xfId="30686" xr:uid="{00000000-0005-0000-0000-0000D1540000}"/>
    <cellStyle name="Lookup Table Number 4 2 2 8" xfId="11438" xr:uid="{00000000-0005-0000-0000-0000D2540000}"/>
    <cellStyle name="Lookup Table Number 4 2 2 8 2" xfId="30687" xr:uid="{00000000-0005-0000-0000-0000D3540000}"/>
    <cellStyle name="Lookup Table Number 4 2 2 9" xfId="11439" xr:uid="{00000000-0005-0000-0000-0000D4540000}"/>
    <cellStyle name="Lookup Table Number 4 2 2 9 2" xfId="30688" xr:uid="{00000000-0005-0000-0000-0000D5540000}"/>
    <cellStyle name="Lookup Table Number 4 2 3" xfId="11440" xr:uid="{00000000-0005-0000-0000-0000D6540000}"/>
    <cellStyle name="Lookup Table Number 4 2 3 2" xfId="30689" xr:uid="{00000000-0005-0000-0000-0000D7540000}"/>
    <cellStyle name="Lookup Table Number 4 2 4" xfId="11441" xr:uid="{00000000-0005-0000-0000-0000D8540000}"/>
    <cellStyle name="Lookup Table Number 4 2 4 2" xfId="30690" xr:uid="{00000000-0005-0000-0000-0000D9540000}"/>
    <cellStyle name="Lookup Table Number 4 2 5" xfId="11442" xr:uid="{00000000-0005-0000-0000-0000DA540000}"/>
    <cellStyle name="Lookup Table Number 4 2 5 2" xfId="30691" xr:uid="{00000000-0005-0000-0000-0000DB540000}"/>
    <cellStyle name="Lookup Table Number 4 2 6" xfId="11443" xr:uid="{00000000-0005-0000-0000-0000DC540000}"/>
    <cellStyle name="Lookup Table Number 4 2 6 2" xfId="30692" xr:uid="{00000000-0005-0000-0000-0000DD540000}"/>
    <cellStyle name="Lookup Table Number 4 2 7" xfId="11444" xr:uid="{00000000-0005-0000-0000-0000DE540000}"/>
    <cellStyle name="Lookup Table Number 4 2 7 2" xfId="30693" xr:uid="{00000000-0005-0000-0000-0000DF540000}"/>
    <cellStyle name="Lookup Table Number 4 2 8" xfId="11445" xr:uid="{00000000-0005-0000-0000-0000E0540000}"/>
    <cellStyle name="Lookup Table Number 4 2 8 2" xfId="30694" xr:uid="{00000000-0005-0000-0000-0000E1540000}"/>
    <cellStyle name="Lookup Table Number 4 2 9" xfId="11446" xr:uid="{00000000-0005-0000-0000-0000E2540000}"/>
    <cellStyle name="Lookup Table Number 4 2 9 2" xfId="30695" xr:uid="{00000000-0005-0000-0000-0000E3540000}"/>
    <cellStyle name="Lookup Table Number 4 3" xfId="11447" xr:uid="{00000000-0005-0000-0000-0000E4540000}"/>
    <cellStyle name="Lookup Table Number 4 3 10" xfId="11448" xr:uid="{00000000-0005-0000-0000-0000E5540000}"/>
    <cellStyle name="Lookup Table Number 4 3 10 2" xfId="30697" xr:uid="{00000000-0005-0000-0000-0000E6540000}"/>
    <cellStyle name="Lookup Table Number 4 3 11" xfId="11449" xr:uid="{00000000-0005-0000-0000-0000E7540000}"/>
    <cellStyle name="Lookup Table Number 4 3 11 2" xfId="30698" xr:uid="{00000000-0005-0000-0000-0000E8540000}"/>
    <cellStyle name="Lookup Table Number 4 3 12" xfId="11450" xr:uid="{00000000-0005-0000-0000-0000E9540000}"/>
    <cellStyle name="Lookup Table Number 4 3 12 2" xfId="30699" xr:uid="{00000000-0005-0000-0000-0000EA540000}"/>
    <cellStyle name="Lookup Table Number 4 3 13" xfId="11451" xr:uid="{00000000-0005-0000-0000-0000EB540000}"/>
    <cellStyle name="Lookup Table Number 4 3 13 2" xfId="30700" xr:uid="{00000000-0005-0000-0000-0000EC540000}"/>
    <cellStyle name="Lookup Table Number 4 3 14" xfId="30696" xr:uid="{00000000-0005-0000-0000-0000ED540000}"/>
    <cellStyle name="Lookup Table Number 4 3 2" xfId="11452" xr:uid="{00000000-0005-0000-0000-0000EE540000}"/>
    <cellStyle name="Lookup Table Number 4 3 2 2" xfId="30701" xr:uid="{00000000-0005-0000-0000-0000EF540000}"/>
    <cellStyle name="Lookup Table Number 4 3 3" xfId="11453" xr:uid="{00000000-0005-0000-0000-0000F0540000}"/>
    <cellStyle name="Lookup Table Number 4 3 3 2" xfId="30702" xr:uid="{00000000-0005-0000-0000-0000F1540000}"/>
    <cellStyle name="Lookup Table Number 4 3 4" xfId="11454" xr:uid="{00000000-0005-0000-0000-0000F2540000}"/>
    <cellStyle name="Lookup Table Number 4 3 4 2" xfId="30703" xr:uid="{00000000-0005-0000-0000-0000F3540000}"/>
    <cellStyle name="Lookup Table Number 4 3 5" xfId="11455" xr:uid="{00000000-0005-0000-0000-0000F4540000}"/>
    <cellStyle name="Lookup Table Number 4 3 5 2" xfId="30704" xr:uid="{00000000-0005-0000-0000-0000F5540000}"/>
    <cellStyle name="Lookup Table Number 4 3 6" xfId="11456" xr:uid="{00000000-0005-0000-0000-0000F6540000}"/>
    <cellStyle name="Lookup Table Number 4 3 6 2" xfId="30705" xr:uid="{00000000-0005-0000-0000-0000F7540000}"/>
    <cellStyle name="Lookup Table Number 4 3 7" xfId="11457" xr:uid="{00000000-0005-0000-0000-0000F8540000}"/>
    <cellStyle name="Lookup Table Number 4 3 7 2" xfId="30706" xr:uid="{00000000-0005-0000-0000-0000F9540000}"/>
    <cellStyle name="Lookup Table Number 4 3 8" xfId="11458" xr:uid="{00000000-0005-0000-0000-0000FA540000}"/>
    <cellStyle name="Lookup Table Number 4 3 8 2" xfId="30707" xr:uid="{00000000-0005-0000-0000-0000FB540000}"/>
    <cellStyle name="Lookup Table Number 4 3 9" xfId="11459" xr:uid="{00000000-0005-0000-0000-0000FC540000}"/>
    <cellStyle name="Lookup Table Number 4 3 9 2" xfId="30708" xr:uid="{00000000-0005-0000-0000-0000FD540000}"/>
    <cellStyle name="Lookup Table Number 4 4" xfId="11460" xr:uid="{00000000-0005-0000-0000-0000FE540000}"/>
    <cellStyle name="Lookup Table Number 4 4 2" xfId="30709" xr:uid="{00000000-0005-0000-0000-0000FF540000}"/>
    <cellStyle name="Lookup Table Number 4 5" xfId="11461" xr:uid="{00000000-0005-0000-0000-000000550000}"/>
    <cellStyle name="Lookup Table Number 4 5 2" xfId="30710" xr:uid="{00000000-0005-0000-0000-000001550000}"/>
    <cellStyle name="Lookup Table Number 4 6" xfId="11462" xr:uid="{00000000-0005-0000-0000-000002550000}"/>
    <cellStyle name="Lookup Table Number 4 6 2" xfId="30711" xr:uid="{00000000-0005-0000-0000-000003550000}"/>
    <cellStyle name="Lookup Table Number 4 7" xfId="11463" xr:uid="{00000000-0005-0000-0000-000004550000}"/>
    <cellStyle name="Lookup Table Number 4 7 2" xfId="30712" xr:uid="{00000000-0005-0000-0000-000005550000}"/>
    <cellStyle name="Lookup Table Number 4 8" xfId="11464" xr:uid="{00000000-0005-0000-0000-000006550000}"/>
    <cellStyle name="Lookup Table Number 4 8 2" xfId="30713" xr:uid="{00000000-0005-0000-0000-000007550000}"/>
    <cellStyle name="Lookup Table Number 4 9" xfId="11465" xr:uid="{00000000-0005-0000-0000-000008550000}"/>
    <cellStyle name="Lookup Table Number 4 9 2" xfId="30714" xr:uid="{00000000-0005-0000-0000-000009550000}"/>
    <cellStyle name="Lookup Table Number 5" xfId="11466" xr:uid="{00000000-0005-0000-0000-00000A550000}"/>
    <cellStyle name="Lookup Table Number 5 10" xfId="11467" xr:uid="{00000000-0005-0000-0000-00000B550000}"/>
    <cellStyle name="Lookup Table Number 5 10 2" xfId="30716" xr:uid="{00000000-0005-0000-0000-00000C550000}"/>
    <cellStyle name="Lookup Table Number 5 11" xfId="11468" xr:uid="{00000000-0005-0000-0000-00000D550000}"/>
    <cellStyle name="Lookup Table Number 5 11 2" xfId="30717" xr:uid="{00000000-0005-0000-0000-00000E550000}"/>
    <cellStyle name="Lookup Table Number 5 12" xfId="11469" xr:uid="{00000000-0005-0000-0000-00000F550000}"/>
    <cellStyle name="Lookup Table Number 5 12 2" xfId="30718" xr:uid="{00000000-0005-0000-0000-000010550000}"/>
    <cellStyle name="Lookup Table Number 5 13" xfId="11470" xr:uid="{00000000-0005-0000-0000-000011550000}"/>
    <cellStyle name="Lookup Table Number 5 13 2" xfId="30719" xr:uid="{00000000-0005-0000-0000-000012550000}"/>
    <cellStyle name="Lookup Table Number 5 14" xfId="11471" xr:uid="{00000000-0005-0000-0000-000013550000}"/>
    <cellStyle name="Lookup Table Number 5 14 2" xfId="30720" xr:uid="{00000000-0005-0000-0000-000014550000}"/>
    <cellStyle name="Lookup Table Number 5 15" xfId="11472" xr:uid="{00000000-0005-0000-0000-000015550000}"/>
    <cellStyle name="Lookup Table Number 5 15 2" xfId="30721" xr:uid="{00000000-0005-0000-0000-000016550000}"/>
    <cellStyle name="Lookup Table Number 5 16" xfId="30715" xr:uid="{00000000-0005-0000-0000-000017550000}"/>
    <cellStyle name="Lookup Table Number 5 2" xfId="11473" xr:uid="{00000000-0005-0000-0000-000018550000}"/>
    <cellStyle name="Lookup Table Number 5 2 10" xfId="11474" xr:uid="{00000000-0005-0000-0000-000019550000}"/>
    <cellStyle name="Lookup Table Number 5 2 10 2" xfId="30723" xr:uid="{00000000-0005-0000-0000-00001A550000}"/>
    <cellStyle name="Lookup Table Number 5 2 11" xfId="11475" xr:uid="{00000000-0005-0000-0000-00001B550000}"/>
    <cellStyle name="Lookup Table Number 5 2 11 2" xfId="30724" xr:uid="{00000000-0005-0000-0000-00001C550000}"/>
    <cellStyle name="Lookup Table Number 5 2 12" xfId="11476" xr:uid="{00000000-0005-0000-0000-00001D550000}"/>
    <cellStyle name="Lookup Table Number 5 2 12 2" xfId="30725" xr:uid="{00000000-0005-0000-0000-00001E550000}"/>
    <cellStyle name="Lookup Table Number 5 2 13" xfId="11477" xr:uid="{00000000-0005-0000-0000-00001F550000}"/>
    <cellStyle name="Lookup Table Number 5 2 13 2" xfId="30726" xr:uid="{00000000-0005-0000-0000-000020550000}"/>
    <cellStyle name="Lookup Table Number 5 2 14" xfId="30722" xr:uid="{00000000-0005-0000-0000-000021550000}"/>
    <cellStyle name="Lookup Table Number 5 2 2" xfId="11478" xr:uid="{00000000-0005-0000-0000-000022550000}"/>
    <cellStyle name="Lookup Table Number 5 2 2 2" xfId="30727" xr:uid="{00000000-0005-0000-0000-000023550000}"/>
    <cellStyle name="Lookup Table Number 5 2 3" xfId="11479" xr:uid="{00000000-0005-0000-0000-000024550000}"/>
    <cellStyle name="Lookup Table Number 5 2 3 2" xfId="30728" xr:uid="{00000000-0005-0000-0000-000025550000}"/>
    <cellStyle name="Lookup Table Number 5 2 4" xfId="11480" xr:uid="{00000000-0005-0000-0000-000026550000}"/>
    <cellStyle name="Lookup Table Number 5 2 4 2" xfId="30729" xr:uid="{00000000-0005-0000-0000-000027550000}"/>
    <cellStyle name="Lookup Table Number 5 2 5" xfId="11481" xr:uid="{00000000-0005-0000-0000-000028550000}"/>
    <cellStyle name="Lookup Table Number 5 2 5 2" xfId="30730" xr:uid="{00000000-0005-0000-0000-000029550000}"/>
    <cellStyle name="Lookup Table Number 5 2 6" xfId="11482" xr:uid="{00000000-0005-0000-0000-00002A550000}"/>
    <cellStyle name="Lookup Table Number 5 2 6 2" xfId="30731" xr:uid="{00000000-0005-0000-0000-00002B550000}"/>
    <cellStyle name="Lookup Table Number 5 2 7" xfId="11483" xr:uid="{00000000-0005-0000-0000-00002C550000}"/>
    <cellStyle name="Lookup Table Number 5 2 7 2" xfId="30732" xr:uid="{00000000-0005-0000-0000-00002D550000}"/>
    <cellStyle name="Lookup Table Number 5 2 8" xfId="11484" xr:uid="{00000000-0005-0000-0000-00002E550000}"/>
    <cellStyle name="Lookup Table Number 5 2 8 2" xfId="30733" xr:uid="{00000000-0005-0000-0000-00002F550000}"/>
    <cellStyle name="Lookup Table Number 5 2 9" xfId="11485" xr:uid="{00000000-0005-0000-0000-000030550000}"/>
    <cellStyle name="Lookup Table Number 5 2 9 2" xfId="30734" xr:uid="{00000000-0005-0000-0000-000031550000}"/>
    <cellStyle name="Lookup Table Number 5 3" xfId="11486" xr:uid="{00000000-0005-0000-0000-000032550000}"/>
    <cellStyle name="Lookup Table Number 5 3 2" xfId="30735" xr:uid="{00000000-0005-0000-0000-000033550000}"/>
    <cellStyle name="Lookup Table Number 5 4" xfId="11487" xr:uid="{00000000-0005-0000-0000-000034550000}"/>
    <cellStyle name="Lookup Table Number 5 4 2" xfId="30736" xr:uid="{00000000-0005-0000-0000-000035550000}"/>
    <cellStyle name="Lookup Table Number 5 5" xfId="11488" xr:uid="{00000000-0005-0000-0000-000036550000}"/>
    <cellStyle name="Lookup Table Number 5 5 2" xfId="30737" xr:uid="{00000000-0005-0000-0000-000037550000}"/>
    <cellStyle name="Lookup Table Number 5 6" xfId="11489" xr:uid="{00000000-0005-0000-0000-000038550000}"/>
    <cellStyle name="Lookup Table Number 5 6 2" xfId="30738" xr:uid="{00000000-0005-0000-0000-000039550000}"/>
    <cellStyle name="Lookup Table Number 5 7" xfId="11490" xr:uid="{00000000-0005-0000-0000-00003A550000}"/>
    <cellStyle name="Lookup Table Number 5 7 2" xfId="30739" xr:uid="{00000000-0005-0000-0000-00003B550000}"/>
    <cellStyle name="Lookup Table Number 5 8" xfId="11491" xr:uid="{00000000-0005-0000-0000-00003C550000}"/>
    <cellStyle name="Lookup Table Number 5 8 2" xfId="30740" xr:uid="{00000000-0005-0000-0000-00003D550000}"/>
    <cellStyle name="Lookup Table Number 5 9" xfId="11492" xr:uid="{00000000-0005-0000-0000-00003E550000}"/>
    <cellStyle name="Lookup Table Number 5 9 2" xfId="30741" xr:uid="{00000000-0005-0000-0000-00003F550000}"/>
    <cellStyle name="Lookup Table Number 6" xfId="11493" xr:uid="{00000000-0005-0000-0000-000040550000}"/>
    <cellStyle name="Lookup Table Number 6 2" xfId="30742" xr:uid="{00000000-0005-0000-0000-000041550000}"/>
    <cellStyle name="Lookup Table Number 7" xfId="11494" xr:uid="{00000000-0005-0000-0000-000042550000}"/>
    <cellStyle name="Lookup Table Number 7 2" xfId="30743" xr:uid="{00000000-0005-0000-0000-000043550000}"/>
    <cellStyle name="Lookup Table Number 8" xfId="30606" xr:uid="{00000000-0005-0000-0000-000044550000}"/>
    <cellStyle name="Lookup Table Number." xfId="11495" xr:uid="{00000000-0005-0000-0000-000045550000}"/>
    <cellStyle name="Lookup Table Number. 2" xfId="11496" xr:uid="{00000000-0005-0000-0000-000046550000}"/>
    <cellStyle name="Lookup Table Number. 2 2" xfId="11497" xr:uid="{00000000-0005-0000-0000-000047550000}"/>
    <cellStyle name="Lookup Table Number. 2 2 10" xfId="11498" xr:uid="{00000000-0005-0000-0000-000048550000}"/>
    <cellStyle name="Lookup Table Number. 2 2 10 2" xfId="30747" xr:uid="{00000000-0005-0000-0000-000049550000}"/>
    <cellStyle name="Lookup Table Number. 2 2 11" xfId="11499" xr:uid="{00000000-0005-0000-0000-00004A550000}"/>
    <cellStyle name="Lookup Table Number. 2 2 11 2" xfId="30748" xr:uid="{00000000-0005-0000-0000-00004B550000}"/>
    <cellStyle name="Lookup Table Number. 2 2 12" xfId="11500" xr:uid="{00000000-0005-0000-0000-00004C550000}"/>
    <cellStyle name="Lookup Table Number. 2 2 12 2" xfId="30749" xr:uid="{00000000-0005-0000-0000-00004D550000}"/>
    <cellStyle name="Lookup Table Number. 2 2 13" xfId="11501" xr:uid="{00000000-0005-0000-0000-00004E550000}"/>
    <cellStyle name="Lookup Table Number. 2 2 13 2" xfId="30750" xr:uid="{00000000-0005-0000-0000-00004F550000}"/>
    <cellStyle name="Lookup Table Number. 2 2 14" xfId="11502" xr:uid="{00000000-0005-0000-0000-000050550000}"/>
    <cellStyle name="Lookup Table Number. 2 2 14 2" xfId="30751" xr:uid="{00000000-0005-0000-0000-000051550000}"/>
    <cellStyle name="Lookup Table Number. 2 2 15" xfId="11503" xr:uid="{00000000-0005-0000-0000-000052550000}"/>
    <cellStyle name="Lookup Table Number. 2 2 15 2" xfId="30752" xr:uid="{00000000-0005-0000-0000-000053550000}"/>
    <cellStyle name="Lookup Table Number. 2 2 16" xfId="30746" xr:uid="{00000000-0005-0000-0000-000054550000}"/>
    <cellStyle name="Lookup Table Number. 2 2 2" xfId="11504" xr:uid="{00000000-0005-0000-0000-000055550000}"/>
    <cellStyle name="Lookup Table Number. 2 2 2 10" xfId="11505" xr:uid="{00000000-0005-0000-0000-000056550000}"/>
    <cellStyle name="Lookup Table Number. 2 2 2 10 2" xfId="30754" xr:uid="{00000000-0005-0000-0000-000057550000}"/>
    <cellStyle name="Lookup Table Number. 2 2 2 11" xfId="11506" xr:uid="{00000000-0005-0000-0000-000058550000}"/>
    <cellStyle name="Lookup Table Number. 2 2 2 11 2" xfId="30755" xr:uid="{00000000-0005-0000-0000-000059550000}"/>
    <cellStyle name="Lookup Table Number. 2 2 2 12" xfId="11507" xr:uid="{00000000-0005-0000-0000-00005A550000}"/>
    <cellStyle name="Lookup Table Number. 2 2 2 12 2" xfId="30756" xr:uid="{00000000-0005-0000-0000-00005B550000}"/>
    <cellStyle name="Lookup Table Number. 2 2 2 13" xfId="11508" xr:uid="{00000000-0005-0000-0000-00005C550000}"/>
    <cellStyle name="Lookup Table Number. 2 2 2 13 2" xfId="30757" xr:uid="{00000000-0005-0000-0000-00005D550000}"/>
    <cellStyle name="Lookup Table Number. 2 2 2 14" xfId="30753" xr:uid="{00000000-0005-0000-0000-00005E550000}"/>
    <cellStyle name="Lookup Table Number. 2 2 2 2" xfId="11509" xr:uid="{00000000-0005-0000-0000-00005F550000}"/>
    <cellStyle name="Lookup Table Number. 2 2 2 2 2" xfId="30758" xr:uid="{00000000-0005-0000-0000-000060550000}"/>
    <cellStyle name="Lookup Table Number. 2 2 2 3" xfId="11510" xr:uid="{00000000-0005-0000-0000-000061550000}"/>
    <cellStyle name="Lookup Table Number. 2 2 2 3 2" xfId="30759" xr:uid="{00000000-0005-0000-0000-000062550000}"/>
    <cellStyle name="Lookup Table Number. 2 2 2 4" xfId="11511" xr:uid="{00000000-0005-0000-0000-000063550000}"/>
    <cellStyle name="Lookup Table Number. 2 2 2 4 2" xfId="30760" xr:uid="{00000000-0005-0000-0000-000064550000}"/>
    <cellStyle name="Lookup Table Number. 2 2 2 5" xfId="11512" xr:uid="{00000000-0005-0000-0000-000065550000}"/>
    <cellStyle name="Lookup Table Number. 2 2 2 5 2" xfId="30761" xr:uid="{00000000-0005-0000-0000-000066550000}"/>
    <cellStyle name="Lookup Table Number. 2 2 2 6" xfId="11513" xr:uid="{00000000-0005-0000-0000-000067550000}"/>
    <cellStyle name="Lookup Table Number. 2 2 2 6 2" xfId="30762" xr:uid="{00000000-0005-0000-0000-000068550000}"/>
    <cellStyle name="Lookup Table Number. 2 2 2 7" xfId="11514" xr:uid="{00000000-0005-0000-0000-000069550000}"/>
    <cellStyle name="Lookup Table Number. 2 2 2 7 2" xfId="30763" xr:uid="{00000000-0005-0000-0000-00006A550000}"/>
    <cellStyle name="Lookup Table Number. 2 2 2 8" xfId="11515" xr:uid="{00000000-0005-0000-0000-00006B550000}"/>
    <cellStyle name="Lookup Table Number. 2 2 2 8 2" xfId="30764" xr:uid="{00000000-0005-0000-0000-00006C550000}"/>
    <cellStyle name="Lookup Table Number. 2 2 2 9" xfId="11516" xr:uid="{00000000-0005-0000-0000-00006D550000}"/>
    <cellStyle name="Lookup Table Number. 2 2 2 9 2" xfId="30765" xr:uid="{00000000-0005-0000-0000-00006E550000}"/>
    <cellStyle name="Lookup Table Number. 2 2 3" xfId="11517" xr:uid="{00000000-0005-0000-0000-00006F550000}"/>
    <cellStyle name="Lookup Table Number. 2 2 3 2" xfId="30766" xr:uid="{00000000-0005-0000-0000-000070550000}"/>
    <cellStyle name="Lookup Table Number. 2 2 4" xfId="11518" xr:uid="{00000000-0005-0000-0000-000071550000}"/>
    <cellStyle name="Lookup Table Number. 2 2 4 2" xfId="30767" xr:uid="{00000000-0005-0000-0000-000072550000}"/>
    <cellStyle name="Lookup Table Number. 2 2 5" xfId="11519" xr:uid="{00000000-0005-0000-0000-000073550000}"/>
    <cellStyle name="Lookup Table Number. 2 2 5 2" xfId="30768" xr:uid="{00000000-0005-0000-0000-000074550000}"/>
    <cellStyle name="Lookup Table Number. 2 2 6" xfId="11520" xr:uid="{00000000-0005-0000-0000-000075550000}"/>
    <cellStyle name="Lookup Table Number. 2 2 6 2" xfId="30769" xr:uid="{00000000-0005-0000-0000-000076550000}"/>
    <cellStyle name="Lookup Table Number. 2 2 7" xfId="11521" xr:uid="{00000000-0005-0000-0000-000077550000}"/>
    <cellStyle name="Lookup Table Number. 2 2 7 2" xfId="30770" xr:uid="{00000000-0005-0000-0000-000078550000}"/>
    <cellStyle name="Lookup Table Number. 2 2 8" xfId="11522" xr:uid="{00000000-0005-0000-0000-000079550000}"/>
    <cellStyle name="Lookup Table Number. 2 2 8 2" xfId="30771" xr:uid="{00000000-0005-0000-0000-00007A550000}"/>
    <cellStyle name="Lookup Table Number. 2 2 9" xfId="11523" xr:uid="{00000000-0005-0000-0000-00007B550000}"/>
    <cellStyle name="Lookup Table Number. 2 2 9 2" xfId="30772" xr:uid="{00000000-0005-0000-0000-00007C550000}"/>
    <cellStyle name="Lookup Table Number. 2 3" xfId="11524" xr:uid="{00000000-0005-0000-0000-00007D550000}"/>
    <cellStyle name="Lookup Table Number. 2 3 2" xfId="30773" xr:uid="{00000000-0005-0000-0000-00007E550000}"/>
    <cellStyle name="Lookup Table Number. 2 4" xfId="11525" xr:uid="{00000000-0005-0000-0000-00007F550000}"/>
    <cellStyle name="Lookup Table Number. 2 4 2" xfId="30774" xr:uid="{00000000-0005-0000-0000-000080550000}"/>
    <cellStyle name="Lookup Table Number. 2 5" xfId="30745" xr:uid="{00000000-0005-0000-0000-000081550000}"/>
    <cellStyle name="Lookup Table Number. 3" xfId="11526" xr:uid="{00000000-0005-0000-0000-000082550000}"/>
    <cellStyle name="Lookup Table Number. 3 10" xfId="11527" xr:uid="{00000000-0005-0000-0000-000083550000}"/>
    <cellStyle name="Lookup Table Number. 3 10 2" xfId="30776" xr:uid="{00000000-0005-0000-0000-000084550000}"/>
    <cellStyle name="Lookup Table Number. 3 11" xfId="11528" xr:uid="{00000000-0005-0000-0000-000085550000}"/>
    <cellStyle name="Lookup Table Number. 3 11 2" xfId="30777" xr:uid="{00000000-0005-0000-0000-000086550000}"/>
    <cellStyle name="Lookup Table Number. 3 12" xfId="11529" xr:uid="{00000000-0005-0000-0000-000087550000}"/>
    <cellStyle name="Lookup Table Number. 3 12 2" xfId="30778" xr:uid="{00000000-0005-0000-0000-000088550000}"/>
    <cellStyle name="Lookup Table Number. 3 13" xfId="11530" xr:uid="{00000000-0005-0000-0000-000089550000}"/>
    <cellStyle name="Lookup Table Number. 3 13 2" xfId="30779" xr:uid="{00000000-0005-0000-0000-00008A550000}"/>
    <cellStyle name="Lookup Table Number. 3 14" xfId="11531" xr:uid="{00000000-0005-0000-0000-00008B550000}"/>
    <cellStyle name="Lookup Table Number. 3 14 2" xfId="30780" xr:uid="{00000000-0005-0000-0000-00008C550000}"/>
    <cellStyle name="Lookup Table Number. 3 15" xfId="11532" xr:uid="{00000000-0005-0000-0000-00008D550000}"/>
    <cellStyle name="Lookup Table Number. 3 15 2" xfId="30781" xr:uid="{00000000-0005-0000-0000-00008E550000}"/>
    <cellStyle name="Lookup Table Number. 3 16" xfId="30775" xr:uid="{00000000-0005-0000-0000-00008F550000}"/>
    <cellStyle name="Lookup Table Number. 3 2" xfId="11533" xr:uid="{00000000-0005-0000-0000-000090550000}"/>
    <cellStyle name="Lookup Table Number. 3 2 10" xfId="11534" xr:uid="{00000000-0005-0000-0000-000091550000}"/>
    <cellStyle name="Lookup Table Number. 3 2 10 2" xfId="30783" xr:uid="{00000000-0005-0000-0000-000092550000}"/>
    <cellStyle name="Lookup Table Number. 3 2 11" xfId="11535" xr:uid="{00000000-0005-0000-0000-000093550000}"/>
    <cellStyle name="Lookup Table Number. 3 2 11 2" xfId="30784" xr:uid="{00000000-0005-0000-0000-000094550000}"/>
    <cellStyle name="Lookup Table Number. 3 2 12" xfId="11536" xr:uid="{00000000-0005-0000-0000-000095550000}"/>
    <cellStyle name="Lookup Table Number. 3 2 12 2" xfId="30785" xr:uid="{00000000-0005-0000-0000-000096550000}"/>
    <cellStyle name="Lookup Table Number. 3 2 13" xfId="11537" xr:uid="{00000000-0005-0000-0000-000097550000}"/>
    <cellStyle name="Lookup Table Number. 3 2 13 2" xfId="30786" xr:uid="{00000000-0005-0000-0000-000098550000}"/>
    <cellStyle name="Lookup Table Number. 3 2 14" xfId="30782" xr:uid="{00000000-0005-0000-0000-000099550000}"/>
    <cellStyle name="Lookup Table Number. 3 2 2" xfId="11538" xr:uid="{00000000-0005-0000-0000-00009A550000}"/>
    <cellStyle name="Lookup Table Number. 3 2 2 2" xfId="30787" xr:uid="{00000000-0005-0000-0000-00009B550000}"/>
    <cellStyle name="Lookup Table Number. 3 2 3" xfId="11539" xr:uid="{00000000-0005-0000-0000-00009C550000}"/>
    <cellStyle name="Lookup Table Number. 3 2 3 2" xfId="30788" xr:uid="{00000000-0005-0000-0000-00009D550000}"/>
    <cellStyle name="Lookup Table Number. 3 2 4" xfId="11540" xr:uid="{00000000-0005-0000-0000-00009E550000}"/>
    <cellStyle name="Lookup Table Number. 3 2 4 2" xfId="30789" xr:uid="{00000000-0005-0000-0000-00009F550000}"/>
    <cellStyle name="Lookup Table Number. 3 2 5" xfId="11541" xr:uid="{00000000-0005-0000-0000-0000A0550000}"/>
    <cellStyle name="Lookup Table Number. 3 2 5 2" xfId="30790" xr:uid="{00000000-0005-0000-0000-0000A1550000}"/>
    <cellStyle name="Lookup Table Number. 3 2 6" xfId="11542" xr:uid="{00000000-0005-0000-0000-0000A2550000}"/>
    <cellStyle name="Lookup Table Number. 3 2 6 2" xfId="30791" xr:uid="{00000000-0005-0000-0000-0000A3550000}"/>
    <cellStyle name="Lookup Table Number. 3 2 7" xfId="11543" xr:uid="{00000000-0005-0000-0000-0000A4550000}"/>
    <cellStyle name="Lookup Table Number. 3 2 7 2" xfId="30792" xr:uid="{00000000-0005-0000-0000-0000A5550000}"/>
    <cellStyle name="Lookup Table Number. 3 2 8" xfId="11544" xr:uid="{00000000-0005-0000-0000-0000A6550000}"/>
    <cellStyle name="Lookup Table Number. 3 2 8 2" xfId="30793" xr:uid="{00000000-0005-0000-0000-0000A7550000}"/>
    <cellStyle name="Lookup Table Number. 3 2 9" xfId="11545" xr:uid="{00000000-0005-0000-0000-0000A8550000}"/>
    <cellStyle name="Lookup Table Number. 3 2 9 2" xfId="30794" xr:uid="{00000000-0005-0000-0000-0000A9550000}"/>
    <cellStyle name="Lookup Table Number. 3 3" xfId="11546" xr:uid="{00000000-0005-0000-0000-0000AA550000}"/>
    <cellStyle name="Lookup Table Number. 3 3 2" xfId="30795" xr:uid="{00000000-0005-0000-0000-0000AB550000}"/>
    <cellStyle name="Lookup Table Number. 3 4" xfId="11547" xr:uid="{00000000-0005-0000-0000-0000AC550000}"/>
    <cellStyle name="Lookup Table Number. 3 4 2" xfId="30796" xr:uid="{00000000-0005-0000-0000-0000AD550000}"/>
    <cellStyle name="Lookup Table Number. 3 5" xfId="11548" xr:uid="{00000000-0005-0000-0000-0000AE550000}"/>
    <cellStyle name="Lookup Table Number. 3 5 2" xfId="30797" xr:uid="{00000000-0005-0000-0000-0000AF550000}"/>
    <cellStyle name="Lookup Table Number. 3 6" xfId="11549" xr:uid="{00000000-0005-0000-0000-0000B0550000}"/>
    <cellStyle name="Lookup Table Number. 3 6 2" xfId="30798" xr:uid="{00000000-0005-0000-0000-0000B1550000}"/>
    <cellStyle name="Lookup Table Number. 3 7" xfId="11550" xr:uid="{00000000-0005-0000-0000-0000B2550000}"/>
    <cellStyle name="Lookup Table Number. 3 7 2" xfId="30799" xr:uid="{00000000-0005-0000-0000-0000B3550000}"/>
    <cellStyle name="Lookup Table Number. 3 8" xfId="11551" xr:uid="{00000000-0005-0000-0000-0000B4550000}"/>
    <cellStyle name="Lookup Table Number. 3 8 2" xfId="30800" xr:uid="{00000000-0005-0000-0000-0000B5550000}"/>
    <cellStyle name="Lookup Table Number. 3 9" xfId="11552" xr:uid="{00000000-0005-0000-0000-0000B6550000}"/>
    <cellStyle name="Lookup Table Number. 3 9 2" xfId="30801" xr:uid="{00000000-0005-0000-0000-0000B7550000}"/>
    <cellStyle name="Lookup Table Number. 4" xfId="11553" xr:uid="{00000000-0005-0000-0000-0000B8550000}"/>
    <cellStyle name="Lookup Table Number. 4 2" xfId="30802" xr:uid="{00000000-0005-0000-0000-0000B9550000}"/>
    <cellStyle name="Lookup Table Number. 5" xfId="11554" xr:uid="{00000000-0005-0000-0000-0000BA550000}"/>
    <cellStyle name="Lookup Table Number. 5 2" xfId="30803" xr:uid="{00000000-0005-0000-0000-0000BB550000}"/>
    <cellStyle name="Lookup Table Number. 6" xfId="30744" xr:uid="{00000000-0005-0000-0000-0000BC550000}"/>
    <cellStyle name="Lookup Table Number_Current_Yr" xfId="11555" xr:uid="{00000000-0005-0000-0000-0000BD550000}"/>
    <cellStyle name="LS Input Lookup Label" xfId="11556" xr:uid="{00000000-0005-0000-0000-0000BE550000}"/>
    <cellStyle name="LS Input Lookup Label 10" xfId="11557" xr:uid="{00000000-0005-0000-0000-0000BF550000}"/>
    <cellStyle name="LS Input Lookup Label 10 10" xfId="11558" xr:uid="{00000000-0005-0000-0000-0000C0550000}"/>
    <cellStyle name="LS Input Lookup Label 10 11" xfId="11559" xr:uid="{00000000-0005-0000-0000-0000C1550000}"/>
    <cellStyle name="LS Input Lookup Label 10 12" xfId="11560" xr:uid="{00000000-0005-0000-0000-0000C2550000}"/>
    <cellStyle name="LS Input Lookup Label 10 13" xfId="11561" xr:uid="{00000000-0005-0000-0000-0000C3550000}"/>
    <cellStyle name="LS Input Lookup Label 10 14" xfId="11562" xr:uid="{00000000-0005-0000-0000-0000C4550000}"/>
    <cellStyle name="LS Input Lookup Label 10 2" xfId="11563" xr:uid="{00000000-0005-0000-0000-0000C5550000}"/>
    <cellStyle name="LS Input Lookup Label 10 2 10" xfId="11564" xr:uid="{00000000-0005-0000-0000-0000C6550000}"/>
    <cellStyle name="LS Input Lookup Label 10 2 11" xfId="11565" xr:uid="{00000000-0005-0000-0000-0000C7550000}"/>
    <cellStyle name="LS Input Lookup Label 10 2 12" xfId="11566" xr:uid="{00000000-0005-0000-0000-0000C8550000}"/>
    <cellStyle name="LS Input Lookup Label 10 2 13" xfId="11567" xr:uid="{00000000-0005-0000-0000-0000C9550000}"/>
    <cellStyle name="LS Input Lookup Label 10 2 2" xfId="11568" xr:uid="{00000000-0005-0000-0000-0000CA550000}"/>
    <cellStyle name="LS Input Lookup Label 10 2 3" xfId="11569" xr:uid="{00000000-0005-0000-0000-0000CB550000}"/>
    <cellStyle name="LS Input Lookup Label 10 2 4" xfId="11570" xr:uid="{00000000-0005-0000-0000-0000CC550000}"/>
    <cellStyle name="LS Input Lookup Label 10 2 5" xfId="11571" xr:uid="{00000000-0005-0000-0000-0000CD550000}"/>
    <cellStyle name="LS Input Lookup Label 10 2 6" xfId="11572" xr:uid="{00000000-0005-0000-0000-0000CE550000}"/>
    <cellStyle name="LS Input Lookup Label 10 2 7" xfId="11573" xr:uid="{00000000-0005-0000-0000-0000CF550000}"/>
    <cellStyle name="LS Input Lookup Label 10 2 8" xfId="11574" xr:uid="{00000000-0005-0000-0000-0000D0550000}"/>
    <cellStyle name="LS Input Lookup Label 10 2 9" xfId="11575" xr:uid="{00000000-0005-0000-0000-0000D1550000}"/>
    <cellStyle name="LS Input Lookup Label 10 3" xfId="11576" xr:uid="{00000000-0005-0000-0000-0000D2550000}"/>
    <cellStyle name="LS Input Lookup Label 10 4" xfId="11577" xr:uid="{00000000-0005-0000-0000-0000D3550000}"/>
    <cellStyle name="LS Input Lookup Label 10 5" xfId="11578" xr:uid="{00000000-0005-0000-0000-0000D4550000}"/>
    <cellStyle name="LS Input Lookup Label 10 6" xfId="11579" xr:uid="{00000000-0005-0000-0000-0000D5550000}"/>
    <cellStyle name="LS Input Lookup Label 10 7" xfId="11580" xr:uid="{00000000-0005-0000-0000-0000D6550000}"/>
    <cellStyle name="LS Input Lookup Label 10 8" xfId="11581" xr:uid="{00000000-0005-0000-0000-0000D7550000}"/>
    <cellStyle name="LS Input Lookup Label 10 9" xfId="11582" xr:uid="{00000000-0005-0000-0000-0000D8550000}"/>
    <cellStyle name="LS Input Lookup Label 11" xfId="11583" xr:uid="{00000000-0005-0000-0000-0000D9550000}"/>
    <cellStyle name="LS Input Lookup Label 11 10" xfId="11584" xr:uid="{00000000-0005-0000-0000-0000DA550000}"/>
    <cellStyle name="LS Input Lookup Label 11 11" xfId="11585" xr:uid="{00000000-0005-0000-0000-0000DB550000}"/>
    <cellStyle name="LS Input Lookup Label 11 12" xfId="11586" xr:uid="{00000000-0005-0000-0000-0000DC550000}"/>
    <cellStyle name="LS Input Lookup Label 11 13" xfId="11587" xr:uid="{00000000-0005-0000-0000-0000DD550000}"/>
    <cellStyle name="LS Input Lookup Label 11 14" xfId="11588" xr:uid="{00000000-0005-0000-0000-0000DE550000}"/>
    <cellStyle name="LS Input Lookup Label 11 2" xfId="11589" xr:uid="{00000000-0005-0000-0000-0000DF550000}"/>
    <cellStyle name="LS Input Lookup Label 11 2 10" xfId="11590" xr:uid="{00000000-0005-0000-0000-0000E0550000}"/>
    <cellStyle name="LS Input Lookup Label 11 2 11" xfId="11591" xr:uid="{00000000-0005-0000-0000-0000E1550000}"/>
    <cellStyle name="LS Input Lookup Label 11 2 12" xfId="11592" xr:uid="{00000000-0005-0000-0000-0000E2550000}"/>
    <cellStyle name="LS Input Lookup Label 11 2 13" xfId="11593" xr:uid="{00000000-0005-0000-0000-0000E3550000}"/>
    <cellStyle name="LS Input Lookup Label 11 2 2" xfId="11594" xr:uid="{00000000-0005-0000-0000-0000E4550000}"/>
    <cellStyle name="LS Input Lookup Label 11 2 3" xfId="11595" xr:uid="{00000000-0005-0000-0000-0000E5550000}"/>
    <cellStyle name="LS Input Lookup Label 11 2 4" xfId="11596" xr:uid="{00000000-0005-0000-0000-0000E6550000}"/>
    <cellStyle name="LS Input Lookup Label 11 2 5" xfId="11597" xr:uid="{00000000-0005-0000-0000-0000E7550000}"/>
    <cellStyle name="LS Input Lookup Label 11 2 6" xfId="11598" xr:uid="{00000000-0005-0000-0000-0000E8550000}"/>
    <cellStyle name="LS Input Lookup Label 11 2 7" xfId="11599" xr:uid="{00000000-0005-0000-0000-0000E9550000}"/>
    <cellStyle name="LS Input Lookup Label 11 2 8" xfId="11600" xr:uid="{00000000-0005-0000-0000-0000EA550000}"/>
    <cellStyle name="LS Input Lookup Label 11 2 9" xfId="11601" xr:uid="{00000000-0005-0000-0000-0000EB550000}"/>
    <cellStyle name="LS Input Lookup Label 11 3" xfId="11602" xr:uid="{00000000-0005-0000-0000-0000EC550000}"/>
    <cellStyle name="LS Input Lookup Label 11 4" xfId="11603" xr:uid="{00000000-0005-0000-0000-0000ED550000}"/>
    <cellStyle name="LS Input Lookup Label 11 5" xfId="11604" xr:uid="{00000000-0005-0000-0000-0000EE550000}"/>
    <cellStyle name="LS Input Lookup Label 11 6" xfId="11605" xr:uid="{00000000-0005-0000-0000-0000EF550000}"/>
    <cellStyle name="LS Input Lookup Label 11 7" xfId="11606" xr:uid="{00000000-0005-0000-0000-0000F0550000}"/>
    <cellStyle name="LS Input Lookup Label 11 8" xfId="11607" xr:uid="{00000000-0005-0000-0000-0000F1550000}"/>
    <cellStyle name="LS Input Lookup Label 11 9" xfId="11608" xr:uid="{00000000-0005-0000-0000-0000F2550000}"/>
    <cellStyle name="LS Input Lookup Label 12" xfId="11609" xr:uid="{00000000-0005-0000-0000-0000F3550000}"/>
    <cellStyle name="LS Input Lookup Label 12 10" xfId="11610" xr:uid="{00000000-0005-0000-0000-0000F4550000}"/>
    <cellStyle name="LS Input Lookup Label 12 11" xfId="11611" xr:uid="{00000000-0005-0000-0000-0000F5550000}"/>
    <cellStyle name="LS Input Lookup Label 12 12" xfId="11612" xr:uid="{00000000-0005-0000-0000-0000F6550000}"/>
    <cellStyle name="LS Input Lookup Label 12 13" xfId="11613" xr:uid="{00000000-0005-0000-0000-0000F7550000}"/>
    <cellStyle name="LS Input Lookup Label 12 2" xfId="11614" xr:uid="{00000000-0005-0000-0000-0000F8550000}"/>
    <cellStyle name="LS Input Lookup Label 12 3" xfId="11615" xr:uid="{00000000-0005-0000-0000-0000F9550000}"/>
    <cellStyle name="LS Input Lookup Label 12 4" xfId="11616" xr:uid="{00000000-0005-0000-0000-0000FA550000}"/>
    <cellStyle name="LS Input Lookup Label 12 5" xfId="11617" xr:uid="{00000000-0005-0000-0000-0000FB550000}"/>
    <cellStyle name="LS Input Lookup Label 12 6" xfId="11618" xr:uid="{00000000-0005-0000-0000-0000FC550000}"/>
    <cellStyle name="LS Input Lookup Label 12 7" xfId="11619" xr:uid="{00000000-0005-0000-0000-0000FD550000}"/>
    <cellStyle name="LS Input Lookup Label 12 8" xfId="11620" xr:uid="{00000000-0005-0000-0000-0000FE550000}"/>
    <cellStyle name="LS Input Lookup Label 12 9" xfId="11621" xr:uid="{00000000-0005-0000-0000-0000FF550000}"/>
    <cellStyle name="LS Input Lookup Label 13" xfId="11622" xr:uid="{00000000-0005-0000-0000-000000560000}"/>
    <cellStyle name="LS Input Lookup Label 2" xfId="11623" xr:uid="{00000000-0005-0000-0000-000001560000}"/>
    <cellStyle name="LS Input Lookup Label 2 10" xfId="11624" xr:uid="{00000000-0005-0000-0000-000002560000}"/>
    <cellStyle name="LS Input Lookup Label 2 11" xfId="11625" xr:uid="{00000000-0005-0000-0000-000003560000}"/>
    <cellStyle name="LS Input Lookup Label 2 12" xfId="11626" xr:uid="{00000000-0005-0000-0000-000004560000}"/>
    <cellStyle name="LS Input Lookup Label 2 13" xfId="11627" xr:uid="{00000000-0005-0000-0000-000005560000}"/>
    <cellStyle name="LS Input Lookup Label 2 14" xfId="11628" xr:uid="{00000000-0005-0000-0000-000006560000}"/>
    <cellStyle name="LS Input Lookup Label 2 15" xfId="11629" xr:uid="{00000000-0005-0000-0000-000007560000}"/>
    <cellStyle name="LS Input Lookup Label 2 16" xfId="11630" xr:uid="{00000000-0005-0000-0000-000008560000}"/>
    <cellStyle name="LS Input Lookup Label 2 17" xfId="11631" xr:uid="{00000000-0005-0000-0000-000009560000}"/>
    <cellStyle name="LS Input Lookup Label 2 18" xfId="11632" xr:uid="{00000000-0005-0000-0000-00000A560000}"/>
    <cellStyle name="LS Input Lookup Label 2 19" xfId="11633" xr:uid="{00000000-0005-0000-0000-00000B560000}"/>
    <cellStyle name="LS Input Lookup Label 2 2" xfId="11634" xr:uid="{00000000-0005-0000-0000-00000C560000}"/>
    <cellStyle name="LS Input Lookup Label 2 2 10" xfId="11635" xr:uid="{00000000-0005-0000-0000-00000D560000}"/>
    <cellStyle name="LS Input Lookup Label 2 2 11" xfId="11636" xr:uid="{00000000-0005-0000-0000-00000E560000}"/>
    <cellStyle name="LS Input Lookup Label 2 2 12" xfId="11637" xr:uid="{00000000-0005-0000-0000-00000F560000}"/>
    <cellStyle name="LS Input Lookup Label 2 2 13" xfId="11638" xr:uid="{00000000-0005-0000-0000-000010560000}"/>
    <cellStyle name="LS Input Lookup Label 2 2 14" xfId="11639" xr:uid="{00000000-0005-0000-0000-000011560000}"/>
    <cellStyle name="LS Input Lookup Label 2 2 15" xfId="11640" xr:uid="{00000000-0005-0000-0000-000012560000}"/>
    <cellStyle name="LS Input Lookup Label 2 2 16" xfId="11641" xr:uid="{00000000-0005-0000-0000-000013560000}"/>
    <cellStyle name="LS Input Lookup Label 2 2 2" xfId="11642" xr:uid="{00000000-0005-0000-0000-000014560000}"/>
    <cellStyle name="LS Input Lookup Label 2 2 2 10" xfId="11643" xr:uid="{00000000-0005-0000-0000-000015560000}"/>
    <cellStyle name="LS Input Lookup Label 2 2 2 11" xfId="11644" xr:uid="{00000000-0005-0000-0000-000016560000}"/>
    <cellStyle name="LS Input Lookup Label 2 2 2 12" xfId="11645" xr:uid="{00000000-0005-0000-0000-000017560000}"/>
    <cellStyle name="LS Input Lookup Label 2 2 2 13" xfId="11646" xr:uid="{00000000-0005-0000-0000-000018560000}"/>
    <cellStyle name="LS Input Lookup Label 2 2 2 14" xfId="11647" xr:uid="{00000000-0005-0000-0000-000019560000}"/>
    <cellStyle name="LS Input Lookup Label 2 2 2 15" xfId="11648" xr:uid="{00000000-0005-0000-0000-00001A560000}"/>
    <cellStyle name="LS Input Lookup Label 2 2 2 2" xfId="11649" xr:uid="{00000000-0005-0000-0000-00001B560000}"/>
    <cellStyle name="LS Input Lookup Label 2 2 2 2 10" xfId="11650" xr:uid="{00000000-0005-0000-0000-00001C560000}"/>
    <cellStyle name="LS Input Lookup Label 2 2 2 2 11" xfId="11651" xr:uid="{00000000-0005-0000-0000-00001D560000}"/>
    <cellStyle name="LS Input Lookup Label 2 2 2 2 12" xfId="11652" xr:uid="{00000000-0005-0000-0000-00001E560000}"/>
    <cellStyle name="LS Input Lookup Label 2 2 2 2 13" xfId="11653" xr:uid="{00000000-0005-0000-0000-00001F560000}"/>
    <cellStyle name="LS Input Lookup Label 2 2 2 2 14" xfId="11654" xr:uid="{00000000-0005-0000-0000-000020560000}"/>
    <cellStyle name="LS Input Lookup Label 2 2 2 2 2" xfId="11655" xr:uid="{00000000-0005-0000-0000-000021560000}"/>
    <cellStyle name="LS Input Lookup Label 2 2 2 2 2 10" xfId="11656" xr:uid="{00000000-0005-0000-0000-000022560000}"/>
    <cellStyle name="LS Input Lookup Label 2 2 2 2 2 11" xfId="11657" xr:uid="{00000000-0005-0000-0000-000023560000}"/>
    <cellStyle name="LS Input Lookup Label 2 2 2 2 2 12" xfId="11658" xr:uid="{00000000-0005-0000-0000-000024560000}"/>
    <cellStyle name="LS Input Lookup Label 2 2 2 2 2 13" xfId="11659" xr:uid="{00000000-0005-0000-0000-000025560000}"/>
    <cellStyle name="LS Input Lookup Label 2 2 2 2 2 2" xfId="11660" xr:uid="{00000000-0005-0000-0000-000026560000}"/>
    <cellStyle name="LS Input Lookup Label 2 2 2 2 2 3" xfId="11661" xr:uid="{00000000-0005-0000-0000-000027560000}"/>
    <cellStyle name="LS Input Lookup Label 2 2 2 2 2 4" xfId="11662" xr:uid="{00000000-0005-0000-0000-000028560000}"/>
    <cellStyle name="LS Input Lookup Label 2 2 2 2 2 5" xfId="11663" xr:uid="{00000000-0005-0000-0000-000029560000}"/>
    <cellStyle name="LS Input Lookup Label 2 2 2 2 2 6" xfId="11664" xr:uid="{00000000-0005-0000-0000-00002A560000}"/>
    <cellStyle name="LS Input Lookup Label 2 2 2 2 2 7" xfId="11665" xr:uid="{00000000-0005-0000-0000-00002B560000}"/>
    <cellStyle name="LS Input Lookup Label 2 2 2 2 2 8" xfId="11666" xr:uid="{00000000-0005-0000-0000-00002C560000}"/>
    <cellStyle name="LS Input Lookup Label 2 2 2 2 2 9" xfId="11667" xr:uid="{00000000-0005-0000-0000-00002D560000}"/>
    <cellStyle name="LS Input Lookup Label 2 2 2 2 3" xfId="11668" xr:uid="{00000000-0005-0000-0000-00002E560000}"/>
    <cellStyle name="LS Input Lookup Label 2 2 2 2 4" xfId="11669" xr:uid="{00000000-0005-0000-0000-00002F560000}"/>
    <cellStyle name="LS Input Lookup Label 2 2 2 2 5" xfId="11670" xr:uid="{00000000-0005-0000-0000-000030560000}"/>
    <cellStyle name="LS Input Lookup Label 2 2 2 2 6" xfId="11671" xr:uid="{00000000-0005-0000-0000-000031560000}"/>
    <cellStyle name="LS Input Lookup Label 2 2 2 2 7" xfId="11672" xr:uid="{00000000-0005-0000-0000-000032560000}"/>
    <cellStyle name="LS Input Lookup Label 2 2 2 2 8" xfId="11673" xr:uid="{00000000-0005-0000-0000-000033560000}"/>
    <cellStyle name="LS Input Lookup Label 2 2 2 2 9" xfId="11674" xr:uid="{00000000-0005-0000-0000-000034560000}"/>
    <cellStyle name="LS Input Lookup Label 2 2 2 3" xfId="11675" xr:uid="{00000000-0005-0000-0000-000035560000}"/>
    <cellStyle name="LS Input Lookup Label 2 2 2 3 10" xfId="11676" xr:uid="{00000000-0005-0000-0000-000036560000}"/>
    <cellStyle name="LS Input Lookup Label 2 2 2 3 11" xfId="11677" xr:uid="{00000000-0005-0000-0000-000037560000}"/>
    <cellStyle name="LS Input Lookup Label 2 2 2 3 12" xfId="11678" xr:uid="{00000000-0005-0000-0000-000038560000}"/>
    <cellStyle name="LS Input Lookup Label 2 2 2 3 13" xfId="11679" xr:uid="{00000000-0005-0000-0000-000039560000}"/>
    <cellStyle name="LS Input Lookup Label 2 2 2 3 2" xfId="11680" xr:uid="{00000000-0005-0000-0000-00003A560000}"/>
    <cellStyle name="LS Input Lookup Label 2 2 2 3 3" xfId="11681" xr:uid="{00000000-0005-0000-0000-00003B560000}"/>
    <cellStyle name="LS Input Lookup Label 2 2 2 3 4" xfId="11682" xr:uid="{00000000-0005-0000-0000-00003C560000}"/>
    <cellStyle name="LS Input Lookup Label 2 2 2 3 5" xfId="11683" xr:uid="{00000000-0005-0000-0000-00003D560000}"/>
    <cellStyle name="LS Input Lookup Label 2 2 2 3 6" xfId="11684" xr:uid="{00000000-0005-0000-0000-00003E560000}"/>
    <cellStyle name="LS Input Lookup Label 2 2 2 3 7" xfId="11685" xr:uid="{00000000-0005-0000-0000-00003F560000}"/>
    <cellStyle name="LS Input Lookup Label 2 2 2 3 8" xfId="11686" xr:uid="{00000000-0005-0000-0000-000040560000}"/>
    <cellStyle name="LS Input Lookup Label 2 2 2 3 9" xfId="11687" xr:uid="{00000000-0005-0000-0000-000041560000}"/>
    <cellStyle name="LS Input Lookup Label 2 2 2 4" xfId="11688" xr:uid="{00000000-0005-0000-0000-000042560000}"/>
    <cellStyle name="LS Input Lookup Label 2 2 2 5" xfId="11689" xr:uid="{00000000-0005-0000-0000-000043560000}"/>
    <cellStyle name="LS Input Lookup Label 2 2 2 6" xfId="11690" xr:uid="{00000000-0005-0000-0000-000044560000}"/>
    <cellStyle name="LS Input Lookup Label 2 2 2 7" xfId="11691" xr:uid="{00000000-0005-0000-0000-000045560000}"/>
    <cellStyle name="LS Input Lookup Label 2 2 2 8" xfId="11692" xr:uid="{00000000-0005-0000-0000-000046560000}"/>
    <cellStyle name="LS Input Lookup Label 2 2 2 9" xfId="11693" xr:uid="{00000000-0005-0000-0000-000047560000}"/>
    <cellStyle name="LS Input Lookup Label 2 2 3" xfId="11694" xr:uid="{00000000-0005-0000-0000-000048560000}"/>
    <cellStyle name="LS Input Lookup Label 2 2 3 10" xfId="11695" xr:uid="{00000000-0005-0000-0000-000049560000}"/>
    <cellStyle name="LS Input Lookup Label 2 2 3 11" xfId="11696" xr:uid="{00000000-0005-0000-0000-00004A560000}"/>
    <cellStyle name="LS Input Lookup Label 2 2 3 12" xfId="11697" xr:uid="{00000000-0005-0000-0000-00004B560000}"/>
    <cellStyle name="LS Input Lookup Label 2 2 3 13" xfId="11698" xr:uid="{00000000-0005-0000-0000-00004C560000}"/>
    <cellStyle name="LS Input Lookup Label 2 2 3 14" xfId="11699" xr:uid="{00000000-0005-0000-0000-00004D560000}"/>
    <cellStyle name="LS Input Lookup Label 2 2 3 2" xfId="11700" xr:uid="{00000000-0005-0000-0000-00004E560000}"/>
    <cellStyle name="LS Input Lookup Label 2 2 3 2 10" xfId="11701" xr:uid="{00000000-0005-0000-0000-00004F560000}"/>
    <cellStyle name="LS Input Lookup Label 2 2 3 2 11" xfId="11702" xr:uid="{00000000-0005-0000-0000-000050560000}"/>
    <cellStyle name="LS Input Lookup Label 2 2 3 2 12" xfId="11703" xr:uid="{00000000-0005-0000-0000-000051560000}"/>
    <cellStyle name="LS Input Lookup Label 2 2 3 2 13" xfId="11704" xr:uid="{00000000-0005-0000-0000-000052560000}"/>
    <cellStyle name="LS Input Lookup Label 2 2 3 2 2" xfId="11705" xr:uid="{00000000-0005-0000-0000-000053560000}"/>
    <cellStyle name="LS Input Lookup Label 2 2 3 2 3" xfId="11706" xr:uid="{00000000-0005-0000-0000-000054560000}"/>
    <cellStyle name="LS Input Lookup Label 2 2 3 2 4" xfId="11707" xr:uid="{00000000-0005-0000-0000-000055560000}"/>
    <cellStyle name="LS Input Lookup Label 2 2 3 2 5" xfId="11708" xr:uid="{00000000-0005-0000-0000-000056560000}"/>
    <cellStyle name="LS Input Lookup Label 2 2 3 2 6" xfId="11709" xr:uid="{00000000-0005-0000-0000-000057560000}"/>
    <cellStyle name="LS Input Lookup Label 2 2 3 2 7" xfId="11710" xr:uid="{00000000-0005-0000-0000-000058560000}"/>
    <cellStyle name="LS Input Lookup Label 2 2 3 2 8" xfId="11711" xr:uid="{00000000-0005-0000-0000-000059560000}"/>
    <cellStyle name="LS Input Lookup Label 2 2 3 2 9" xfId="11712" xr:uid="{00000000-0005-0000-0000-00005A560000}"/>
    <cellStyle name="LS Input Lookup Label 2 2 3 3" xfId="11713" xr:uid="{00000000-0005-0000-0000-00005B560000}"/>
    <cellStyle name="LS Input Lookup Label 2 2 3 4" xfId="11714" xr:uid="{00000000-0005-0000-0000-00005C560000}"/>
    <cellStyle name="LS Input Lookup Label 2 2 3 5" xfId="11715" xr:uid="{00000000-0005-0000-0000-00005D560000}"/>
    <cellStyle name="LS Input Lookup Label 2 2 3 6" xfId="11716" xr:uid="{00000000-0005-0000-0000-00005E560000}"/>
    <cellStyle name="LS Input Lookup Label 2 2 3 7" xfId="11717" xr:uid="{00000000-0005-0000-0000-00005F560000}"/>
    <cellStyle name="LS Input Lookup Label 2 2 3 8" xfId="11718" xr:uid="{00000000-0005-0000-0000-000060560000}"/>
    <cellStyle name="LS Input Lookup Label 2 2 3 9" xfId="11719" xr:uid="{00000000-0005-0000-0000-000061560000}"/>
    <cellStyle name="LS Input Lookup Label 2 2 4" xfId="11720" xr:uid="{00000000-0005-0000-0000-000062560000}"/>
    <cellStyle name="LS Input Lookup Label 2 2 4 10" xfId="11721" xr:uid="{00000000-0005-0000-0000-000063560000}"/>
    <cellStyle name="LS Input Lookup Label 2 2 4 11" xfId="11722" xr:uid="{00000000-0005-0000-0000-000064560000}"/>
    <cellStyle name="LS Input Lookup Label 2 2 4 12" xfId="11723" xr:uid="{00000000-0005-0000-0000-000065560000}"/>
    <cellStyle name="LS Input Lookup Label 2 2 4 13" xfId="11724" xr:uid="{00000000-0005-0000-0000-000066560000}"/>
    <cellStyle name="LS Input Lookup Label 2 2 4 2" xfId="11725" xr:uid="{00000000-0005-0000-0000-000067560000}"/>
    <cellStyle name="LS Input Lookup Label 2 2 4 3" xfId="11726" xr:uid="{00000000-0005-0000-0000-000068560000}"/>
    <cellStyle name="LS Input Lookup Label 2 2 4 4" xfId="11727" xr:uid="{00000000-0005-0000-0000-000069560000}"/>
    <cellStyle name="LS Input Lookup Label 2 2 4 5" xfId="11728" xr:uid="{00000000-0005-0000-0000-00006A560000}"/>
    <cellStyle name="LS Input Lookup Label 2 2 4 6" xfId="11729" xr:uid="{00000000-0005-0000-0000-00006B560000}"/>
    <cellStyle name="LS Input Lookup Label 2 2 4 7" xfId="11730" xr:uid="{00000000-0005-0000-0000-00006C560000}"/>
    <cellStyle name="LS Input Lookup Label 2 2 4 8" xfId="11731" xr:uid="{00000000-0005-0000-0000-00006D560000}"/>
    <cellStyle name="LS Input Lookup Label 2 2 4 9" xfId="11732" xr:uid="{00000000-0005-0000-0000-00006E560000}"/>
    <cellStyle name="LS Input Lookup Label 2 2 5" xfId="11733" xr:uid="{00000000-0005-0000-0000-00006F560000}"/>
    <cellStyle name="LS Input Lookup Label 2 2 6" xfId="11734" xr:uid="{00000000-0005-0000-0000-000070560000}"/>
    <cellStyle name="LS Input Lookup Label 2 2 7" xfId="11735" xr:uid="{00000000-0005-0000-0000-000071560000}"/>
    <cellStyle name="LS Input Lookup Label 2 2 8" xfId="11736" xr:uid="{00000000-0005-0000-0000-000072560000}"/>
    <cellStyle name="LS Input Lookup Label 2 2 9" xfId="11737" xr:uid="{00000000-0005-0000-0000-000073560000}"/>
    <cellStyle name="LS Input Lookup Label 2 20" xfId="11738" xr:uid="{00000000-0005-0000-0000-000074560000}"/>
    <cellStyle name="LS Input Lookup Label 2 3" xfId="11739" xr:uid="{00000000-0005-0000-0000-000075560000}"/>
    <cellStyle name="LS Input Lookup Label 2 3 10" xfId="11740" xr:uid="{00000000-0005-0000-0000-000076560000}"/>
    <cellStyle name="LS Input Lookup Label 2 3 11" xfId="11741" xr:uid="{00000000-0005-0000-0000-000077560000}"/>
    <cellStyle name="LS Input Lookup Label 2 3 12" xfId="11742" xr:uid="{00000000-0005-0000-0000-000078560000}"/>
    <cellStyle name="LS Input Lookup Label 2 3 13" xfId="11743" xr:uid="{00000000-0005-0000-0000-000079560000}"/>
    <cellStyle name="LS Input Lookup Label 2 3 14" xfId="11744" xr:uid="{00000000-0005-0000-0000-00007A560000}"/>
    <cellStyle name="LS Input Lookup Label 2 3 15" xfId="11745" xr:uid="{00000000-0005-0000-0000-00007B560000}"/>
    <cellStyle name="LS Input Lookup Label 2 3 2" xfId="11746" xr:uid="{00000000-0005-0000-0000-00007C560000}"/>
    <cellStyle name="LS Input Lookup Label 2 3 2 10" xfId="11747" xr:uid="{00000000-0005-0000-0000-00007D560000}"/>
    <cellStyle name="LS Input Lookup Label 2 3 2 11" xfId="11748" xr:uid="{00000000-0005-0000-0000-00007E560000}"/>
    <cellStyle name="LS Input Lookup Label 2 3 2 12" xfId="11749" xr:uid="{00000000-0005-0000-0000-00007F560000}"/>
    <cellStyle name="LS Input Lookup Label 2 3 2 13" xfId="11750" xr:uid="{00000000-0005-0000-0000-000080560000}"/>
    <cellStyle name="LS Input Lookup Label 2 3 2 14" xfId="11751" xr:uid="{00000000-0005-0000-0000-000081560000}"/>
    <cellStyle name="LS Input Lookup Label 2 3 2 2" xfId="11752" xr:uid="{00000000-0005-0000-0000-000082560000}"/>
    <cellStyle name="LS Input Lookup Label 2 3 2 2 10" xfId="11753" xr:uid="{00000000-0005-0000-0000-000083560000}"/>
    <cellStyle name="LS Input Lookup Label 2 3 2 2 11" xfId="11754" xr:uid="{00000000-0005-0000-0000-000084560000}"/>
    <cellStyle name="LS Input Lookup Label 2 3 2 2 12" xfId="11755" xr:uid="{00000000-0005-0000-0000-000085560000}"/>
    <cellStyle name="LS Input Lookup Label 2 3 2 2 13" xfId="11756" xr:uid="{00000000-0005-0000-0000-000086560000}"/>
    <cellStyle name="LS Input Lookup Label 2 3 2 2 2" xfId="11757" xr:uid="{00000000-0005-0000-0000-000087560000}"/>
    <cellStyle name="LS Input Lookup Label 2 3 2 2 3" xfId="11758" xr:uid="{00000000-0005-0000-0000-000088560000}"/>
    <cellStyle name="LS Input Lookup Label 2 3 2 2 4" xfId="11759" xr:uid="{00000000-0005-0000-0000-000089560000}"/>
    <cellStyle name="LS Input Lookup Label 2 3 2 2 5" xfId="11760" xr:uid="{00000000-0005-0000-0000-00008A560000}"/>
    <cellStyle name="LS Input Lookup Label 2 3 2 2 6" xfId="11761" xr:uid="{00000000-0005-0000-0000-00008B560000}"/>
    <cellStyle name="LS Input Lookup Label 2 3 2 2 7" xfId="11762" xr:uid="{00000000-0005-0000-0000-00008C560000}"/>
    <cellStyle name="LS Input Lookup Label 2 3 2 2 8" xfId="11763" xr:uid="{00000000-0005-0000-0000-00008D560000}"/>
    <cellStyle name="LS Input Lookup Label 2 3 2 2 9" xfId="11764" xr:uid="{00000000-0005-0000-0000-00008E560000}"/>
    <cellStyle name="LS Input Lookup Label 2 3 2 3" xfId="11765" xr:uid="{00000000-0005-0000-0000-00008F560000}"/>
    <cellStyle name="LS Input Lookup Label 2 3 2 4" xfId="11766" xr:uid="{00000000-0005-0000-0000-000090560000}"/>
    <cellStyle name="LS Input Lookup Label 2 3 2 5" xfId="11767" xr:uid="{00000000-0005-0000-0000-000091560000}"/>
    <cellStyle name="LS Input Lookup Label 2 3 2 6" xfId="11768" xr:uid="{00000000-0005-0000-0000-000092560000}"/>
    <cellStyle name="LS Input Lookup Label 2 3 2 7" xfId="11769" xr:uid="{00000000-0005-0000-0000-000093560000}"/>
    <cellStyle name="LS Input Lookup Label 2 3 2 8" xfId="11770" xr:uid="{00000000-0005-0000-0000-000094560000}"/>
    <cellStyle name="LS Input Lookup Label 2 3 2 9" xfId="11771" xr:uid="{00000000-0005-0000-0000-000095560000}"/>
    <cellStyle name="LS Input Lookup Label 2 3 3" xfId="11772" xr:uid="{00000000-0005-0000-0000-000096560000}"/>
    <cellStyle name="LS Input Lookup Label 2 3 3 10" xfId="11773" xr:uid="{00000000-0005-0000-0000-000097560000}"/>
    <cellStyle name="LS Input Lookup Label 2 3 3 11" xfId="11774" xr:uid="{00000000-0005-0000-0000-000098560000}"/>
    <cellStyle name="LS Input Lookup Label 2 3 3 12" xfId="11775" xr:uid="{00000000-0005-0000-0000-000099560000}"/>
    <cellStyle name="LS Input Lookup Label 2 3 3 13" xfId="11776" xr:uid="{00000000-0005-0000-0000-00009A560000}"/>
    <cellStyle name="LS Input Lookup Label 2 3 3 2" xfId="11777" xr:uid="{00000000-0005-0000-0000-00009B560000}"/>
    <cellStyle name="LS Input Lookup Label 2 3 3 3" xfId="11778" xr:uid="{00000000-0005-0000-0000-00009C560000}"/>
    <cellStyle name="LS Input Lookup Label 2 3 3 4" xfId="11779" xr:uid="{00000000-0005-0000-0000-00009D560000}"/>
    <cellStyle name="LS Input Lookup Label 2 3 3 5" xfId="11780" xr:uid="{00000000-0005-0000-0000-00009E560000}"/>
    <cellStyle name="LS Input Lookup Label 2 3 3 6" xfId="11781" xr:uid="{00000000-0005-0000-0000-00009F560000}"/>
    <cellStyle name="LS Input Lookup Label 2 3 3 7" xfId="11782" xr:uid="{00000000-0005-0000-0000-0000A0560000}"/>
    <cellStyle name="LS Input Lookup Label 2 3 3 8" xfId="11783" xr:uid="{00000000-0005-0000-0000-0000A1560000}"/>
    <cellStyle name="LS Input Lookup Label 2 3 3 9" xfId="11784" xr:uid="{00000000-0005-0000-0000-0000A2560000}"/>
    <cellStyle name="LS Input Lookup Label 2 3 4" xfId="11785" xr:uid="{00000000-0005-0000-0000-0000A3560000}"/>
    <cellStyle name="LS Input Lookup Label 2 3 5" xfId="11786" xr:uid="{00000000-0005-0000-0000-0000A4560000}"/>
    <cellStyle name="LS Input Lookup Label 2 3 6" xfId="11787" xr:uid="{00000000-0005-0000-0000-0000A5560000}"/>
    <cellStyle name="LS Input Lookup Label 2 3 7" xfId="11788" xr:uid="{00000000-0005-0000-0000-0000A6560000}"/>
    <cellStyle name="LS Input Lookup Label 2 3 8" xfId="11789" xr:uid="{00000000-0005-0000-0000-0000A7560000}"/>
    <cellStyle name="LS Input Lookup Label 2 3 9" xfId="11790" xr:uid="{00000000-0005-0000-0000-0000A8560000}"/>
    <cellStyle name="LS Input Lookup Label 2 4" xfId="11791" xr:uid="{00000000-0005-0000-0000-0000A9560000}"/>
    <cellStyle name="LS Input Lookup Label 2 4 10" xfId="11792" xr:uid="{00000000-0005-0000-0000-0000AA560000}"/>
    <cellStyle name="LS Input Lookup Label 2 4 11" xfId="11793" xr:uid="{00000000-0005-0000-0000-0000AB560000}"/>
    <cellStyle name="LS Input Lookup Label 2 4 12" xfId="11794" xr:uid="{00000000-0005-0000-0000-0000AC560000}"/>
    <cellStyle name="LS Input Lookup Label 2 4 13" xfId="11795" xr:uid="{00000000-0005-0000-0000-0000AD560000}"/>
    <cellStyle name="LS Input Lookup Label 2 4 14" xfId="11796" xr:uid="{00000000-0005-0000-0000-0000AE560000}"/>
    <cellStyle name="LS Input Lookup Label 2 4 15" xfId="11797" xr:uid="{00000000-0005-0000-0000-0000AF560000}"/>
    <cellStyle name="LS Input Lookup Label 2 4 2" xfId="11798" xr:uid="{00000000-0005-0000-0000-0000B0560000}"/>
    <cellStyle name="LS Input Lookup Label 2 4 2 10" xfId="11799" xr:uid="{00000000-0005-0000-0000-0000B1560000}"/>
    <cellStyle name="LS Input Lookup Label 2 4 2 11" xfId="11800" xr:uid="{00000000-0005-0000-0000-0000B2560000}"/>
    <cellStyle name="LS Input Lookup Label 2 4 2 12" xfId="11801" xr:uid="{00000000-0005-0000-0000-0000B3560000}"/>
    <cellStyle name="LS Input Lookup Label 2 4 2 13" xfId="11802" xr:uid="{00000000-0005-0000-0000-0000B4560000}"/>
    <cellStyle name="LS Input Lookup Label 2 4 2 14" xfId="11803" xr:uid="{00000000-0005-0000-0000-0000B5560000}"/>
    <cellStyle name="LS Input Lookup Label 2 4 2 2" xfId="11804" xr:uid="{00000000-0005-0000-0000-0000B6560000}"/>
    <cellStyle name="LS Input Lookup Label 2 4 2 2 10" xfId="11805" xr:uid="{00000000-0005-0000-0000-0000B7560000}"/>
    <cellStyle name="LS Input Lookup Label 2 4 2 2 11" xfId="11806" xr:uid="{00000000-0005-0000-0000-0000B8560000}"/>
    <cellStyle name="LS Input Lookup Label 2 4 2 2 12" xfId="11807" xr:uid="{00000000-0005-0000-0000-0000B9560000}"/>
    <cellStyle name="LS Input Lookup Label 2 4 2 2 13" xfId="11808" xr:uid="{00000000-0005-0000-0000-0000BA560000}"/>
    <cellStyle name="LS Input Lookup Label 2 4 2 2 2" xfId="11809" xr:uid="{00000000-0005-0000-0000-0000BB560000}"/>
    <cellStyle name="LS Input Lookup Label 2 4 2 2 3" xfId="11810" xr:uid="{00000000-0005-0000-0000-0000BC560000}"/>
    <cellStyle name="LS Input Lookup Label 2 4 2 2 4" xfId="11811" xr:uid="{00000000-0005-0000-0000-0000BD560000}"/>
    <cellStyle name="LS Input Lookup Label 2 4 2 2 5" xfId="11812" xr:uid="{00000000-0005-0000-0000-0000BE560000}"/>
    <cellStyle name="LS Input Lookup Label 2 4 2 2 6" xfId="11813" xr:uid="{00000000-0005-0000-0000-0000BF560000}"/>
    <cellStyle name="LS Input Lookup Label 2 4 2 2 7" xfId="11814" xr:uid="{00000000-0005-0000-0000-0000C0560000}"/>
    <cellStyle name="LS Input Lookup Label 2 4 2 2 8" xfId="11815" xr:uid="{00000000-0005-0000-0000-0000C1560000}"/>
    <cellStyle name="LS Input Lookup Label 2 4 2 2 9" xfId="11816" xr:uid="{00000000-0005-0000-0000-0000C2560000}"/>
    <cellStyle name="LS Input Lookup Label 2 4 2 3" xfId="11817" xr:uid="{00000000-0005-0000-0000-0000C3560000}"/>
    <cellStyle name="LS Input Lookup Label 2 4 2 4" xfId="11818" xr:uid="{00000000-0005-0000-0000-0000C4560000}"/>
    <cellStyle name="LS Input Lookup Label 2 4 2 5" xfId="11819" xr:uid="{00000000-0005-0000-0000-0000C5560000}"/>
    <cellStyle name="LS Input Lookup Label 2 4 2 6" xfId="11820" xr:uid="{00000000-0005-0000-0000-0000C6560000}"/>
    <cellStyle name="LS Input Lookup Label 2 4 2 7" xfId="11821" xr:uid="{00000000-0005-0000-0000-0000C7560000}"/>
    <cellStyle name="LS Input Lookup Label 2 4 2 8" xfId="11822" xr:uid="{00000000-0005-0000-0000-0000C8560000}"/>
    <cellStyle name="LS Input Lookup Label 2 4 2 9" xfId="11823" xr:uid="{00000000-0005-0000-0000-0000C9560000}"/>
    <cellStyle name="LS Input Lookup Label 2 4 3" xfId="11824" xr:uid="{00000000-0005-0000-0000-0000CA560000}"/>
    <cellStyle name="LS Input Lookup Label 2 4 3 10" xfId="11825" xr:uid="{00000000-0005-0000-0000-0000CB560000}"/>
    <cellStyle name="LS Input Lookup Label 2 4 3 11" xfId="11826" xr:uid="{00000000-0005-0000-0000-0000CC560000}"/>
    <cellStyle name="LS Input Lookup Label 2 4 3 12" xfId="11827" xr:uid="{00000000-0005-0000-0000-0000CD560000}"/>
    <cellStyle name="LS Input Lookup Label 2 4 3 13" xfId="11828" xr:uid="{00000000-0005-0000-0000-0000CE560000}"/>
    <cellStyle name="LS Input Lookup Label 2 4 3 2" xfId="11829" xr:uid="{00000000-0005-0000-0000-0000CF560000}"/>
    <cellStyle name="LS Input Lookup Label 2 4 3 3" xfId="11830" xr:uid="{00000000-0005-0000-0000-0000D0560000}"/>
    <cellStyle name="LS Input Lookup Label 2 4 3 4" xfId="11831" xr:uid="{00000000-0005-0000-0000-0000D1560000}"/>
    <cellStyle name="LS Input Lookup Label 2 4 3 5" xfId="11832" xr:uid="{00000000-0005-0000-0000-0000D2560000}"/>
    <cellStyle name="LS Input Lookup Label 2 4 3 6" xfId="11833" xr:uid="{00000000-0005-0000-0000-0000D3560000}"/>
    <cellStyle name="LS Input Lookup Label 2 4 3 7" xfId="11834" xr:uid="{00000000-0005-0000-0000-0000D4560000}"/>
    <cellStyle name="LS Input Lookup Label 2 4 3 8" xfId="11835" xr:uid="{00000000-0005-0000-0000-0000D5560000}"/>
    <cellStyle name="LS Input Lookup Label 2 4 3 9" xfId="11836" xr:uid="{00000000-0005-0000-0000-0000D6560000}"/>
    <cellStyle name="LS Input Lookup Label 2 4 4" xfId="11837" xr:uid="{00000000-0005-0000-0000-0000D7560000}"/>
    <cellStyle name="LS Input Lookup Label 2 4 5" xfId="11838" xr:uid="{00000000-0005-0000-0000-0000D8560000}"/>
    <cellStyle name="LS Input Lookup Label 2 4 6" xfId="11839" xr:uid="{00000000-0005-0000-0000-0000D9560000}"/>
    <cellStyle name="LS Input Lookup Label 2 4 7" xfId="11840" xr:uid="{00000000-0005-0000-0000-0000DA560000}"/>
    <cellStyle name="LS Input Lookup Label 2 4 8" xfId="11841" xr:uid="{00000000-0005-0000-0000-0000DB560000}"/>
    <cellStyle name="LS Input Lookup Label 2 4 9" xfId="11842" xr:uid="{00000000-0005-0000-0000-0000DC560000}"/>
    <cellStyle name="LS Input Lookup Label 2 5" xfId="11843" xr:uid="{00000000-0005-0000-0000-0000DD560000}"/>
    <cellStyle name="LS Input Lookup Label 2 5 10" xfId="11844" xr:uid="{00000000-0005-0000-0000-0000DE560000}"/>
    <cellStyle name="LS Input Lookup Label 2 5 11" xfId="11845" xr:uid="{00000000-0005-0000-0000-0000DF560000}"/>
    <cellStyle name="LS Input Lookup Label 2 5 12" xfId="11846" xr:uid="{00000000-0005-0000-0000-0000E0560000}"/>
    <cellStyle name="LS Input Lookup Label 2 5 13" xfId="11847" xr:uid="{00000000-0005-0000-0000-0000E1560000}"/>
    <cellStyle name="LS Input Lookup Label 2 5 14" xfId="11848" xr:uid="{00000000-0005-0000-0000-0000E2560000}"/>
    <cellStyle name="LS Input Lookup Label 2 5 15" xfId="11849" xr:uid="{00000000-0005-0000-0000-0000E3560000}"/>
    <cellStyle name="LS Input Lookup Label 2 5 2" xfId="11850" xr:uid="{00000000-0005-0000-0000-0000E4560000}"/>
    <cellStyle name="LS Input Lookup Label 2 5 2 10" xfId="11851" xr:uid="{00000000-0005-0000-0000-0000E5560000}"/>
    <cellStyle name="LS Input Lookup Label 2 5 2 11" xfId="11852" xr:uid="{00000000-0005-0000-0000-0000E6560000}"/>
    <cellStyle name="LS Input Lookup Label 2 5 2 12" xfId="11853" xr:uid="{00000000-0005-0000-0000-0000E7560000}"/>
    <cellStyle name="LS Input Lookup Label 2 5 2 13" xfId="11854" xr:uid="{00000000-0005-0000-0000-0000E8560000}"/>
    <cellStyle name="LS Input Lookup Label 2 5 2 14" xfId="11855" xr:uid="{00000000-0005-0000-0000-0000E9560000}"/>
    <cellStyle name="LS Input Lookup Label 2 5 2 2" xfId="11856" xr:uid="{00000000-0005-0000-0000-0000EA560000}"/>
    <cellStyle name="LS Input Lookup Label 2 5 2 2 10" xfId="11857" xr:uid="{00000000-0005-0000-0000-0000EB560000}"/>
    <cellStyle name="LS Input Lookup Label 2 5 2 2 11" xfId="11858" xr:uid="{00000000-0005-0000-0000-0000EC560000}"/>
    <cellStyle name="LS Input Lookup Label 2 5 2 2 12" xfId="11859" xr:uid="{00000000-0005-0000-0000-0000ED560000}"/>
    <cellStyle name="LS Input Lookup Label 2 5 2 2 13" xfId="11860" xr:uid="{00000000-0005-0000-0000-0000EE560000}"/>
    <cellStyle name="LS Input Lookup Label 2 5 2 2 2" xfId="11861" xr:uid="{00000000-0005-0000-0000-0000EF560000}"/>
    <cellStyle name="LS Input Lookup Label 2 5 2 2 3" xfId="11862" xr:uid="{00000000-0005-0000-0000-0000F0560000}"/>
    <cellStyle name="LS Input Lookup Label 2 5 2 2 4" xfId="11863" xr:uid="{00000000-0005-0000-0000-0000F1560000}"/>
    <cellStyle name="LS Input Lookup Label 2 5 2 2 5" xfId="11864" xr:uid="{00000000-0005-0000-0000-0000F2560000}"/>
    <cellStyle name="LS Input Lookup Label 2 5 2 2 6" xfId="11865" xr:uid="{00000000-0005-0000-0000-0000F3560000}"/>
    <cellStyle name="LS Input Lookup Label 2 5 2 2 7" xfId="11866" xr:uid="{00000000-0005-0000-0000-0000F4560000}"/>
    <cellStyle name="LS Input Lookup Label 2 5 2 2 8" xfId="11867" xr:uid="{00000000-0005-0000-0000-0000F5560000}"/>
    <cellStyle name="LS Input Lookup Label 2 5 2 2 9" xfId="11868" xr:uid="{00000000-0005-0000-0000-0000F6560000}"/>
    <cellStyle name="LS Input Lookup Label 2 5 2 3" xfId="11869" xr:uid="{00000000-0005-0000-0000-0000F7560000}"/>
    <cellStyle name="LS Input Lookup Label 2 5 2 4" xfId="11870" xr:uid="{00000000-0005-0000-0000-0000F8560000}"/>
    <cellStyle name="LS Input Lookup Label 2 5 2 5" xfId="11871" xr:uid="{00000000-0005-0000-0000-0000F9560000}"/>
    <cellStyle name="LS Input Lookup Label 2 5 2 6" xfId="11872" xr:uid="{00000000-0005-0000-0000-0000FA560000}"/>
    <cellStyle name="LS Input Lookup Label 2 5 2 7" xfId="11873" xr:uid="{00000000-0005-0000-0000-0000FB560000}"/>
    <cellStyle name="LS Input Lookup Label 2 5 2 8" xfId="11874" xr:uid="{00000000-0005-0000-0000-0000FC560000}"/>
    <cellStyle name="LS Input Lookup Label 2 5 2 9" xfId="11875" xr:uid="{00000000-0005-0000-0000-0000FD560000}"/>
    <cellStyle name="LS Input Lookup Label 2 5 3" xfId="11876" xr:uid="{00000000-0005-0000-0000-0000FE560000}"/>
    <cellStyle name="LS Input Lookup Label 2 5 3 10" xfId="11877" xr:uid="{00000000-0005-0000-0000-0000FF560000}"/>
    <cellStyle name="LS Input Lookup Label 2 5 3 11" xfId="11878" xr:uid="{00000000-0005-0000-0000-000000570000}"/>
    <cellStyle name="LS Input Lookup Label 2 5 3 12" xfId="11879" xr:uid="{00000000-0005-0000-0000-000001570000}"/>
    <cellStyle name="LS Input Lookup Label 2 5 3 13" xfId="11880" xr:uid="{00000000-0005-0000-0000-000002570000}"/>
    <cellStyle name="LS Input Lookup Label 2 5 3 2" xfId="11881" xr:uid="{00000000-0005-0000-0000-000003570000}"/>
    <cellStyle name="LS Input Lookup Label 2 5 3 3" xfId="11882" xr:uid="{00000000-0005-0000-0000-000004570000}"/>
    <cellStyle name="LS Input Lookup Label 2 5 3 4" xfId="11883" xr:uid="{00000000-0005-0000-0000-000005570000}"/>
    <cellStyle name="LS Input Lookup Label 2 5 3 5" xfId="11884" xr:uid="{00000000-0005-0000-0000-000006570000}"/>
    <cellStyle name="LS Input Lookup Label 2 5 3 6" xfId="11885" xr:uid="{00000000-0005-0000-0000-000007570000}"/>
    <cellStyle name="LS Input Lookup Label 2 5 3 7" xfId="11886" xr:uid="{00000000-0005-0000-0000-000008570000}"/>
    <cellStyle name="LS Input Lookup Label 2 5 3 8" xfId="11887" xr:uid="{00000000-0005-0000-0000-000009570000}"/>
    <cellStyle name="LS Input Lookup Label 2 5 3 9" xfId="11888" xr:uid="{00000000-0005-0000-0000-00000A570000}"/>
    <cellStyle name="LS Input Lookup Label 2 5 4" xfId="11889" xr:uid="{00000000-0005-0000-0000-00000B570000}"/>
    <cellStyle name="LS Input Lookup Label 2 5 5" xfId="11890" xr:uid="{00000000-0005-0000-0000-00000C570000}"/>
    <cellStyle name="LS Input Lookup Label 2 5 6" xfId="11891" xr:uid="{00000000-0005-0000-0000-00000D570000}"/>
    <cellStyle name="LS Input Lookup Label 2 5 7" xfId="11892" xr:uid="{00000000-0005-0000-0000-00000E570000}"/>
    <cellStyle name="LS Input Lookup Label 2 5 8" xfId="11893" xr:uid="{00000000-0005-0000-0000-00000F570000}"/>
    <cellStyle name="LS Input Lookup Label 2 5 9" xfId="11894" xr:uid="{00000000-0005-0000-0000-000010570000}"/>
    <cellStyle name="LS Input Lookup Label 2 6" xfId="11895" xr:uid="{00000000-0005-0000-0000-000011570000}"/>
    <cellStyle name="LS Input Lookup Label 2 6 10" xfId="11896" xr:uid="{00000000-0005-0000-0000-000012570000}"/>
    <cellStyle name="LS Input Lookup Label 2 6 11" xfId="11897" xr:uid="{00000000-0005-0000-0000-000013570000}"/>
    <cellStyle name="LS Input Lookup Label 2 6 12" xfId="11898" xr:uid="{00000000-0005-0000-0000-000014570000}"/>
    <cellStyle name="LS Input Lookup Label 2 6 13" xfId="11899" xr:uid="{00000000-0005-0000-0000-000015570000}"/>
    <cellStyle name="LS Input Lookup Label 2 6 14" xfId="11900" xr:uid="{00000000-0005-0000-0000-000016570000}"/>
    <cellStyle name="LS Input Lookup Label 2 6 2" xfId="11901" xr:uid="{00000000-0005-0000-0000-000017570000}"/>
    <cellStyle name="LS Input Lookup Label 2 6 2 10" xfId="11902" xr:uid="{00000000-0005-0000-0000-000018570000}"/>
    <cellStyle name="LS Input Lookup Label 2 6 2 11" xfId="11903" xr:uid="{00000000-0005-0000-0000-000019570000}"/>
    <cellStyle name="LS Input Lookup Label 2 6 2 12" xfId="11904" xr:uid="{00000000-0005-0000-0000-00001A570000}"/>
    <cellStyle name="LS Input Lookup Label 2 6 2 13" xfId="11905" xr:uid="{00000000-0005-0000-0000-00001B570000}"/>
    <cellStyle name="LS Input Lookup Label 2 6 2 2" xfId="11906" xr:uid="{00000000-0005-0000-0000-00001C570000}"/>
    <cellStyle name="LS Input Lookup Label 2 6 2 3" xfId="11907" xr:uid="{00000000-0005-0000-0000-00001D570000}"/>
    <cellStyle name="LS Input Lookup Label 2 6 2 4" xfId="11908" xr:uid="{00000000-0005-0000-0000-00001E570000}"/>
    <cellStyle name="LS Input Lookup Label 2 6 2 5" xfId="11909" xr:uid="{00000000-0005-0000-0000-00001F570000}"/>
    <cellStyle name="LS Input Lookup Label 2 6 2 6" xfId="11910" xr:uid="{00000000-0005-0000-0000-000020570000}"/>
    <cellStyle name="LS Input Lookup Label 2 6 2 7" xfId="11911" xr:uid="{00000000-0005-0000-0000-000021570000}"/>
    <cellStyle name="LS Input Lookup Label 2 6 2 8" xfId="11912" xr:uid="{00000000-0005-0000-0000-000022570000}"/>
    <cellStyle name="LS Input Lookup Label 2 6 2 9" xfId="11913" xr:uid="{00000000-0005-0000-0000-000023570000}"/>
    <cellStyle name="LS Input Lookup Label 2 6 3" xfId="11914" xr:uid="{00000000-0005-0000-0000-000024570000}"/>
    <cellStyle name="LS Input Lookup Label 2 6 4" xfId="11915" xr:uid="{00000000-0005-0000-0000-000025570000}"/>
    <cellStyle name="LS Input Lookup Label 2 6 5" xfId="11916" xr:uid="{00000000-0005-0000-0000-000026570000}"/>
    <cellStyle name="LS Input Lookup Label 2 6 6" xfId="11917" xr:uid="{00000000-0005-0000-0000-000027570000}"/>
    <cellStyle name="LS Input Lookup Label 2 6 7" xfId="11918" xr:uid="{00000000-0005-0000-0000-000028570000}"/>
    <cellStyle name="LS Input Lookup Label 2 6 8" xfId="11919" xr:uid="{00000000-0005-0000-0000-000029570000}"/>
    <cellStyle name="LS Input Lookup Label 2 6 9" xfId="11920" xr:uid="{00000000-0005-0000-0000-00002A570000}"/>
    <cellStyle name="LS Input Lookup Label 2 7" xfId="11921" xr:uid="{00000000-0005-0000-0000-00002B570000}"/>
    <cellStyle name="LS Input Lookup Label 2 7 10" xfId="11922" xr:uid="{00000000-0005-0000-0000-00002C570000}"/>
    <cellStyle name="LS Input Lookup Label 2 7 11" xfId="11923" xr:uid="{00000000-0005-0000-0000-00002D570000}"/>
    <cellStyle name="LS Input Lookup Label 2 7 12" xfId="11924" xr:uid="{00000000-0005-0000-0000-00002E570000}"/>
    <cellStyle name="LS Input Lookup Label 2 7 13" xfId="11925" xr:uid="{00000000-0005-0000-0000-00002F570000}"/>
    <cellStyle name="LS Input Lookup Label 2 7 14" xfId="11926" xr:uid="{00000000-0005-0000-0000-000030570000}"/>
    <cellStyle name="LS Input Lookup Label 2 7 2" xfId="11927" xr:uid="{00000000-0005-0000-0000-000031570000}"/>
    <cellStyle name="LS Input Lookup Label 2 7 2 10" xfId="11928" xr:uid="{00000000-0005-0000-0000-000032570000}"/>
    <cellStyle name="LS Input Lookup Label 2 7 2 11" xfId="11929" xr:uid="{00000000-0005-0000-0000-000033570000}"/>
    <cellStyle name="LS Input Lookup Label 2 7 2 12" xfId="11930" xr:uid="{00000000-0005-0000-0000-000034570000}"/>
    <cellStyle name="LS Input Lookup Label 2 7 2 13" xfId="11931" xr:uid="{00000000-0005-0000-0000-000035570000}"/>
    <cellStyle name="LS Input Lookup Label 2 7 2 2" xfId="11932" xr:uid="{00000000-0005-0000-0000-000036570000}"/>
    <cellStyle name="LS Input Lookup Label 2 7 2 3" xfId="11933" xr:uid="{00000000-0005-0000-0000-000037570000}"/>
    <cellStyle name="LS Input Lookup Label 2 7 2 4" xfId="11934" xr:uid="{00000000-0005-0000-0000-000038570000}"/>
    <cellStyle name="LS Input Lookup Label 2 7 2 5" xfId="11935" xr:uid="{00000000-0005-0000-0000-000039570000}"/>
    <cellStyle name="LS Input Lookup Label 2 7 2 6" xfId="11936" xr:uid="{00000000-0005-0000-0000-00003A570000}"/>
    <cellStyle name="LS Input Lookup Label 2 7 2 7" xfId="11937" xr:uid="{00000000-0005-0000-0000-00003B570000}"/>
    <cellStyle name="LS Input Lookup Label 2 7 2 8" xfId="11938" xr:uid="{00000000-0005-0000-0000-00003C570000}"/>
    <cellStyle name="LS Input Lookup Label 2 7 2 9" xfId="11939" xr:uid="{00000000-0005-0000-0000-00003D570000}"/>
    <cellStyle name="LS Input Lookup Label 2 7 3" xfId="11940" xr:uid="{00000000-0005-0000-0000-00003E570000}"/>
    <cellStyle name="LS Input Lookup Label 2 7 4" xfId="11941" xr:uid="{00000000-0005-0000-0000-00003F570000}"/>
    <cellStyle name="LS Input Lookup Label 2 7 5" xfId="11942" xr:uid="{00000000-0005-0000-0000-000040570000}"/>
    <cellStyle name="LS Input Lookup Label 2 7 6" xfId="11943" xr:uid="{00000000-0005-0000-0000-000041570000}"/>
    <cellStyle name="LS Input Lookup Label 2 7 7" xfId="11944" xr:uid="{00000000-0005-0000-0000-000042570000}"/>
    <cellStyle name="LS Input Lookup Label 2 7 8" xfId="11945" xr:uid="{00000000-0005-0000-0000-000043570000}"/>
    <cellStyle name="LS Input Lookup Label 2 7 9" xfId="11946" xr:uid="{00000000-0005-0000-0000-000044570000}"/>
    <cellStyle name="LS Input Lookup Label 2 8" xfId="11947" xr:uid="{00000000-0005-0000-0000-000045570000}"/>
    <cellStyle name="LS Input Lookup Label 2 8 10" xfId="11948" xr:uid="{00000000-0005-0000-0000-000046570000}"/>
    <cellStyle name="LS Input Lookup Label 2 8 11" xfId="11949" xr:uid="{00000000-0005-0000-0000-000047570000}"/>
    <cellStyle name="LS Input Lookup Label 2 8 12" xfId="11950" xr:uid="{00000000-0005-0000-0000-000048570000}"/>
    <cellStyle name="LS Input Lookup Label 2 8 13" xfId="11951" xr:uid="{00000000-0005-0000-0000-000049570000}"/>
    <cellStyle name="LS Input Lookup Label 2 8 2" xfId="11952" xr:uid="{00000000-0005-0000-0000-00004A570000}"/>
    <cellStyle name="LS Input Lookup Label 2 8 3" xfId="11953" xr:uid="{00000000-0005-0000-0000-00004B570000}"/>
    <cellStyle name="LS Input Lookup Label 2 8 4" xfId="11954" xr:uid="{00000000-0005-0000-0000-00004C570000}"/>
    <cellStyle name="LS Input Lookup Label 2 8 5" xfId="11955" xr:uid="{00000000-0005-0000-0000-00004D570000}"/>
    <cellStyle name="LS Input Lookup Label 2 8 6" xfId="11956" xr:uid="{00000000-0005-0000-0000-00004E570000}"/>
    <cellStyle name="LS Input Lookup Label 2 8 7" xfId="11957" xr:uid="{00000000-0005-0000-0000-00004F570000}"/>
    <cellStyle name="LS Input Lookup Label 2 8 8" xfId="11958" xr:uid="{00000000-0005-0000-0000-000050570000}"/>
    <cellStyle name="LS Input Lookup Label 2 8 9" xfId="11959" xr:uid="{00000000-0005-0000-0000-000051570000}"/>
    <cellStyle name="LS Input Lookup Label 2 9" xfId="11960" xr:uid="{00000000-0005-0000-0000-000052570000}"/>
    <cellStyle name="LS Input Lookup Label 3" xfId="11961" xr:uid="{00000000-0005-0000-0000-000053570000}"/>
    <cellStyle name="LS Input Lookup Label 3 10" xfId="11962" xr:uid="{00000000-0005-0000-0000-000054570000}"/>
    <cellStyle name="LS Input Lookup Label 3 11" xfId="11963" xr:uid="{00000000-0005-0000-0000-000055570000}"/>
    <cellStyle name="LS Input Lookup Label 3 12" xfId="11964" xr:uid="{00000000-0005-0000-0000-000056570000}"/>
    <cellStyle name="LS Input Lookup Label 3 13" xfId="11965" xr:uid="{00000000-0005-0000-0000-000057570000}"/>
    <cellStyle name="LS Input Lookup Label 3 14" xfId="11966" xr:uid="{00000000-0005-0000-0000-000058570000}"/>
    <cellStyle name="LS Input Lookup Label 3 15" xfId="11967" xr:uid="{00000000-0005-0000-0000-000059570000}"/>
    <cellStyle name="LS Input Lookup Label 3 16" xfId="11968" xr:uid="{00000000-0005-0000-0000-00005A570000}"/>
    <cellStyle name="LS Input Lookup Label 3 17" xfId="11969" xr:uid="{00000000-0005-0000-0000-00005B570000}"/>
    <cellStyle name="LS Input Lookup Label 3 18" xfId="11970" xr:uid="{00000000-0005-0000-0000-00005C570000}"/>
    <cellStyle name="LS Input Lookup Label 3 2" xfId="11971" xr:uid="{00000000-0005-0000-0000-00005D570000}"/>
    <cellStyle name="LS Input Lookup Label 3 2 10" xfId="11972" xr:uid="{00000000-0005-0000-0000-00005E570000}"/>
    <cellStyle name="LS Input Lookup Label 3 2 11" xfId="11973" xr:uid="{00000000-0005-0000-0000-00005F570000}"/>
    <cellStyle name="LS Input Lookup Label 3 2 12" xfId="11974" xr:uid="{00000000-0005-0000-0000-000060570000}"/>
    <cellStyle name="LS Input Lookup Label 3 2 13" xfId="11975" xr:uid="{00000000-0005-0000-0000-000061570000}"/>
    <cellStyle name="LS Input Lookup Label 3 2 14" xfId="11976" xr:uid="{00000000-0005-0000-0000-000062570000}"/>
    <cellStyle name="LS Input Lookup Label 3 2 15" xfId="11977" xr:uid="{00000000-0005-0000-0000-000063570000}"/>
    <cellStyle name="LS Input Lookup Label 3 2 16" xfId="11978" xr:uid="{00000000-0005-0000-0000-000064570000}"/>
    <cellStyle name="LS Input Lookup Label 3 2 2" xfId="11979" xr:uid="{00000000-0005-0000-0000-000065570000}"/>
    <cellStyle name="LS Input Lookup Label 3 2 2 10" xfId="11980" xr:uid="{00000000-0005-0000-0000-000066570000}"/>
    <cellStyle name="LS Input Lookup Label 3 2 2 11" xfId="11981" xr:uid="{00000000-0005-0000-0000-000067570000}"/>
    <cellStyle name="LS Input Lookup Label 3 2 2 12" xfId="11982" xr:uid="{00000000-0005-0000-0000-000068570000}"/>
    <cellStyle name="LS Input Lookup Label 3 2 2 13" xfId="11983" xr:uid="{00000000-0005-0000-0000-000069570000}"/>
    <cellStyle name="LS Input Lookup Label 3 2 2 14" xfId="11984" xr:uid="{00000000-0005-0000-0000-00006A570000}"/>
    <cellStyle name="LS Input Lookup Label 3 2 2 15" xfId="11985" xr:uid="{00000000-0005-0000-0000-00006B570000}"/>
    <cellStyle name="LS Input Lookup Label 3 2 2 2" xfId="11986" xr:uid="{00000000-0005-0000-0000-00006C570000}"/>
    <cellStyle name="LS Input Lookup Label 3 2 2 2 10" xfId="11987" xr:uid="{00000000-0005-0000-0000-00006D570000}"/>
    <cellStyle name="LS Input Lookup Label 3 2 2 2 11" xfId="11988" xr:uid="{00000000-0005-0000-0000-00006E570000}"/>
    <cellStyle name="LS Input Lookup Label 3 2 2 2 12" xfId="11989" xr:uid="{00000000-0005-0000-0000-00006F570000}"/>
    <cellStyle name="LS Input Lookup Label 3 2 2 2 13" xfId="11990" xr:uid="{00000000-0005-0000-0000-000070570000}"/>
    <cellStyle name="LS Input Lookup Label 3 2 2 2 14" xfId="11991" xr:uid="{00000000-0005-0000-0000-000071570000}"/>
    <cellStyle name="LS Input Lookup Label 3 2 2 2 2" xfId="11992" xr:uid="{00000000-0005-0000-0000-000072570000}"/>
    <cellStyle name="LS Input Lookup Label 3 2 2 2 2 10" xfId="11993" xr:uid="{00000000-0005-0000-0000-000073570000}"/>
    <cellStyle name="LS Input Lookup Label 3 2 2 2 2 11" xfId="11994" xr:uid="{00000000-0005-0000-0000-000074570000}"/>
    <cellStyle name="LS Input Lookup Label 3 2 2 2 2 12" xfId="11995" xr:uid="{00000000-0005-0000-0000-000075570000}"/>
    <cellStyle name="LS Input Lookup Label 3 2 2 2 2 13" xfId="11996" xr:uid="{00000000-0005-0000-0000-000076570000}"/>
    <cellStyle name="LS Input Lookup Label 3 2 2 2 2 2" xfId="11997" xr:uid="{00000000-0005-0000-0000-000077570000}"/>
    <cellStyle name="LS Input Lookup Label 3 2 2 2 2 3" xfId="11998" xr:uid="{00000000-0005-0000-0000-000078570000}"/>
    <cellStyle name="LS Input Lookup Label 3 2 2 2 2 4" xfId="11999" xr:uid="{00000000-0005-0000-0000-000079570000}"/>
    <cellStyle name="LS Input Lookup Label 3 2 2 2 2 5" xfId="12000" xr:uid="{00000000-0005-0000-0000-00007A570000}"/>
    <cellStyle name="LS Input Lookup Label 3 2 2 2 2 6" xfId="12001" xr:uid="{00000000-0005-0000-0000-00007B570000}"/>
    <cellStyle name="LS Input Lookup Label 3 2 2 2 2 7" xfId="12002" xr:uid="{00000000-0005-0000-0000-00007C570000}"/>
    <cellStyle name="LS Input Lookup Label 3 2 2 2 2 8" xfId="12003" xr:uid="{00000000-0005-0000-0000-00007D570000}"/>
    <cellStyle name="LS Input Lookup Label 3 2 2 2 2 9" xfId="12004" xr:uid="{00000000-0005-0000-0000-00007E570000}"/>
    <cellStyle name="LS Input Lookup Label 3 2 2 2 3" xfId="12005" xr:uid="{00000000-0005-0000-0000-00007F570000}"/>
    <cellStyle name="LS Input Lookup Label 3 2 2 2 4" xfId="12006" xr:uid="{00000000-0005-0000-0000-000080570000}"/>
    <cellStyle name="LS Input Lookup Label 3 2 2 2 5" xfId="12007" xr:uid="{00000000-0005-0000-0000-000081570000}"/>
    <cellStyle name="LS Input Lookup Label 3 2 2 2 6" xfId="12008" xr:uid="{00000000-0005-0000-0000-000082570000}"/>
    <cellStyle name="LS Input Lookup Label 3 2 2 2 7" xfId="12009" xr:uid="{00000000-0005-0000-0000-000083570000}"/>
    <cellStyle name="LS Input Lookup Label 3 2 2 2 8" xfId="12010" xr:uid="{00000000-0005-0000-0000-000084570000}"/>
    <cellStyle name="LS Input Lookup Label 3 2 2 2 9" xfId="12011" xr:uid="{00000000-0005-0000-0000-000085570000}"/>
    <cellStyle name="LS Input Lookup Label 3 2 2 3" xfId="12012" xr:uid="{00000000-0005-0000-0000-000086570000}"/>
    <cellStyle name="LS Input Lookup Label 3 2 2 3 10" xfId="12013" xr:uid="{00000000-0005-0000-0000-000087570000}"/>
    <cellStyle name="LS Input Lookup Label 3 2 2 3 11" xfId="12014" xr:uid="{00000000-0005-0000-0000-000088570000}"/>
    <cellStyle name="LS Input Lookup Label 3 2 2 3 12" xfId="12015" xr:uid="{00000000-0005-0000-0000-000089570000}"/>
    <cellStyle name="LS Input Lookup Label 3 2 2 3 13" xfId="12016" xr:uid="{00000000-0005-0000-0000-00008A570000}"/>
    <cellStyle name="LS Input Lookup Label 3 2 2 3 2" xfId="12017" xr:uid="{00000000-0005-0000-0000-00008B570000}"/>
    <cellStyle name="LS Input Lookup Label 3 2 2 3 3" xfId="12018" xr:uid="{00000000-0005-0000-0000-00008C570000}"/>
    <cellStyle name="LS Input Lookup Label 3 2 2 3 4" xfId="12019" xr:uid="{00000000-0005-0000-0000-00008D570000}"/>
    <cellStyle name="LS Input Lookup Label 3 2 2 3 5" xfId="12020" xr:uid="{00000000-0005-0000-0000-00008E570000}"/>
    <cellStyle name="LS Input Lookup Label 3 2 2 3 6" xfId="12021" xr:uid="{00000000-0005-0000-0000-00008F570000}"/>
    <cellStyle name="LS Input Lookup Label 3 2 2 3 7" xfId="12022" xr:uid="{00000000-0005-0000-0000-000090570000}"/>
    <cellStyle name="LS Input Lookup Label 3 2 2 3 8" xfId="12023" xr:uid="{00000000-0005-0000-0000-000091570000}"/>
    <cellStyle name="LS Input Lookup Label 3 2 2 3 9" xfId="12024" xr:uid="{00000000-0005-0000-0000-000092570000}"/>
    <cellStyle name="LS Input Lookup Label 3 2 2 4" xfId="12025" xr:uid="{00000000-0005-0000-0000-000093570000}"/>
    <cellStyle name="LS Input Lookup Label 3 2 2 5" xfId="12026" xr:uid="{00000000-0005-0000-0000-000094570000}"/>
    <cellStyle name="LS Input Lookup Label 3 2 2 6" xfId="12027" xr:uid="{00000000-0005-0000-0000-000095570000}"/>
    <cellStyle name="LS Input Lookup Label 3 2 2 7" xfId="12028" xr:uid="{00000000-0005-0000-0000-000096570000}"/>
    <cellStyle name="LS Input Lookup Label 3 2 2 8" xfId="12029" xr:uid="{00000000-0005-0000-0000-000097570000}"/>
    <cellStyle name="LS Input Lookup Label 3 2 2 9" xfId="12030" xr:uid="{00000000-0005-0000-0000-000098570000}"/>
    <cellStyle name="LS Input Lookup Label 3 2 3" xfId="12031" xr:uid="{00000000-0005-0000-0000-000099570000}"/>
    <cellStyle name="LS Input Lookup Label 3 2 3 10" xfId="12032" xr:uid="{00000000-0005-0000-0000-00009A570000}"/>
    <cellStyle name="LS Input Lookup Label 3 2 3 11" xfId="12033" xr:uid="{00000000-0005-0000-0000-00009B570000}"/>
    <cellStyle name="LS Input Lookup Label 3 2 3 12" xfId="12034" xr:uid="{00000000-0005-0000-0000-00009C570000}"/>
    <cellStyle name="LS Input Lookup Label 3 2 3 13" xfId="12035" xr:uid="{00000000-0005-0000-0000-00009D570000}"/>
    <cellStyle name="LS Input Lookup Label 3 2 3 14" xfId="12036" xr:uid="{00000000-0005-0000-0000-00009E570000}"/>
    <cellStyle name="LS Input Lookup Label 3 2 3 2" xfId="12037" xr:uid="{00000000-0005-0000-0000-00009F570000}"/>
    <cellStyle name="LS Input Lookup Label 3 2 3 2 10" xfId="12038" xr:uid="{00000000-0005-0000-0000-0000A0570000}"/>
    <cellStyle name="LS Input Lookup Label 3 2 3 2 11" xfId="12039" xr:uid="{00000000-0005-0000-0000-0000A1570000}"/>
    <cellStyle name="LS Input Lookup Label 3 2 3 2 12" xfId="12040" xr:uid="{00000000-0005-0000-0000-0000A2570000}"/>
    <cellStyle name="LS Input Lookup Label 3 2 3 2 13" xfId="12041" xr:uid="{00000000-0005-0000-0000-0000A3570000}"/>
    <cellStyle name="LS Input Lookup Label 3 2 3 2 2" xfId="12042" xr:uid="{00000000-0005-0000-0000-0000A4570000}"/>
    <cellStyle name="LS Input Lookup Label 3 2 3 2 3" xfId="12043" xr:uid="{00000000-0005-0000-0000-0000A5570000}"/>
    <cellStyle name="LS Input Lookup Label 3 2 3 2 4" xfId="12044" xr:uid="{00000000-0005-0000-0000-0000A6570000}"/>
    <cellStyle name="LS Input Lookup Label 3 2 3 2 5" xfId="12045" xr:uid="{00000000-0005-0000-0000-0000A7570000}"/>
    <cellStyle name="LS Input Lookup Label 3 2 3 2 6" xfId="12046" xr:uid="{00000000-0005-0000-0000-0000A8570000}"/>
    <cellStyle name="LS Input Lookup Label 3 2 3 2 7" xfId="12047" xr:uid="{00000000-0005-0000-0000-0000A9570000}"/>
    <cellStyle name="LS Input Lookup Label 3 2 3 2 8" xfId="12048" xr:uid="{00000000-0005-0000-0000-0000AA570000}"/>
    <cellStyle name="LS Input Lookup Label 3 2 3 2 9" xfId="12049" xr:uid="{00000000-0005-0000-0000-0000AB570000}"/>
    <cellStyle name="LS Input Lookup Label 3 2 3 3" xfId="12050" xr:uid="{00000000-0005-0000-0000-0000AC570000}"/>
    <cellStyle name="LS Input Lookup Label 3 2 3 4" xfId="12051" xr:uid="{00000000-0005-0000-0000-0000AD570000}"/>
    <cellStyle name="LS Input Lookup Label 3 2 3 5" xfId="12052" xr:uid="{00000000-0005-0000-0000-0000AE570000}"/>
    <cellStyle name="LS Input Lookup Label 3 2 3 6" xfId="12053" xr:uid="{00000000-0005-0000-0000-0000AF570000}"/>
    <cellStyle name="LS Input Lookup Label 3 2 3 7" xfId="12054" xr:uid="{00000000-0005-0000-0000-0000B0570000}"/>
    <cellStyle name="LS Input Lookup Label 3 2 3 8" xfId="12055" xr:uid="{00000000-0005-0000-0000-0000B1570000}"/>
    <cellStyle name="LS Input Lookup Label 3 2 3 9" xfId="12056" xr:uid="{00000000-0005-0000-0000-0000B2570000}"/>
    <cellStyle name="LS Input Lookup Label 3 2 4" xfId="12057" xr:uid="{00000000-0005-0000-0000-0000B3570000}"/>
    <cellStyle name="LS Input Lookup Label 3 2 4 10" xfId="12058" xr:uid="{00000000-0005-0000-0000-0000B4570000}"/>
    <cellStyle name="LS Input Lookup Label 3 2 4 11" xfId="12059" xr:uid="{00000000-0005-0000-0000-0000B5570000}"/>
    <cellStyle name="LS Input Lookup Label 3 2 4 12" xfId="12060" xr:uid="{00000000-0005-0000-0000-0000B6570000}"/>
    <cellStyle name="LS Input Lookup Label 3 2 4 13" xfId="12061" xr:uid="{00000000-0005-0000-0000-0000B7570000}"/>
    <cellStyle name="LS Input Lookup Label 3 2 4 2" xfId="12062" xr:uid="{00000000-0005-0000-0000-0000B8570000}"/>
    <cellStyle name="LS Input Lookup Label 3 2 4 3" xfId="12063" xr:uid="{00000000-0005-0000-0000-0000B9570000}"/>
    <cellStyle name="LS Input Lookup Label 3 2 4 4" xfId="12064" xr:uid="{00000000-0005-0000-0000-0000BA570000}"/>
    <cellStyle name="LS Input Lookup Label 3 2 4 5" xfId="12065" xr:uid="{00000000-0005-0000-0000-0000BB570000}"/>
    <cellStyle name="LS Input Lookup Label 3 2 4 6" xfId="12066" xr:uid="{00000000-0005-0000-0000-0000BC570000}"/>
    <cellStyle name="LS Input Lookup Label 3 2 4 7" xfId="12067" xr:uid="{00000000-0005-0000-0000-0000BD570000}"/>
    <cellStyle name="LS Input Lookup Label 3 2 4 8" xfId="12068" xr:uid="{00000000-0005-0000-0000-0000BE570000}"/>
    <cellStyle name="LS Input Lookup Label 3 2 4 9" xfId="12069" xr:uid="{00000000-0005-0000-0000-0000BF570000}"/>
    <cellStyle name="LS Input Lookup Label 3 2 5" xfId="12070" xr:uid="{00000000-0005-0000-0000-0000C0570000}"/>
    <cellStyle name="LS Input Lookup Label 3 2 6" xfId="12071" xr:uid="{00000000-0005-0000-0000-0000C1570000}"/>
    <cellStyle name="LS Input Lookup Label 3 2 7" xfId="12072" xr:uid="{00000000-0005-0000-0000-0000C2570000}"/>
    <cellStyle name="LS Input Lookup Label 3 2 8" xfId="12073" xr:uid="{00000000-0005-0000-0000-0000C3570000}"/>
    <cellStyle name="LS Input Lookup Label 3 2 9" xfId="12074" xr:uid="{00000000-0005-0000-0000-0000C4570000}"/>
    <cellStyle name="LS Input Lookup Label 3 3" xfId="12075" xr:uid="{00000000-0005-0000-0000-0000C5570000}"/>
    <cellStyle name="LS Input Lookup Label 3 3 10" xfId="12076" xr:uid="{00000000-0005-0000-0000-0000C6570000}"/>
    <cellStyle name="LS Input Lookup Label 3 3 11" xfId="12077" xr:uid="{00000000-0005-0000-0000-0000C7570000}"/>
    <cellStyle name="LS Input Lookup Label 3 3 12" xfId="12078" xr:uid="{00000000-0005-0000-0000-0000C8570000}"/>
    <cellStyle name="LS Input Lookup Label 3 3 13" xfId="12079" xr:uid="{00000000-0005-0000-0000-0000C9570000}"/>
    <cellStyle name="LS Input Lookup Label 3 3 14" xfId="12080" xr:uid="{00000000-0005-0000-0000-0000CA570000}"/>
    <cellStyle name="LS Input Lookup Label 3 3 15" xfId="12081" xr:uid="{00000000-0005-0000-0000-0000CB570000}"/>
    <cellStyle name="LS Input Lookup Label 3 3 2" xfId="12082" xr:uid="{00000000-0005-0000-0000-0000CC570000}"/>
    <cellStyle name="LS Input Lookup Label 3 3 2 10" xfId="12083" xr:uid="{00000000-0005-0000-0000-0000CD570000}"/>
    <cellStyle name="LS Input Lookup Label 3 3 2 11" xfId="12084" xr:uid="{00000000-0005-0000-0000-0000CE570000}"/>
    <cellStyle name="LS Input Lookup Label 3 3 2 12" xfId="12085" xr:uid="{00000000-0005-0000-0000-0000CF570000}"/>
    <cellStyle name="LS Input Lookup Label 3 3 2 13" xfId="12086" xr:uid="{00000000-0005-0000-0000-0000D0570000}"/>
    <cellStyle name="LS Input Lookup Label 3 3 2 14" xfId="12087" xr:uid="{00000000-0005-0000-0000-0000D1570000}"/>
    <cellStyle name="LS Input Lookup Label 3 3 2 2" xfId="12088" xr:uid="{00000000-0005-0000-0000-0000D2570000}"/>
    <cellStyle name="LS Input Lookup Label 3 3 2 2 10" xfId="12089" xr:uid="{00000000-0005-0000-0000-0000D3570000}"/>
    <cellStyle name="LS Input Lookup Label 3 3 2 2 11" xfId="12090" xr:uid="{00000000-0005-0000-0000-0000D4570000}"/>
    <cellStyle name="LS Input Lookup Label 3 3 2 2 12" xfId="12091" xr:uid="{00000000-0005-0000-0000-0000D5570000}"/>
    <cellStyle name="LS Input Lookup Label 3 3 2 2 13" xfId="12092" xr:uid="{00000000-0005-0000-0000-0000D6570000}"/>
    <cellStyle name="LS Input Lookup Label 3 3 2 2 2" xfId="12093" xr:uid="{00000000-0005-0000-0000-0000D7570000}"/>
    <cellStyle name="LS Input Lookup Label 3 3 2 2 3" xfId="12094" xr:uid="{00000000-0005-0000-0000-0000D8570000}"/>
    <cellStyle name="LS Input Lookup Label 3 3 2 2 4" xfId="12095" xr:uid="{00000000-0005-0000-0000-0000D9570000}"/>
    <cellStyle name="LS Input Lookup Label 3 3 2 2 5" xfId="12096" xr:uid="{00000000-0005-0000-0000-0000DA570000}"/>
    <cellStyle name="LS Input Lookup Label 3 3 2 2 6" xfId="12097" xr:uid="{00000000-0005-0000-0000-0000DB570000}"/>
    <cellStyle name="LS Input Lookup Label 3 3 2 2 7" xfId="12098" xr:uid="{00000000-0005-0000-0000-0000DC570000}"/>
    <cellStyle name="LS Input Lookup Label 3 3 2 2 8" xfId="12099" xr:uid="{00000000-0005-0000-0000-0000DD570000}"/>
    <cellStyle name="LS Input Lookup Label 3 3 2 2 9" xfId="12100" xr:uid="{00000000-0005-0000-0000-0000DE570000}"/>
    <cellStyle name="LS Input Lookup Label 3 3 2 3" xfId="12101" xr:uid="{00000000-0005-0000-0000-0000DF570000}"/>
    <cellStyle name="LS Input Lookup Label 3 3 2 4" xfId="12102" xr:uid="{00000000-0005-0000-0000-0000E0570000}"/>
    <cellStyle name="LS Input Lookup Label 3 3 2 5" xfId="12103" xr:uid="{00000000-0005-0000-0000-0000E1570000}"/>
    <cellStyle name="LS Input Lookup Label 3 3 2 6" xfId="12104" xr:uid="{00000000-0005-0000-0000-0000E2570000}"/>
    <cellStyle name="LS Input Lookup Label 3 3 2 7" xfId="12105" xr:uid="{00000000-0005-0000-0000-0000E3570000}"/>
    <cellStyle name="LS Input Lookup Label 3 3 2 8" xfId="12106" xr:uid="{00000000-0005-0000-0000-0000E4570000}"/>
    <cellStyle name="LS Input Lookup Label 3 3 2 9" xfId="12107" xr:uid="{00000000-0005-0000-0000-0000E5570000}"/>
    <cellStyle name="LS Input Lookup Label 3 3 3" xfId="12108" xr:uid="{00000000-0005-0000-0000-0000E6570000}"/>
    <cellStyle name="LS Input Lookup Label 3 3 3 10" xfId="12109" xr:uid="{00000000-0005-0000-0000-0000E7570000}"/>
    <cellStyle name="LS Input Lookup Label 3 3 3 11" xfId="12110" xr:uid="{00000000-0005-0000-0000-0000E8570000}"/>
    <cellStyle name="LS Input Lookup Label 3 3 3 12" xfId="12111" xr:uid="{00000000-0005-0000-0000-0000E9570000}"/>
    <cellStyle name="LS Input Lookup Label 3 3 3 13" xfId="12112" xr:uid="{00000000-0005-0000-0000-0000EA570000}"/>
    <cellStyle name="LS Input Lookup Label 3 3 3 2" xfId="12113" xr:uid="{00000000-0005-0000-0000-0000EB570000}"/>
    <cellStyle name="LS Input Lookup Label 3 3 3 3" xfId="12114" xr:uid="{00000000-0005-0000-0000-0000EC570000}"/>
    <cellStyle name="LS Input Lookup Label 3 3 3 4" xfId="12115" xr:uid="{00000000-0005-0000-0000-0000ED570000}"/>
    <cellStyle name="LS Input Lookup Label 3 3 3 5" xfId="12116" xr:uid="{00000000-0005-0000-0000-0000EE570000}"/>
    <cellStyle name="LS Input Lookup Label 3 3 3 6" xfId="12117" xr:uid="{00000000-0005-0000-0000-0000EF570000}"/>
    <cellStyle name="LS Input Lookup Label 3 3 3 7" xfId="12118" xr:uid="{00000000-0005-0000-0000-0000F0570000}"/>
    <cellStyle name="LS Input Lookup Label 3 3 3 8" xfId="12119" xr:uid="{00000000-0005-0000-0000-0000F1570000}"/>
    <cellStyle name="LS Input Lookup Label 3 3 3 9" xfId="12120" xr:uid="{00000000-0005-0000-0000-0000F2570000}"/>
    <cellStyle name="LS Input Lookup Label 3 3 4" xfId="12121" xr:uid="{00000000-0005-0000-0000-0000F3570000}"/>
    <cellStyle name="LS Input Lookup Label 3 3 5" xfId="12122" xr:uid="{00000000-0005-0000-0000-0000F4570000}"/>
    <cellStyle name="LS Input Lookup Label 3 3 6" xfId="12123" xr:uid="{00000000-0005-0000-0000-0000F5570000}"/>
    <cellStyle name="LS Input Lookup Label 3 3 7" xfId="12124" xr:uid="{00000000-0005-0000-0000-0000F6570000}"/>
    <cellStyle name="LS Input Lookup Label 3 3 8" xfId="12125" xr:uid="{00000000-0005-0000-0000-0000F7570000}"/>
    <cellStyle name="LS Input Lookup Label 3 3 9" xfId="12126" xr:uid="{00000000-0005-0000-0000-0000F8570000}"/>
    <cellStyle name="LS Input Lookup Label 3 4" xfId="12127" xr:uid="{00000000-0005-0000-0000-0000F9570000}"/>
    <cellStyle name="LS Input Lookup Label 3 4 10" xfId="12128" xr:uid="{00000000-0005-0000-0000-0000FA570000}"/>
    <cellStyle name="LS Input Lookup Label 3 4 11" xfId="12129" xr:uid="{00000000-0005-0000-0000-0000FB570000}"/>
    <cellStyle name="LS Input Lookup Label 3 4 12" xfId="12130" xr:uid="{00000000-0005-0000-0000-0000FC570000}"/>
    <cellStyle name="LS Input Lookup Label 3 4 13" xfId="12131" xr:uid="{00000000-0005-0000-0000-0000FD570000}"/>
    <cellStyle name="LS Input Lookup Label 3 4 14" xfId="12132" xr:uid="{00000000-0005-0000-0000-0000FE570000}"/>
    <cellStyle name="LS Input Lookup Label 3 4 15" xfId="12133" xr:uid="{00000000-0005-0000-0000-0000FF570000}"/>
    <cellStyle name="LS Input Lookup Label 3 4 2" xfId="12134" xr:uid="{00000000-0005-0000-0000-000000580000}"/>
    <cellStyle name="LS Input Lookup Label 3 4 2 10" xfId="12135" xr:uid="{00000000-0005-0000-0000-000001580000}"/>
    <cellStyle name="LS Input Lookup Label 3 4 2 11" xfId="12136" xr:uid="{00000000-0005-0000-0000-000002580000}"/>
    <cellStyle name="LS Input Lookup Label 3 4 2 12" xfId="12137" xr:uid="{00000000-0005-0000-0000-000003580000}"/>
    <cellStyle name="LS Input Lookup Label 3 4 2 13" xfId="12138" xr:uid="{00000000-0005-0000-0000-000004580000}"/>
    <cellStyle name="LS Input Lookup Label 3 4 2 14" xfId="12139" xr:uid="{00000000-0005-0000-0000-000005580000}"/>
    <cellStyle name="LS Input Lookup Label 3 4 2 2" xfId="12140" xr:uid="{00000000-0005-0000-0000-000006580000}"/>
    <cellStyle name="LS Input Lookup Label 3 4 2 2 10" xfId="12141" xr:uid="{00000000-0005-0000-0000-000007580000}"/>
    <cellStyle name="LS Input Lookup Label 3 4 2 2 11" xfId="12142" xr:uid="{00000000-0005-0000-0000-000008580000}"/>
    <cellStyle name="LS Input Lookup Label 3 4 2 2 12" xfId="12143" xr:uid="{00000000-0005-0000-0000-000009580000}"/>
    <cellStyle name="LS Input Lookup Label 3 4 2 2 13" xfId="12144" xr:uid="{00000000-0005-0000-0000-00000A580000}"/>
    <cellStyle name="LS Input Lookup Label 3 4 2 2 2" xfId="12145" xr:uid="{00000000-0005-0000-0000-00000B580000}"/>
    <cellStyle name="LS Input Lookup Label 3 4 2 2 3" xfId="12146" xr:uid="{00000000-0005-0000-0000-00000C580000}"/>
    <cellStyle name="LS Input Lookup Label 3 4 2 2 4" xfId="12147" xr:uid="{00000000-0005-0000-0000-00000D580000}"/>
    <cellStyle name="LS Input Lookup Label 3 4 2 2 5" xfId="12148" xr:uid="{00000000-0005-0000-0000-00000E580000}"/>
    <cellStyle name="LS Input Lookup Label 3 4 2 2 6" xfId="12149" xr:uid="{00000000-0005-0000-0000-00000F580000}"/>
    <cellStyle name="LS Input Lookup Label 3 4 2 2 7" xfId="12150" xr:uid="{00000000-0005-0000-0000-000010580000}"/>
    <cellStyle name="LS Input Lookup Label 3 4 2 2 8" xfId="12151" xr:uid="{00000000-0005-0000-0000-000011580000}"/>
    <cellStyle name="LS Input Lookup Label 3 4 2 2 9" xfId="12152" xr:uid="{00000000-0005-0000-0000-000012580000}"/>
    <cellStyle name="LS Input Lookup Label 3 4 2 3" xfId="12153" xr:uid="{00000000-0005-0000-0000-000013580000}"/>
    <cellStyle name="LS Input Lookup Label 3 4 2 4" xfId="12154" xr:uid="{00000000-0005-0000-0000-000014580000}"/>
    <cellStyle name="LS Input Lookup Label 3 4 2 5" xfId="12155" xr:uid="{00000000-0005-0000-0000-000015580000}"/>
    <cellStyle name="LS Input Lookup Label 3 4 2 6" xfId="12156" xr:uid="{00000000-0005-0000-0000-000016580000}"/>
    <cellStyle name="LS Input Lookup Label 3 4 2 7" xfId="12157" xr:uid="{00000000-0005-0000-0000-000017580000}"/>
    <cellStyle name="LS Input Lookup Label 3 4 2 8" xfId="12158" xr:uid="{00000000-0005-0000-0000-000018580000}"/>
    <cellStyle name="LS Input Lookup Label 3 4 2 9" xfId="12159" xr:uid="{00000000-0005-0000-0000-000019580000}"/>
    <cellStyle name="LS Input Lookup Label 3 4 3" xfId="12160" xr:uid="{00000000-0005-0000-0000-00001A580000}"/>
    <cellStyle name="LS Input Lookup Label 3 4 3 10" xfId="12161" xr:uid="{00000000-0005-0000-0000-00001B580000}"/>
    <cellStyle name="LS Input Lookup Label 3 4 3 11" xfId="12162" xr:uid="{00000000-0005-0000-0000-00001C580000}"/>
    <cellStyle name="LS Input Lookup Label 3 4 3 12" xfId="12163" xr:uid="{00000000-0005-0000-0000-00001D580000}"/>
    <cellStyle name="LS Input Lookup Label 3 4 3 13" xfId="12164" xr:uid="{00000000-0005-0000-0000-00001E580000}"/>
    <cellStyle name="LS Input Lookup Label 3 4 3 2" xfId="12165" xr:uid="{00000000-0005-0000-0000-00001F580000}"/>
    <cellStyle name="LS Input Lookup Label 3 4 3 3" xfId="12166" xr:uid="{00000000-0005-0000-0000-000020580000}"/>
    <cellStyle name="LS Input Lookup Label 3 4 3 4" xfId="12167" xr:uid="{00000000-0005-0000-0000-000021580000}"/>
    <cellStyle name="LS Input Lookup Label 3 4 3 5" xfId="12168" xr:uid="{00000000-0005-0000-0000-000022580000}"/>
    <cellStyle name="LS Input Lookup Label 3 4 3 6" xfId="12169" xr:uid="{00000000-0005-0000-0000-000023580000}"/>
    <cellStyle name="LS Input Lookup Label 3 4 3 7" xfId="12170" xr:uid="{00000000-0005-0000-0000-000024580000}"/>
    <cellStyle name="LS Input Lookup Label 3 4 3 8" xfId="12171" xr:uid="{00000000-0005-0000-0000-000025580000}"/>
    <cellStyle name="LS Input Lookup Label 3 4 3 9" xfId="12172" xr:uid="{00000000-0005-0000-0000-000026580000}"/>
    <cellStyle name="LS Input Lookup Label 3 4 4" xfId="12173" xr:uid="{00000000-0005-0000-0000-000027580000}"/>
    <cellStyle name="LS Input Lookup Label 3 4 5" xfId="12174" xr:uid="{00000000-0005-0000-0000-000028580000}"/>
    <cellStyle name="LS Input Lookup Label 3 4 6" xfId="12175" xr:uid="{00000000-0005-0000-0000-000029580000}"/>
    <cellStyle name="LS Input Lookup Label 3 4 7" xfId="12176" xr:uid="{00000000-0005-0000-0000-00002A580000}"/>
    <cellStyle name="LS Input Lookup Label 3 4 8" xfId="12177" xr:uid="{00000000-0005-0000-0000-00002B580000}"/>
    <cellStyle name="LS Input Lookup Label 3 4 9" xfId="12178" xr:uid="{00000000-0005-0000-0000-00002C580000}"/>
    <cellStyle name="LS Input Lookup Label 3 5" xfId="12179" xr:uid="{00000000-0005-0000-0000-00002D580000}"/>
    <cellStyle name="LS Input Lookup Label 3 5 10" xfId="12180" xr:uid="{00000000-0005-0000-0000-00002E580000}"/>
    <cellStyle name="LS Input Lookup Label 3 5 11" xfId="12181" xr:uid="{00000000-0005-0000-0000-00002F580000}"/>
    <cellStyle name="LS Input Lookup Label 3 5 12" xfId="12182" xr:uid="{00000000-0005-0000-0000-000030580000}"/>
    <cellStyle name="LS Input Lookup Label 3 5 13" xfId="12183" xr:uid="{00000000-0005-0000-0000-000031580000}"/>
    <cellStyle name="LS Input Lookup Label 3 5 14" xfId="12184" xr:uid="{00000000-0005-0000-0000-000032580000}"/>
    <cellStyle name="LS Input Lookup Label 3 5 2" xfId="12185" xr:uid="{00000000-0005-0000-0000-000033580000}"/>
    <cellStyle name="LS Input Lookup Label 3 5 2 10" xfId="12186" xr:uid="{00000000-0005-0000-0000-000034580000}"/>
    <cellStyle name="LS Input Lookup Label 3 5 2 11" xfId="12187" xr:uid="{00000000-0005-0000-0000-000035580000}"/>
    <cellStyle name="LS Input Lookup Label 3 5 2 12" xfId="12188" xr:uid="{00000000-0005-0000-0000-000036580000}"/>
    <cellStyle name="LS Input Lookup Label 3 5 2 13" xfId="12189" xr:uid="{00000000-0005-0000-0000-000037580000}"/>
    <cellStyle name="LS Input Lookup Label 3 5 2 2" xfId="12190" xr:uid="{00000000-0005-0000-0000-000038580000}"/>
    <cellStyle name="LS Input Lookup Label 3 5 2 3" xfId="12191" xr:uid="{00000000-0005-0000-0000-000039580000}"/>
    <cellStyle name="LS Input Lookup Label 3 5 2 4" xfId="12192" xr:uid="{00000000-0005-0000-0000-00003A580000}"/>
    <cellStyle name="LS Input Lookup Label 3 5 2 5" xfId="12193" xr:uid="{00000000-0005-0000-0000-00003B580000}"/>
    <cellStyle name="LS Input Lookup Label 3 5 2 6" xfId="12194" xr:uid="{00000000-0005-0000-0000-00003C580000}"/>
    <cellStyle name="LS Input Lookup Label 3 5 2 7" xfId="12195" xr:uid="{00000000-0005-0000-0000-00003D580000}"/>
    <cellStyle name="LS Input Lookup Label 3 5 2 8" xfId="12196" xr:uid="{00000000-0005-0000-0000-00003E580000}"/>
    <cellStyle name="LS Input Lookup Label 3 5 2 9" xfId="12197" xr:uid="{00000000-0005-0000-0000-00003F580000}"/>
    <cellStyle name="LS Input Lookup Label 3 5 3" xfId="12198" xr:uid="{00000000-0005-0000-0000-000040580000}"/>
    <cellStyle name="LS Input Lookup Label 3 5 4" xfId="12199" xr:uid="{00000000-0005-0000-0000-000041580000}"/>
    <cellStyle name="LS Input Lookup Label 3 5 5" xfId="12200" xr:uid="{00000000-0005-0000-0000-000042580000}"/>
    <cellStyle name="LS Input Lookup Label 3 5 6" xfId="12201" xr:uid="{00000000-0005-0000-0000-000043580000}"/>
    <cellStyle name="LS Input Lookup Label 3 5 7" xfId="12202" xr:uid="{00000000-0005-0000-0000-000044580000}"/>
    <cellStyle name="LS Input Lookup Label 3 5 8" xfId="12203" xr:uid="{00000000-0005-0000-0000-000045580000}"/>
    <cellStyle name="LS Input Lookup Label 3 5 9" xfId="12204" xr:uid="{00000000-0005-0000-0000-000046580000}"/>
    <cellStyle name="LS Input Lookup Label 3 6" xfId="12205" xr:uid="{00000000-0005-0000-0000-000047580000}"/>
    <cellStyle name="LS Input Lookup Label 3 6 10" xfId="12206" xr:uid="{00000000-0005-0000-0000-000048580000}"/>
    <cellStyle name="LS Input Lookup Label 3 6 11" xfId="12207" xr:uid="{00000000-0005-0000-0000-000049580000}"/>
    <cellStyle name="LS Input Lookup Label 3 6 12" xfId="12208" xr:uid="{00000000-0005-0000-0000-00004A580000}"/>
    <cellStyle name="LS Input Lookup Label 3 6 13" xfId="12209" xr:uid="{00000000-0005-0000-0000-00004B580000}"/>
    <cellStyle name="LS Input Lookup Label 3 6 2" xfId="12210" xr:uid="{00000000-0005-0000-0000-00004C580000}"/>
    <cellStyle name="LS Input Lookup Label 3 6 3" xfId="12211" xr:uid="{00000000-0005-0000-0000-00004D580000}"/>
    <cellStyle name="LS Input Lookup Label 3 6 4" xfId="12212" xr:uid="{00000000-0005-0000-0000-00004E580000}"/>
    <cellStyle name="LS Input Lookup Label 3 6 5" xfId="12213" xr:uid="{00000000-0005-0000-0000-00004F580000}"/>
    <cellStyle name="LS Input Lookup Label 3 6 6" xfId="12214" xr:uid="{00000000-0005-0000-0000-000050580000}"/>
    <cellStyle name="LS Input Lookup Label 3 6 7" xfId="12215" xr:uid="{00000000-0005-0000-0000-000051580000}"/>
    <cellStyle name="LS Input Lookup Label 3 6 8" xfId="12216" xr:uid="{00000000-0005-0000-0000-000052580000}"/>
    <cellStyle name="LS Input Lookup Label 3 6 9" xfId="12217" xr:uid="{00000000-0005-0000-0000-000053580000}"/>
    <cellStyle name="LS Input Lookup Label 3 7" xfId="12218" xr:uid="{00000000-0005-0000-0000-000054580000}"/>
    <cellStyle name="LS Input Lookup Label 3 8" xfId="12219" xr:uid="{00000000-0005-0000-0000-000055580000}"/>
    <cellStyle name="LS Input Lookup Label 3 9" xfId="12220" xr:uid="{00000000-0005-0000-0000-000056580000}"/>
    <cellStyle name="LS Input Lookup Label 4" xfId="12221" xr:uid="{00000000-0005-0000-0000-000057580000}"/>
    <cellStyle name="LS Input Lookup Label 4 10" xfId="12222" xr:uid="{00000000-0005-0000-0000-000058580000}"/>
    <cellStyle name="LS Input Lookup Label 4 11" xfId="12223" xr:uid="{00000000-0005-0000-0000-000059580000}"/>
    <cellStyle name="LS Input Lookup Label 4 12" xfId="12224" xr:uid="{00000000-0005-0000-0000-00005A580000}"/>
    <cellStyle name="LS Input Lookup Label 4 13" xfId="12225" xr:uid="{00000000-0005-0000-0000-00005B580000}"/>
    <cellStyle name="LS Input Lookup Label 4 14" xfId="12226" xr:uid="{00000000-0005-0000-0000-00005C580000}"/>
    <cellStyle name="LS Input Lookup Label 4 15" xfId="12227" xr:uid="{00000000-0005-0000-0000-00005D580000}"/>
    <cellStyle name="LS Input Lookup Label 4 2" xfId="12228" xr:uid="{00000000-0005-0000-0000-00005E580000}"/>
    <cellStyle name="LS Input Lookup Label 4 2 10" xfId="12229" xr:uid="{00000000-0005-0000-0000-00005F580000}"/>
    <cellStyle name="LS Input Lookup Label 4 2 11" xfId="12230" xr:uid="{00000000-0005-0000-0000-000060580000}"/>
    <cellStyle name="LS Input Lookup Label 4 2 12" xfId="12231" xr:uid="{00000000-0005-0000-0000-000061580000}"/>
    <cellStyle name="LS Input Lookup Label 4 2 13" xfId="12232" xr:uid="{00000000-0005-0000-0000-000062580000}"/>
    <cellStyle name="LS Input Lookup Label 4 2 14" xfId="12233" xr:uid="{00000000-0005-0000-0000-000063580000}"/>
    <cellStyle name="LS Input Lookup Label 4 2 2" xfId="12234" xr:uid="{00000000-0005-0000-0000-000064580000}"/>
    <cellStyle name="LS Input Lookup Label 4 2 2 10" xfId="12235" xr:uid="{00000000-0005-0000-0000-000065580000}"/>
    <cellStyle name="LS Input Lookup Label 4 2 2 11" xfId="12236" xr:uid="{00000000-0005-0000-0000-000066580000}"/>
    <cellStyle name="LS Input Lookup Label 4 2 2 12" xfId="12237" xr:uid="{00000000-0005-0000-0000-000067580000}"/>
    <cellStyle name="LS Input Lookup Label 4 2 2 13" xfId="12238" xr:uid="{00000000-0005-0000-0000-000068580000}"/>
    <cellStyle name="LS Input Lookup Label 4 2 2 2" xfId="12239" xr:uid="{00000000-0005-0000-0000-000069580000}"/>
    <cellStyle name="LS Input Lookup Label 4 2 2 3" xfId="12240" xr:uid="{00000000-0005-0000-0000-00006A580000}"/>
    <cellStyle name="LS Input Lookup Label 4 2 2 4" xfId="12241" xr:uid="{00000000-0005-0000-0000-00006B580000}"/>
    <cellStyle name="LS Input Lookup Label 4 2 2 5" xfId="12242" xr:uid="{00000000-0005-0000-0000-00006C580000}"/>
    <cellStyle name="LS Input Lookup Label 4 2 2 6" xfId="12243" xr:uid="{00000000-0005-0000-0000-00006D580000}"/>
    <cellStyle name="LS Input Lookup Label 4 2 2 7" xfId="12244" xr:uid="{00000000-0005-0000-0000-00006E580000}"/>
    <cellStyle name="LS Input Lookup Label 4 2 2 8" xfId="12245" xr:uid="{00000000-0005-0000-0000-00006F580000}"/>
    <cellStyle name="LS Input Lookup Label 4 2 2 9" xfId="12246" xr:uid="{00000000-0005-0000-0000-000070580000}"/>
    <cellStyle name="LS Input Lookup Label 4 2 3" xfId="12247" xr:uid="{00000000-0005-0000-0000-000071580000}"/>
    <cellStyle name="LS Input Lookup Label 4 2 4" xfId="12248" xr:uid="{00000000-0005-0000-0000-000072580000}"/>
    <cellStyle name="LS Input Lookup Label 4 2 5" xfId="12249" xr:uid="{00000000-0005-0000-0000-000073580000}"/>
    <cellStyle name="LS Input Lookup Label 4 2 6" xfId="12250" xr:uid="{00000000-0005-0000-0000-000074580000}"/>
    <cellStyle name="LS Input Lookup Label 4 2 7" xfId="12251" xr:uid="{00000000-0005-0000-0000-000075580000}"/>
    <cellStyle name="LS Input Lookup Label 4 2 8" xfId="12252" xr:uid="{00000000-0005-0000-0000-000076580000}"/>
    <cellStyle name="LS Input Lookup Label 4 2 9" xfId="12253" xr:uid="{00000000-0005-0000-0000-000077580000}"/>
    <cellStyle name="LS Input Lookup Label 4 3" xfId="12254" xr:uid="{00000000-0005-0000-0000-000078580000}"/>
    <cellStyle name="LS Input Lookup Label 4 3 10" xfId="12255" xr:uid="{00000000-0005-0000-0000-000079580000}"/>
    <cellStyle name="LS Input Lookup Label 4 3 11" xfId="12256" xr:uid="{00000000-0005-0000-0000-00007A580000}"/>
    <cellStyle name="LS Input Lookup Label 4 3 12" xfId="12257" xr:uid="{00000000-0005-0000-0000-00007B580000}"/>
    <cellStyle name="LS Input Lookup Label 4 3 13" xfId="12258" xr:uid="{00000000-0005-0000-0000-00007C580000}"/>
    <cellStyle name="LS Input Lookup Label 4 3 2" xfId="12259" xr:uid="{00000000-0005-0000-0000-00007D580000}"/>
    <cellStyle name="LS Input Lookup Label 4 3 3" xfId="12260" xr:uid="{00000000-0005-0000-0000-00007E580000}"/>
    <cellStyle name="LS Input Lookup Label 4 3 4" xfId="12261" xr:uid="{00000000-0005-0000-0000-00007F580000}"/>
    <cellStyle name="LS Input Lookup Label 4 3 5" xfId="12262" xr:uid="{00000000-0005-0000-0000-000080580000}"/>
    <cellStyle name="LS Input Lookup Label 4 3 6" xfId="12263" xr:uid="{00000000-0005-0000-0000-000081580000}"/>
    <cellStyle name="LS Input Lookup Label 4 3 7" xfId="12264" xr:uid="{00000000-0005-0000-0000-000082580000}"/>
    <cellStyle name="LS Input Lookup Label 4 3 8" xfId="12265" xr:uid="{00000000-0005-0000-0000-000083580000}"/>
    <cellStyle name="LS Input Lookup Label 4 3 9" xfId="12266" xr:uid="{00000000-0005-0000-0000-000084580000}"/>
    <cellStyle name="LS Input Lookup Label 4 4" xfId="12267" xr:uid="{00000000-0005-0000-0000-000085580000}"/>
    <cellStyle name="LS Input Lookup Label 4 5" xfId="12268" xr:uid="{00000000-0005-0000-0000-000086580000}"/>
    <cellStyle name="LS Input Lookup Label 4 6" xfId="12269" xr:uid="{00000000-0005-0000-0000-000087580000}"/>
    <cellStyle name="LS Input Lookup Label 4 7" xfId="12270" xr:uid="{00000000-0005-0000-0000-000088580000}"/>
    <cellStyle name="LS Input Lookup Label 4 8" xfId="12271" xr:uid="{00000000-0005-0000-0000-000089580000}"/>
    <cellStyle name="LS Input Lookup Label 4 9" xfId="12272" xr:uid="{00000000-0005-0000-0000-00008A580000}"/>
    <cellStyle name="LS Input Lookup Label 5" xfId="12273" xr:uid="{00000000-0005-0000-0000-00008B580000}"/>
    <cellStyle name="LS Input Lookup Label 5 10" xfId="12274" xr:uid="{00000000-0005-0000-0000-00008C580000}"/>
    <cellStyle name="LS Input Lookup Label 5 11" xfId="12275" xr:uid="{00000000-0005-0000-0000-00008D580000}"/>
    <cellStyle name="LS Input Lookup Label 5 12" xfId="12276" xr:uid="{00000000-0005-0000-0000-00008E580000}"/>
    <cellStyle name="LS Input Lookup Label 5 13" xfId="12277" xr:uid="{00000000-0005-0000-0000-00008F580000}"/>
    <cellStyle name="LS Input Lookup Label 5 14" xfId="12278" xr:uid="{00000000-0005-0000-0000-000090580000}"/>
    <cellStyle name="LS Input Lookup Label 5 15" xfId="12279" xr:uid="{00000000-0005-0000-0000-000091580000}"/>
    <cellStyle name="LS Input Lookup Label 5 2" xfId="12280" xr:uid="{00000000-0005-0000-0000-000092580000}"/>
    <cellStyle name="LS Input Lookup Label 5 2 10" xfId="12281" xr:uid="{00000000-0005-0000-0000-000093580000}"/>
    <cellStyle name="LS Input Lookup Label 5 2 11" xfId="12282" xr:uid="{00000000-0005-0000-0000-000094580000}"/>
    <cellStyle name="LS Input Lookup Label 5 2 12" xfId="12283" xr:uid="{00000000-0005-0000-0000-000095580000}"/>
    <cellStyle name="LS Input Lookup Label 5 2 13" xfId="12284" xr:uid="{00000000-0005-0000-0000-000096580000}"/>
    <cellStyle name="LS Input Lookup Label 5 2 14" xfId="12285" xr:uid="{00000000-0005-0000-0000-000097580000}"/>
    <cellStyle name="LS Input Lookup Label 5 2 2" xfId="12286" xr:uid="{00000000-0005-0000-0000-000098580000}"/>
    <cellStyle name="LS Input Lookup Label 5 2 2 10" xfId="12287" xr:uid="{00000000-0005-0000-0000-000099580000}"/>
    <cellStyle name="LS Input Lookup Label 5 2 2 11" xfId="12288" xr:uid="{00000000-0005-0000-0000-00009A580000}"/>
    <cellStyle name="LS Input Lookup Label 5 2 2 12" xfId="12289" xr:uid="{00000000-0005-0000-0000-00009B580000}"/>
    <cellStyle name="LS Input Lookup Label 5 2 2 13" xfId="12290" xr:uid="{00000000-0005-0000-0000-00009C580000}"/>
    <cellStyle name="LS Input Lookup Label 5 2 2 2" xfId="12291" xr:uid="{00000000-0005-0000-0000-00009D580000}"/>
    <cellStyle name="LS Input Lookup Label 5 2 2 3" xfId="12292" xr:uid="{00000000-0005-0000-0000-00009E580000}"/>
    <cellStyle name="LS Input Lookup Label 5 2 2 4" xfId="12293" xr:uid="{00000000-0005-0000-0000-00009F580000}"/>
    <cellStyle name="LS Input Lookup Label 5 2 2 5" xfId="12294" xr:uid="{00000000-0005-0000-0000-0000A0580000}"/>
    <cellStyle name="LS Input Lookup Label 5 2 2 6" xfId="12295" xr:uid="{00000000-0005-0000-0000-0000A1580000}"/>
    <cellStyle name="LS Input Lookup Label 5 2 2 7" xfId="12296" xr:uid="{00000000-0005-0000-0000-0000A2580000}"/>
    <cellStyle name="LS Input Lookup Label 5 2 2 8" xfId="12297" xr:uid="{00000000-0005-0000-0000-0000A3580000}"/>
    <cellStyle name="LS Input Lookup Label 5 2 2 9" xfId="12298" xr:uid="{00000000-0005-0000-0000-0000A4580000}"/>
    <cellStyle name="LS Input Lookup Label 5 2 3" xfId="12299" xr:uid="{00000000-0005-0000-0000-0000A5580000}"/>
    <cellStyle name="LS Input Lookup Label 5 2 4" xfId="12300" xr:uid="{00000000-0005-0000-0000-0000A6580000}"/>
    <cellStyle name="LS Input Lookup Label 5 2 5" xfId="12301" xr:uid="{00000000-0005-0000-0000-0000A7580000}"/>
    <cellStyle name="LS Input Lookup Label 5 2 6" xfId="12302" xr:uid="{00000000-0005-0000-0000-0000A8580000}"/>
    <cellStyle name="LS Input Lookup Label 5 2 7" xfId="12303" xr:uid="{00000000-0005-0000-0000-0000A9580000}"/>
    <cellStyle name="LS Input Lookup Label 5 2 8" xfId="12304" xr:uid="{00000000-0005-0000-0000-0000AA580000}"/>
    <cellStyle name="LS Input Lookup Label 5 2 9" xfId="12305" xr:uid="{00000000-0005-0000-0000-0000AB580000}"/>
    <cellStyle name="LS Input Lookup Label 5 3" xfId="12306" xr:uid="{00000000-0005-0000-0000-0000AC580000}"/>
    <cellStyle name="LS Input Lookup Label 5 3 10" xfId="12307" xr:uid="{00000000-0005-0000-0000-0000AD580000}"/>
    <cellStyle name="LS Input Lookup Label 5 3 11" xfId="12308" xr:uid="{00000000-0005-0000-0000-0000AE580000}"/>
    <cellStyle name="LS Input Lookup Label 5 3 12" xfId="12309" xr:uid="{00000000-0005-0000-0000-0000AF580000}"/>
    <cellStyle name="LS Input Lookup Label 5 3 13" xfId="12310" xr:uid="{00000000-0005-0000-0000-0000B0580000}"/>
    <cellStyle name="LS Input Lookup Label 5 3 2" xfId="12311" xr:uid="{00000000-0005-0000-0000-0000B1580000}"/>
    <cellStyle name="LS Input Lookup Label 5 3 3" xfId="12312" xr:uid="{00000000-0005-0000-0000-0000B2580000}"/>
    <cellStyle name="LS Input Lookup Label 5 3 4" xfId="12313" xr:uid="{00000000-0005-0000-0000-0000B3580000}"/>
    <cellStyle name="LS Input Lookup Label 5 3 5" xfId="12314" xr:uid="{00000000-0005-0000-0000-0000B4580000}"/>
    <cellStyle name="LS Input Lookup Label 5 3 6" xfId="12315" xr:uid="{00000000-0005-0000-0000-0000B5580000}"/>
    <cellStyle name="LS Input Lookup Label 5 3 7" xfId="12316" xr:uid="{00000000-0005-0000-0000-0000B6580000}"/>
    <cellStyle name="LS Input Lookup Label 5 3 8" xfId="12317" xr:uid="{00000000-0005-0000-0000-0000B7580000}"/>
    <cellStyle name="LS Input Lookup Label 5 3 9" xfId="12318" xr:uid="{00000000-0005-0000-0000-0000B8580000}"/>
    <cellStyle name="LS Input Lookup Label 5 4" xfId="12319" xr:uid="{00000000-0005-0000-0000-0000B9580000}"/>
    <cellStyle name="LS Input Lookup Label 5 5" xfId="12320" xr:uid="{00000000-0005-0000-0000-0000BA580000}"/>
    <cellStyle name="LS Input Lookup Label 5 6" xfId="12321" xr:uid="{00000000-0005-0000-0000-0000BB580000}"/>
    <cellStyle name="LS Input Lookup Label 5 7" xfId="12322" xr:uid="{00000000-0005-0000-0000-0000BC580000}"/>
    <cellStyle name="LS Input Lookup Label 5 8" xfId="12323" xr:uid="{00000000-0005-0000-0000-0000BD580000}"/>
    <cellStyle name="LS Input Lookup Label 5 9" xfId="12324" xr:uid="{00000000-0005-0000-0000-0000BE580000}"/>
    <cellStyle name="LS Input Lookup Label 6" xfId="12325" xr:uid="{00000000-0005-0000-0000-0000BF580000}"/>
    <cellStyle name="LS Input Lookup Label 6 10" xfId="12326" xr:uid="{00000000-0005-0000-0000-0000C0580000}"/>
    <cellStyle name="LS Input Lookup Label 6 11" xfId="12327" xr:uid="{00000000-0005-0000-0000-0000C1580000}"/>
    <cellStyle name="LS Input Lookup Label 6 12" xfId="12328" xr:uid="{00000000-0005-0000-0000-0000C2580000}"/>
    <cellStyle name="LS Input Lookup Label 6 13" xfId="12329" xr:uid="{00000000-0005-0000-0000-0000C3580000}"/>
    <cellStyle name="LS Input Lookup Label 6 14" xfId="12330" xr:uid="{00000000-0005-0000-0000-0000C4580000}"/>
    <cellStyle name="LS Input Lookup Label 6 15" xfId="12331" xr:uid="{00000000-0005-0000-0000-0000C5580000}"/>
    <cellStyle name="LS Input Lookup Label 6 2" xfId="12332" xr:uid="{00000000-0005-0000-0000-0000C6580000}"/>
    <cellStyle name="LS Input Lookup Label 6 2 10" xfId="12333" xr:uid="{00000000-0005-0000-0000-0000C7580000}"/>
    <cellStyle name="LS Input Lookup Label 6 2 11" xfId="12334" xr:uid="{00000000-0005-0000-0000-0000C8580000}"/>
    <cellStyle name="LS Input Lookup Label 6 2 12" xfId="12335" xr:uid="{00000000-0005-0000-0000-0000C9580000}"/>
    <cellStyle name="LS Input Lookup Label 6 2 13" xfId="12336" xr:uid="{00000000-0005-0000-0000-0000CA580000}"/>
    <cellStyle name="LS Input Lookup Label 6 2 14" xfId="12337" xr:uid="{00000000-0005-0000-0000-0000CB580000}"/>
    <cellStyle name="LS Input Lookup Label 6 2 2" xfId="12338" xr:uid="{00000000-0005-0000-0000-0000CC580000}"/>
    <cellStyle name="LS Input Lookup Label 6 2 2 10" xfId="12339" xr:uid="{00000000-0005-0000-0000-0000CD580000}"/>
    <cellStyle name="LS Input Lookup Label 6 2 2 11" xfId="12340" xr:uid="{00000000-0005-0000-0000-0000CE580000}"/>
    <cellStyle name="LS Input Lookup Label 6 2 2 12" xfId="12341" xr:uid="{00000000-0005-0000-0000-0000CF580000}"/>
    <cellStyle name="LS Input Lookup Label 6 2 2 13" xfId="12342" xr:uid="{00000000-0005-0000-0000-0000D0580000}"/>
    <cellStyle name="LS Input Lookup Label 6 2 2 2" xfId="12343" xr:uid="{00000000-0005-0000-0000-0000D1580000}"/>
    <cellStyle name="LS Input Lookup Label 6 2 2 3" xfId="12344" xr:uid="{00000000-0005-0000-0000-0000D2580000}"/>
    <cellStyle name="LS Input Lookup Label 6 2 2 4" xfId="12345" xr:uid="{00000000-0005-0000-0000-0000D3580000}"/>
    <cellStyle name="LS Input Lookup Label 6 2 2 5" xfId="12346" xr:uid="{00000000-0005-0000-0000-0000D4580000}"/>
    <cellStyle name="LS Input Lookup Label 6 2 2 6" xfId="12347" xr:uid="{00000000-0005-0000-0000-0000D5580000}"/>
    <cellStyle name="LS Input Lookup Label 6 2 2 7" xfId="12348" xr:uid="{00000000-0005-0000-0000-0000D6580000}"/>
    <cellStyle name="LS Input Lookup Label 6 2 2 8" xfId="12349" xr:uid="{00000000-0005-0000-0000-0000D7580000}"/>
    <cellStyle name="LS Input Lookup Label 6 2 2 9" xfId="12350" xr:uid="{00000000-0005-0000-0000-0000D8580000}"/>
    <cellStyle name="LS Input Lookup Label 6 2 3" xfId="12351" xr:uid="{00000000-0005-0000-0000-0000D9580000}"/>
    <cellStyle name="LS Input Lookup Label 6 2 4" xfId="12352" xr:uid="{00000000-0005-0000-0000-0000DA580000}"/>
    <cellStyle name="LS Input Lookup Label 6 2 5" xfId="12353" xr:uid="{00000000-0005-0000-0000-0000DB580000}"/>
    <cellStyle name="LS Input Lookup Label 6 2 6" xfId="12354" xr:uid="{00000000-0005-0000-0000-0000DC580000}"/>
    <cellStyle name="LS Input Lookup Label 6 2 7" xfId="12355" xr:uid="{00000000-0005-0000-0000-0000DD580000}"/>
    <cellStyle name="LS Input Lookup Label 6 2 8" xfId="12356" xr:uid="{00000000-0005-0000-0000-0000DE580000}"/>
    <cellStyle name="LS Input Lookup Label 6 2 9" xfId="12357" xr:uid="{00000000-0005-0000-0000-0000DF580000}"/>
    <cellStyle name="LS Input Lookup Label 6 3" xfId="12358" xr:uid="{00000000-0005-0000-0000-0000E0580000}"/>
    <cellStyle name="LS Input Lookup Label 6 3 10" xfId="12359" xr:uid="{00000000-0005-0000-0000-0000E1580000}"/>
    <cellStyle name="LS Input Lookup Label 6 3 11" xfId="12360" xr:uid="{00000000-0005-0000-0000-0000E2580000}"/>
    <cellStyle name="LS Input Lookup Label 6 3 12" xfId="12361" xr:uid="{00000000-0005-0000-0000-0000E3580000}"/>
    <cellStyle name="LS Input Lookup Label 6 3 13" xfId="12362" xr:uid="{00000000-0005-0000-0000-0000E4580000}"/>
    <cellStyle name="LS Input Lookup Label 6 3 2" xfId="12363" xr:uid="{00000000-0005-0000-0000-0000E5580000}"/>
    <cellStyle name="LS Input Lookup Label 6 3 3" xfId="12364" xr:uid="{00000000-0005-0000-0000-0000E6580000}"/>
    <cellStyle name="LS Input Lookup Label 6 3 4" xfId="12365" xr:uid="{00000000-0005-0000-0000-0000E7580000}"/>
    <cellStyle name="LS Input Lookup Label 6 3 5" xfId="12366" xr:uid="{00000000-0005-0000-0000-0000E8580000}"/>
    <cellStyle name="LS Input Lookup Label 6 3 6" xfId="12367" xr:uid="{00000000-0005-0000-0000-0000E9580000}"/>
    <cellStyle name="LS Input Lookup Label 6 3 7" xfId="12368" xr:uid="{00000000-0005-0000-0000-0000EA580000}"/>
    <cellStyle name="LS Input Lookup Label 6 3 8" xfId="12369" xr:uid="{00000000-0005-0000-0000-0000EB580000}"/>
    <cellStyle name="LS Input Lookup Label 6 3 9" xfId="12370" xr:uid="{00000000-0005-0000-0000-0000EC580000}"/>
    <cellStyle name="LS Input Lookup Label 6 4" xfId="12371" xr:uid="{00000000-0005-0000-0000-0000ED580000}"/>
    <cellStyle name="LS Input Lookup Label 6 5" xfId="12372" xr:uid="{00000000-0005-0000-0000-0000EE580000}"/>
    <cellStyle name="LS Input Lookup Label 6 6" xfId="12373" xr:uid="{00000000-0005-0000-0000-0000EF580000}"/>
    <cellStyle name="LS Input Lookup Label 6 7" xfId="12374" xr:uid="{00000000-0005-0000-0000-0000F0580000}"/>
    <cellStyle name="LS Input Lookup Label 6 8" xfId="12375" xr:uid="{00000000-0005-0000-0000-0000F1580000}"/>
    <cellStyle name="LS Input Lookup Label 6 9" xfId="12376" xr:uid="{00000000-0005-0000-0000-0000F2580000}"/>
    <cellStyle name="LS Input Lookup Label 7" xfId="12377" xr:uid="{00000000-0005-0000-0000-0000F3580000}"/>
    <cellStyle name="LS Input Lookup Label 7 10" xfId="12378" xr:uid="{00000000-0005-0000-0000-0000F4580000}"/>
    <cellStyle name="LS Input Lookup Label 7 11" xfId="12379" xr:uid="{00000000-0005-0000-0000-0000F5580000}"/>
    <cellStyle name="LS Input Lookup Label 7 12" xfId="12380" xr:uid="{00000000-0005-0000-0000-0000F6580000}"/>
    <cellStyle name="LS Input Lookup Label 7 13" xfId="12381" xr:uid="{00000000-0005-0000-0000-0000F7580000}"/>
    <cellStyle name="LS Input Lookup Label 7 14" xfId="12382" xr:uid="{00000000-0005-0000-0000-0000F8580000}"/>
    <cellStyle name="LS Input Lookup Label 7 15" xfId="12383" xr:uid="{00000000-0005-0000-0000-0000F9580000}"/>
    <cellStyle name="LS Input Lookup Label 7 2" xfId="12384" xr:uid="{00000000-0005-0000-0000-0000FA580000}"/>
    <cellStyle name="LS Input Lookup Label 7 2 10" xfId="12385" xr:uid="{00000000-0005-0000-0000-0000FB580000}"/>
    <cellStyle name="LS Input Lookup Label 7 2 11" xfId="12386" xr:uid="{00000000-0005-0000-0000-0000FC580000}"/>
    <cellStyle name="LS Input Lookup Label 7 2 12" xfId="12387" xr:uid="{00000000-0005-0000-0000-0000FD580000}"/>
    <cellStyle name="LS Input Lookup Label 7 2 13" xfId="12388" xr:uid="{00000000-0005-0000-0000-0000FE580000}"/>
    <cellStyle name="LS Input Lookup Label 7 2 14" xfId="12389" xr:uid="{00000000-0005-0000-0000-0000FF580000}"/>
    <cellStyle name="LS Input Lookup Label 7 2 2" xfId="12390" xr:uid="{00000000-0005-0000-0000-000000590000}"/>
    <cellStyle name="LS Input Lookup Label 7 2 2 10" xfId="12391" xr:uid="{00000000-0005-0000-0000-000001590000}"/>
    <cellStyle name="LS Input Lookup Label 7 2 2 11" xfId="12392" xr:uid="{00000000-0005-0000-0000-000002590000}"/>
    <cellStyle name="LS Input Lookup Label 7 2 2 12" xfId="12393" xr:uid="{00000000-0005-0000-0000-000003590000}"/>
    <cellStyle name="LS Input Lookup Label 7 2 2 13" xfId="12394" xr:uid="{00000000-0005-0000-0000-000004590000}"/>
    <cellStyle name="LS Input Lookup Label 7 2 2 2" xfId="12395" xr:uid="{00000000-0005-0000-0000-000005590000}"/>
    <cellStyle name="LS Input Lookup Label 7 2 2 3" xfId="12396" xr:uid="{00000000-0005-0000-0000-000006590000}"/>
    <cellStyle name="LS Input Lookup Label 7 2 2 4" xfId="12397" xr:uid="{00000000-0005-0000-0000-000007590000}"/>
    <cellStyle name="LS Input Lookup Label 7 2 2 5" xfId="12398" xr:uid="{00000000-0005-0000-0000-000008590000}"/>
    <cellStyle name="LS Input Lookup Label 7 2 2 6" xfId="12399" xr:uid="{00000000-0005-0000-0000-000009590000}"/>
    <cellStyle name="LS Input Lookup Label 7 2 2 7" xfId="12400" xr:uid="{00000000-0005-0000-0000-00000A590000}"/>
    <cellStyle name="LS Input Lookup Label 7 2 2 8" xfId="12401" xr:uid="{00000000-0005-0000-0000-00000B590000}"/>
    <cellStyle name="LS Input Lookup Label 7 2 2 9" xfId="12402" xr:uid="{00000000-0005-0000-0000-00000C590000}"/>
    <cellStyle name="LS Input Lookup Label 7 2 3" xfId="12403" xr:uid="{00000000-0005-0000-0000-00000D590000}"/>
    <cellStyle name="LS Input Lookup Label 7 2 4" xfId="12404" xr:uid="{00000000-0005-0000-0000-00000E590000}"/>
    <cellStyle name="LS Input Lookup Label 7 2 5" xfId="12405" xr:uid="{00000000-0005-0000-0000-00000F590000}"/>
    <cellStyle name="LS Input Lookup Label 7 2 6" xfId="12406" xr:uid="{00000000-0005-0000-0000-000010590000}"/>
    <cellStyle name="LS Input Lookup Label 7 2 7" xfId="12407" xr:uid="{00000000-0005-0000-0000-000011590000}"/>
    <cellStyle name="LS Input Lookup Label 7 2 8" xfId="12408" xr:uid="{00000000-0005-0000-0000-000012590000}"/>
    <cellStyle name="LS Input Lookup Label 7 2 9" xfId="12409" xr:uid="{00000000-0005-0000-0000-000013590000}"/>
    <cellStyle name="LS Input Lookup Label 7 3" xfId="12410" xr:uid="{00000000-0005-0000-0000-000014590000}"/>
    <cellStyle name="LS Input Lookup Label 7 3 10" xfId="12411" xr:uid="{00000000-0005-0000-0000-000015590000}"/>
    <cellStyle name="LS Input Lookup Label 7 3 11" xfId="12412" xr:uid="{00000000-0005-0000-0000-000016590000}"/>
    <cellStyle name="LS Input Lookup Label 7 3 12" xfId="12413" xr:uid="{00000000-0005-0000-0000-000017590000}"/>
    <cellStyle name="LS Input Lookup Label 7 3 13" xfId="12414" xr:uid="{00000000-0005-0000-0000-000018590000}"/>
    <cellStyle name="LS Input Lookup Label 7 3 2" xfId="12415" xr:uid="{00000000-0005-0000-0000-000019590000}"/>
    <cellStyle name="LS Input Lookup Label 7 3 3" xfId="12416" xr:uid="{00000000-0005-0000-0000-00001A590000}"/>
    <cellStyle name="LS Input Lookup Label 7 3 4" xfId="12417" xr:uid="{00000000-0005-0000-0000-00001B590000}"/>
    <cellStyle name="LS Input Lookup Label 7 3 5" xfId="12418" xr:uid="{00000000-0005-0000-0000-00001C590000}"/>
    <cellStyle name="LS Input Lookup Label 7 3 6" xfId="12419" xr:uid="{00000000-0005-0000-0000-00001D590000}"/>
    <cellStyle name="LS Input Lookup Label 7 3 7" xfId="12420" xr:uid="{00000000-0005-0000-0000-00001E590000}"/>
    <cellStyle name="LS Input Lookup Label 7 3 8" xfId="12421" xr:uid="{00000000-0005-0000-0000-00001F590000}"/>
    <cellStyle name="LS Input Lookup Label 7 3 9" xfId="12422" xr:uid="{00000000-0005-0000-0000-000020590000}"/>
    <cellStyle name="LS Input Lookup Label 7 4" xfId="12423" xr:uid="{00000000-0005-0000-0000-000021590000}"/>
    <cellStyle name="LS Input Lookup Label 7 5" xfId="12424" xr:uid="{00000000-0005-0000-0000-000022590000}"/>
    <cellStyle name="LS Input Lookup Label 7 6" xfId="12425" xr:uid="{00000000-0005-0000-0000-000023590000}"/>
    <cellStyle name="LS Input Lookup Label 7 7" xfId="12426" xr:uid="{00000000-0005-0000-0000-000024590000}"/>
    <cellStyle name="LS Input Lookup Label 7 8" xfId="12427" xr:uid="{00000000-0005-0000-0000-000025590000}"/>
    <cellStyle name="LS Input Lookup Label 7 9" xfId="12428" xr:uid="{00000000-0005-0000-0000-000026590000}"/>
    <cellStyle name="LS Input Lookup Label 8" xfId="12429" xr:uid="{00000000-0005-0000-0000-000027590000}"/>
    <cellStyle name="LS Input Lookup Label 8 10" xfId="12430" xr:uid="{00000000-0005-0000-0000-000028590000}"/>
    <cellStyle name="LS Input Lookup Label 8 11" xfId="12431" xr:uid="{00000000-0005-0000-0000-000029590000}"/>
    <cellStyle name="LS Input Lookup Label 8 12" xfId="12432" xr:uid="{00000000-0005-0000-0000-00002A590000}"/>
    <cellStyle name="LS Input Lookup Label 8 13" xfId="12433" xr:uid="{00000000-0005-0000-0000-00002B590000}"/>
    <cellStyle name="LS Input Lookup Label 8 14" xfId="12434" xr:uid="{00000000-0005-0000-0000-00002C590000}"/>
    <cellStyle name="LS Input Lookup Label 8 15" xfId="12435" xr:uid="{00000000-0005-0000-0000-00002D590000}"/>
    <cellStyle name="LS Input Lookup Label 8 2" xfId="12436" xr:uid="{00000000-0005-0000-0000-00002E590000}"/>
    <cellStyle name="LS Input Lookup Label 8 2 10" xfId="12437" xr:uid="{00000000-0005-0000-0000-00002F590000}"/>
    <cellStyle name="LS Input Lookup Label 8 2 11" xfId="12438" xr:uid="{00000000-0005-0000-0000-000030590000}"/>
    <cellStyle name="LS Input Lookup Label 8 2 12" xfId="12439" xr:uid="{00000000-0005-0000-0000-000031590000}"/>
    <cellStyle name="LS Input Lookup Label 8 2 13" xfId="12440" xr:uid="{00000000-0005-0000-0000-000032590000}"/>
    <cellStyle name="LS Input Lookup Label 8 2 14" xfId="12441" xr:uid="{00000000-0005-0000-0000-000033590000}"/>
    <cellStyle name="LS Input Lookup Label 8 2 2" xfId="12442" xr:uid="{00000000-0005-0000-0000-000034590000}"/>
    <cellStyle name="LS Input Lookup Label 8 2 2 10" xfId="12443" xr:uid="{00000000-0005-0000-0000-000035590000}"/>
    <cellStyle name="LS Input Lookup Label 8 2 2 11" xfId="12444" xr:uid="{00000000-0005-0000-0000-000036590000}"/>
    <cellStyle name="LS Input Lookup Label 8 2 2 12" xfId="12445" xr:uid="{00000000-0005-0000-0000-000037590000}"/>
    <cellStyle name="LS Input Lookup Label 8 2 2 13" xfId="12446" xr:uid="{00000000-0005-0000-0000-000038590000}"/>
    <cellStyle name="LS Input Lookup Label 8 2 2 2" xfId="12447" xr:uid="{00000000-0005-0000-0000-000039590000}"/>
    <cellStyle name="LS Input Lookup Label 8 2 2 3" xfId="12448" xr:uid="{00000000-0005-0000-0000-00003A590000}"/>
    <cellStyle name="LS Input Lookup Label 8 2 2 4" xfId="12449" xr:uid="{00000000-0005-0000-0000-00003B590000}"/>
    <cellStyle name="LS Input Lookup Label 8 2 2 5" xfId="12450" xr:uid="{00000000-0005-0000-0000-00003C590000}"/>
    <cellStyle name="LS Input Lookup Label 8 2 2 6" xfId="12451" xr:uid="{00000000-0005-0000-0000-00003D590000}"/>
    <cellStyle name="LS Input Lookup Label 8 2 2 7" xfId="12452" xr:uid="{00000000-0005-0000-0000-00003E590000}"/>
    <cellStyle name="LS Input Lookup Label 8 2 2 8" xfId="12453" xr:uid="{00000000-0005-0000-0000-00003F590000}"/>
    <cellStyle name="LS Input Lookup Label 8 2 2 9" xfId="12454" xr:uid="{00000000-0005-0000-0000-000040590000}"/>
    <cellStyle name="LS Input Lookup Label 8 2 3" xfId="12455" xr:uid="{00000000-0005-0000-0000-000041590000}"/>
    <cellStyle name="LS Input Lookup Label 8 2 4" xfId="12456" xr:uid="{00000000-0005-0000-0000-000042590000}"/>
    <cellStyle name="LS Input Lookup Label 8 2 5" xfId="12457" xr:uid="{00000000-0005-0000-0000-000043590000}"/>
    <cellStyle name="LS Input Lookup Label 8 2 6" xfId="12458" xr:uid="{00000000-0005-0000-0000-000044590000}"/>
    <cellStyle name="LS Input Lookup Label 8 2 7" xfId="12459" xr:uid="{00000000-0005-0000-0000-000045590000}"/>
    <cellStyle name="LS Input Lookup Label 8 2 8" xfId="12460" xr:uid="{00000000-0005-0000-0000-000046590000}"/>
    <cellStyle name="LS Input Lookup Label 8 2 9" xfId="12461" xr:uid="{00000000-0005-0000-0000-000047590000}"/>
    <cellStyle name="LS Input Lookup Label 8 3" xfId="12462" xr:uid="{00000000-0005-0000-0000-000048590000}"/>
    <cellStyle name="LS Input Lookup Label 8 3 10" xfId="12463" xr:uid="{00000000-0005-0000-0000-000049590000}"/>
    <cellStyle name="LS Input Lookup Label 8 3 11" xfId="12464" xr:uid="{00000000-0005-0000-0000-00004A590000}"/>
    <cellStyle name="LS Input Lookup Label 8 3 12" xfId="12465" xr:uid="{00000000-0005-0000-0000-00004B590000}"/>
    <cellStyle name="LS Input Lookup Label 8 3 13" xfId="12466" xr:uid="{00000000-0005-0000-0000-00004C590000}"/>
    <cellStyle name="LS Input Lookup Label 8 3 2" xfId="12467" xr:uid="{00000000-0005-0000-0000-00004D590000}"/>
    <cellStyle name="LS Input Lookup Label 8 3 3" xfId="12468" xr:uid="{00000000-0005-0000-0000-00004E590000}"/>
    <cellStyle name="LS Input Lookup Label 8 3 4" xfId="12469" xr:uid="{00000000-0005-0000-0000-00004F590000}"/>
    <cellStyle name="LS Input Lookup Label 8 3 5" xfId="12470" xr:uid="{00000000-0005-0000-0000-000050590000}"/>
    <cellStyle name="LS Input Lookup Label 8 3 6" xfId="12471" xr:uid="{00000000-0005-0000-0000-000051590000}"/>
    <cellStyle name="LS Input Lookup Label 8 3 7" xfId="12472" xr:uid="{00000000-0005-0000-0000-000052590000}"/>
    <cellStyle name="LS Input Lookup Label 8 3 8" xfId="12473" xr:uid="{00000000-0005-0000-0000-000053590000}"/>
    <cellStyle name="LS Input Lookup Label 8 3 9" xfId="12474" xr:uid="{00000000-0005-0000-0000-000054590000}"/>
    <cellStyle name="LS Input Lookup Label 8 4" xfId="12475" xr:uid="{00000000-0005-0000-0000-000055590000}"/>
    <cellStyle name="LS Input Lookup Label 8 5" xfId="12476" xr:uid="{00000000-0005-0000-0000-000056590000}"/>
    <cellStyle name="LS Input Lookup Label 8 6" xfId="12477" xr:uid="{00000000-0005-0000-0000-000057590000}"/>
    <cellStyle name="LS Input Lookup Label 8 7" xfId="12478" xr:uid="{00000000-0005-0000-0000-000058590000}"/>
    <cellStyle name="LS Input Lookup Label 8 8" xfId="12479" xr:uid="{00000000-0005-0000-0000-000059590000}"/>
    <cellStyle name="LS Input Lookup Label 8 9" xfId="12480" xr:uid="{00000000-0005-0000-0000-00005A590000}"/>
    <cellStyle name="LS Input Lookup Label 9" xfId="12481" xr:uid="{00000000-0005-0000-0000-00005B590000}"/>
    <cellStyle name="LS Input Lookup Label 9 10" xfId="12482" xr:uid="{00000000-0005-0000-0000-00005C590000}"/>
    <cellStyle name="LS Input Lookup Label 9 11" xfId="12483" xr:uid="{00000000-0005-0000-0000-00005D590000}"/>
    <cellStyle name="LS Input Lookup Label 9 12" xfId="12484" xr:uid="{00000000-0005-0000-0000-00005E590000}"/>
    <cellStyle name="LS Input Lookup Label 9 13" xfId="12485" xr:uid="{00000000-0005-0000-0000-00005F590000}"/>
    <cellStyle name="LS Input Lookup Label 9 14" xfId="12486" xr:uid="{00000000-0005-0000-0000-000060590000}"/>
    <cellStyle name="LS Input Lookup Label 9 15" xfId="12487" xr:uid="{00000000-0005-0000-0000-000061590000}"/>
    <cellStyle name="LS Input Lookup Label 9 2" xfId="12488" xr:uid="{00000000-0005-0000-0000-000062590000}"/>
    <cellStyle name="LS Input Lookup Label 9 2 10" xfId="12489" xr:uid="{00000000-0005-0000-0000-000063590000}"/>
    <cellStyle name="LS Input Lookup Label 9 2 11" xfId="12490" xr:uid="{00000000-0005-0000-0000-000064590000}"/>
    <cellStyle name="LS Input Lookup Label 9 2 12" xfId="12491" xr:uid="{00000000-0005-0000-0000-000065590000}"/>
    <cellStyle name="LS Input Lookup Label 9 2 13" xfId="12492" xr:uid="{00000000-0005-0000-0000-000066590000}"/>
    <cellStyle name="LS Input Lookup Label 9 2 14" xfId="12493" xr:uid="{00000000-0005-0000-0000-000067590000}"/>
    <cellStyle name="LS Input Lookup Label 9 2 2" xfId="12494" xr:uid="{00000000-0005-0000-0000-000068590000}"/>
    <cellStyle name="LS Input Lookup Label 9 2 2 10" xfId="12495" xr:uid="{00000000-0005-0000-0000-000069590000}"/>
    <cellStyle name="LS Input Lookup Label 9 2 2 11" xfId="12496" xr:uid="{00000000-0005-0000-0000-00006A590000}"/>
    <cellStyle name="LS Input Lookup Label 9 2 2 12" xfId="12497" xr:uid="{00000000-0005-0000-0000-00006B590000}"/>
    <cellStyle name="LS Input Lookup Label 9 2 2 13" xfId="12498" xr:uid="{00000000-0005-0000-0000-00006C590000}"/>
    <cellStyle name="LS Input Lookup Label 9 2 2 2" xfId="12499" xr:uid="{00000000-0005-0000-0000-00006D590000}"/>
    <cellStyle name="LS Input Lookup Label 9 2 2 3" xfId="12500" xr:uid="{00000000-0005-0000-0000-00006E590000}"/>
    <cellStyle name="LS Input Lookup Label 9 2 2 4" xfId="12501" xr:uid="{00000000-0005-0000-0000-00006F590000}"/>
    <cellStyle name="LS Input Lookup Label 9 2 2 5" xfId="12502" xr:uid="{00000000-0005-0000-0000-000070590000}"/>
    <cellStyle name="LS Input Lookup Label 9 2 2 6" xfId="12503" xr:uid="{00000000-0005-0000-0000-000071590000}"/>
    <cellStyle name="LS Input Lookup Label 9 2 2 7" xfId="12504" xr:uid="{00000000-0005-0000-0000-000072590000}"/>
    <cellStyle name="LS Input Lookup Label 9 2 2 8" xfId="12505" xr:uid="{00000000-0005-0000-0000-000073590000}"/>
    <cellStyle name="LS Input Lookup Label 9 2 2 9" xfId="12506" xr:uid="{00000000-0005-0000-0000-000074590000}"/>
    <cellStyle name="LS Input Lookup Label 9 2 3" xfId="12507" xr:uid="{00000000-0005-0000-0000-000075590000}"/>
    <cellStyle name="LS Input Lookup Label 9 2 4" xfId="12508" xr:uid="{00000000-0005-0000-0000-000076590000}"/>
    <cellStyle name="LS Input Lookup Label 9 2 5" xfId="12509" xr:uid="{00000000-0005-0000-0000-000077590000}"/>
    <cellStyle name="LS Input Lookup Label 9 2 6" xfId="12510" xr:uid="{00000000-0005-0000-0000-000078590000}"/>
    <cellStyle name="LS Input Lookup Label 9 2 7" xfId="12511" xr:uid="{00000000-0005-0000-0000-000079590000}"/>
    <cellStyle name="LS Input Lookup Label 9 2 8" xfId="12512" xr:uid="{00000000-0005-0000-0000-00007A590000}"/>
    <cellStyle name="LS Input Lookup Label 9 2 9" xfId="12513" xr:uid="{00000000-0005-0000-0000-00007B590000}"/>
    <cellStyle name="LS Input Lookup Label 9 3" xfId="12514" xr:uid="{00000000-0005-0000-0000-00007C590000}"/>
    <cellStyle name="LS Input Lookup Label 9 3 10" xfId="12515" xr:uid="{00000000-0005-0000-0000-00007D590000}"/>
    <cellStyle name="LS Input Lookup Label 9 3 11" xfId="12516" xr:uid="{00000000-0005-0000-0000-00007E590000}"/>
    <cellStyle name="LS Input Lookup Label 9 3 12" xfId="12517" xr:uid="{00000000-0005-0000-0000-00007F590000}"/>
    <cellStyle name="LS Input Lookup Label 9 3 13" xfId="12518" xr:uid="{00000000-0005-0000-0000-000080590000}"/>
    <cellStyle name="LS Input Lookup Label 9 3 2" xfId="12519" xr:uid="{00000000-0005-0000-0000-000081590000}"/>
    <cellStyle name="LS Input Lookup Label 9 3 3" xfId="12520" xr:uid="{00000000-0005-0000-0000-000082590000}"/>
    <cellStyle name="LS Input Lookup Label 9 3 4" xfId="12521" xr:uid="{00000000-0005-0000-0000-000083590000}"/>
    <cellStyle name="LS Input Lookup Label 9 3 5" xfId="12522" xr:uid="{00000000-0005-0000-0000-000084590000}"/>
    <cellStyle name="LS Input Lookup Label 9 3 6" xfId="12523" xr:uid="{00000000-0005-0000-0000-000085590000}"/>
    <cellStyle name="LS Input Lookup Label 9 3 7" xfId="12524" xr:uid="{00000000-0005-0000-0000-000086590000}"/>
    <cellStyle name="LS Input Lookup Label 9 3 8" xfId="12525" xr:uid="{00000000-0005-0000-0000-000087590000}"/>
    <cellStyle name="LS Input Lookup Label 9 3 9" xfId="12526" xr:uid="{00000000-0005-0000-0000-000088590000}"/>
    <cellStyle name="LS Input Lookup Label 9 4" xfId="12527" xr:uid="{00000000-0005-0000-0000-000089590000}"/>
    <cellStyle name="LS Input Lookup Label 9 5" xfId="12528" xr:uid="{00000000-0005-0000-0000-00008A590000}"/>
    <cellStyle name="LS Input Lookup Label 9 6" xfId="12529" xr:uid="{00000000-0005-0000-0000-00008B590000}"/>
    <cellStyle name="LS Input Lookup Label 9 7" xfId="12530" xr:uid="{00000000-0005-0000-0000-00008C590000}"/>
    <cellStyle name="LS Input Lookup Label 9 8" xfId="12531" xr:uid="{00000000-0005-0000-0000-00008D590000}"/>
    <cellStyle name="LS Input Lookup Label 9 9" xfId="12532" xr:uid="{00000000-0005-0000-0000-00008E590000}"/>
    <cellStyle name="LS Input Table Heading" xfId="12533" xr:uid="{00000000-0005-0000-0000-00008F590000}"/>
    <cellStyle name="LS Input Table Heading 10" xfId="12534" xr:uid="{00000000-0005-0000-0000-000090590000}"/>
    <cellStyle name="LS Input Table Heading 10 10" xfId="12535" xr:uid="{00000000-0005-0000-0000-000091590000}"/>
    <cellStyle name="LS Input Table Heading 10 11" xfId="12536" xr:uid="{00000000-0005-0000-0000-000092590000}"/>
    <cellStyle name="LS Input Table Heading 10 12" xfId="12537" xr:uid="{00000000-0005-0000-0000-000093590000}"/>
    <cellStyle name="LS Input Table Heading 10 13" xfId="12538" xr:uid="{00000000-0005-0000-0000-000094590000}"/>
    <cellStyle name="LS Input Table Heading 10 14" xfId="12539" xr:uid="{00000000-0005-0000-0000-000095590000}"/>
    <cellStyle name="LS Input Table Heading 10 2" xfId="12540" xr:uid="{00000000-0005-0000-0000-000096590000}"/>
    <cellStyle name="LS Input Table Heading 10 2 10" xfId="12541" xr:uid="{00000000-0005-0000-0000-000097590000}"/>
    <cellStyle name="LS Input Table Heading 10 2 11" xfId="12542" xr:uid="{00000000-0005-0000-0000-000098590000}"/>
    <cellStyle name="LS Input Table Heading 10 2 12" xfId="12543" xr:uid="{00000000-0005-0000-0000-000099590000}"/>
    <cellStyle name="LS Input Table Heading 10 2 13" xfId="12544" xr:uid="{00000000-0005-0000-0000-00009A590000}"/>
    <cellStyle name="LS Input Table Heading 10 2 2" xfId="12545" xr:uid="{00000000-0005-0000-0000-00009B590000}"/>
    <cellStyle name="LS Input Table Heading 10 2 3" xfId="12546" xr:uid="{00000000-0005-0000-0000-00009C590000}"/>
    <cellStyle name="LS Input Table Heading 10 2 4" xfId="12547" xr:uid="{00000000-0005-0000-0000-00009D590000}"/>
    <cellStyle name="LS Input Table Heading 10 2 5" xfId="12548" xr:uid="{00000000-0005-0000-0000-00009E590000}"/>
    <cellStyle name="LS Input Table Heading 10 2 6" xfId="12549" xr:uid="{00000000-0005-0000-0000-00009F590000}"/>
    <cellStyle name="LS Input Table Heading 10 2 7" xfId="12550" xr:uid="{00000000-0005-0000-0000-0000A0590000}"/>
    <cellStyle name="LS Input Table Heading 10 2 8" xfId="12551" xr:uid="{00000000-0005-0000-0000-0000A1590000}"/>
    <cellStyle name="LS Input Table Heading 10 2 9" xfId="12552" xr:uid="{00000000-0005-0000-0000-0000A2590000}"/>
    <cellStyle name="LS Input Table Heading 10 3" xfId="12553" xr:uid="{00000000-0005-0000-0000-0000A3590000}"/>
    <cellStyle name="LS Input Table Heading 10 4" xfId="12554" xr:uid="{00000000-0005-0000-0000-0000A4590000}"/>
    <cellStyle name="LS Input Table Heading 10 5" xfId="12555" xr:uid="{00000000-0005-0000-0000-0000A5590000}"/>
    <cellStyle name="LS Input Table Heading 10 6" xfId="12556" xr:uid="{00000000-0005-0000-0000-0000A6590000}"/>
    <cellStyle name="LS Input Table Heading 10 7" xfId="12557" xr:uid="{00000000-0005-0000-0000-0000A7590000}"/>
    <cellStyle name="LS Input Table Heading 10 8" xfId="12558" xr:uid="{00000000-0005-0000-0000-0000A8590000}"/>
    <cellStyle name="LS Input Table Heading 10 9" xfId="12559" xr:uid="{00000000-0005-0000-0000-0000A9590000}"/>
    <cellStyle name="LS Input Table Heading 11" xfId="12560" xr:uid="{00000000-0005-0000-0000-0000AA590000}"/>
    <cellStyle name="LS Input Table Heading 11 10" xfId="12561" xr:uid="{00000000-0005-0000-0000-0000AB590000}"/>
    <cellStyle name="LS Input Table Heading 11 11" xfId="12562" xr:uid="{00000000-0005-0000-0000-0000AC590000}"/>
    <cellStyle name="LS Input Table Heading 11 12" xfId="12563" xr:uid="{00000000-0005-0000-0000-0000AD590000}"/>
    <cellStyle name="LS Input Table Heading 11 13" xfId="12564" xr:uid="{00000000-0005-0000-0000-0000AE590000}"/>
    <cellStyle name="LS Input Table Heading 11 14" xfId="12565" xr:uid="{00000000-0005-0000-0000-0000AF590000}"/>
    <cellStyle name="LS Input Table Heading 11 2" xfId="12566" xr:uid="{00000000-0005-0000-0000-0000B0590000}"/>
    <cellStyle name="LS Input Table Heading 11 2 10" xfId="12567" xr:uid="{00000000-0005-0000-0000-0000B1590000}"/>
    <cellStyle name="LS Input Table Heading 11 2 11" xfId="12568" xr:uid="{00000000-0005-0000-0000-0000B2590000}"/>
    <cellStyle name="LS Input Table Heading 11 2 12" xfId="12569" xr:uid="{00000000-0005-0000-0000-0000B3590000}"/>
    <cellStyle name="LS Input Table Heading 11 2 13" xfId="12570" xr:uid="{00000000-0005-0000-0000-0000B4590000}"/>
    <cellStyle name="LS Input Table Heading 11 2 2" xfId="12571" xr:uid="{00000000-0005-0000-0000-0000B5590000}"/>
    <cellStyle name="LS Input Table Heading 11 2 3" xfId="12572" xr:uid="{00000000-0005-0000-0000-0000B6590000}"/>
    <cellStyle name="LS Input Table Heading 11 2 4" xfId="12573" xr:uid="{00000000-0005-0000-0000-0000B7590000}"/>
    <cellStyle name="LS Input Table Heading 11 2 5" xfId="12574" xr:uid="{00000000-0005-0000-0000-0000B8590000}"/>
    <cellStyle name="LS Input Table Heading 11 2 6" xfId="12575" xr:uid="{00000000-0005-0000-0000-0000B9590000}"/>
    <cellStyle name="LS Input Table Heading 11 2 7" xfId="12576" xr:uid="{00000000-0005-0000-0000-0000BA590000}"/>
    <cellStyle name="LS Input Table Heading 11 2 8" xfId="12577" xr:uid="{00000000-0005-0000-0000-0000BB590000}"/>
    <cellStyle name="LS Input Table Heading 11 2 9" xfId="12578" xr:uid="{00000000-0005-0000-0000-0000BC590000}"/>
    <cellStyle name="LS Input Table Heading 11 3" xfId="12579" xr:uid="{00000000-0005-0000-0000-0000BD590000}"/>
    <cellStyle name="LS Input Table Heading 11 4" xfId="12580" xr:uid="{00000000-0005-0000-0000-0000BE590000}"/>
    <cellStyle name="LS Input Table Heading 11 5" xfId="12581" xr:uid="{00000000-0005-0000-0000-0000BF590000}"/>
    <cellStyle name="LS Input Table Heading 11 6" xfId="12582" xr:uid="{00000000-0005-0000-0000-0000C0590000}"/>
    <cellStyle name="LS Input Table Heading 11 7" xfId="12583" xr:uid="{00000000-0005-0000-0000-0000C1590000}"/>
    <cellStyle name="LS Input Table Heading 11 8" xfId="12584" xr:uid="{00000000-0005-0000-0000-0000C2590000}"/>
    <cellStyle name="LS Input Table Heading 11 9" xfId="12585" xr:uid="{00000000-0005-0000-0000-0000C3590000}"/>
    <cellStyle name="LS Input Table Heading 12" xfId="12586" xr:uid="{00000000-0005-0000-0000-0000C4590000}"/>
    <cellStyle name="LS Input Table Heading 12 10" xfId="12587" xr:uid="{00000000-0005-0000-0000-0000C5590000}"/>
    <cellStyle name="LS Input Table Heading 12 11" xfId="12588" xr:uid="{00000000-0005-0000-0000-0000C6590000}"/>
    <cellStyle name="LS Input Table Heading 12 12" xfId="12589" xr:uid="{00000000-0005-0000-0000-0000C7590000}"/>
    <cellStyle name="LS Input Table Heading 12 13" xfId="12590" xr:uid="{00000000-0005-0000-0000-0000C8590000}"/>
    <cellStyle name="LS Input Table Heading 12 2" xfId="12591" xr:uid="{00000000-0005-0000-0000-0000C9590000}"/>
    <cellStyle name="LS Input Table Heading 12 3" xfId="12592" xr:uid="{00000000-0005-0000-0000-0000CA590000}"/>
    <cellStyle name="LS Input Table Heading 12 4" xfId="12593" xr:uid="{00000000-0005-0000-0000-0000CB590000}"/>
    <cellStyle name="LS Input Table Heading 12 5" xfId="12594" xr:uid="{00000000-0005-0000-0000-0000CC590000}"/>
    <cellStyle name="LS Input Table Heading 12 6" xfId="12595" xr:uid="{00000000-0005-0000-0000-0000CD590000}"/>
    <cellStyle name="LS Input Table Heading 12 7" xfId="12596" xr:uid="{00000000-0005-0000-0000-0000CE590000}"/>
    <cellStyle name="LS Input Table Heading 12 8" xfId="12597" xr:uid="{00000000-0005-0000-0000-0000CF590000}"/>
    <cellStyle name="LS Input Table Heading 12 9" xfId="12598" xr:uid="{00000000-0005-0000-0000-0000D0590000}"/>
    <cellStyle name="LS Input Table Heading 13" xfId="12599" xr:uid="{00000000-0005-0000-0000-0000D1590000}"/>
    <cellStyle name="LS Input Table Heading 2" xfId="12600" xr:uid="{00000000-0005-0000-0000-0000D2590000}"/>
    <cellStyle name="LS Input Table Heading 2 10" xfId="12601" xr:uid="{00000000-0005-0000-0000-0000D3590000}"/>
    <cellStyle name="LS Input Table Heading 2 11" xfId="12602" xr:uid="{00000000-0005-0000-0000-0000D4590000}"/>
    <cellStyle name="LS Input Table Heading 2 12" xfId="12603" xr:uid="{00000000-0005-0000-0000-0000D5590000}"/>
    <cellStyle name="LS Input Table Heading 2 13" xfId="12604" xr:uid="{00000000-0005-0000-0000-0000D6590000}"/>
    <cellStyle name="LS Input Table Heading 2 14" xfId="12605" xr:uid="{00000000-0005-0000-0000-0000D7590000}"/>
    <cellStyle name="LS Input Table Heading 2 15" xfId="12606" xr:uid="{00000000-0005-0000-0000-0000D8590000}"/>
    <cellStyle name="LS Input Table Heading 2 16" xfId="12607" xr:uid="{00000000-0005-0000-0000-0000D9590000}"/>
    <cellStyle name="LS Input Table Heading 2 17" xfId="12608" xr:uid="{00000000-0005-0000-0000-0000DA590000}"/>
    <cellStyle name="LS Input Table Heading 2 18" xfId="12609" xr:uid="{00000000-0005-0000-0000-0000DB590000}"/>
    <cellStyle name="LS Input Table Heading 2 19" xfId="12610" xr:uid="{00000000-0005-0000-0000-0000DC590000}"/>
    <cellStyle name="LS Input Table Heading 2 2" xfId="12611" xr:uid="{00000000-0005-0000-0000-0000DD590000}"/>
    <cellStyle name="LS Input Table Heading 2 2 10" xfId="12612" xr:uid="{00000000-0005-0000-0000-0000DE590000}"/>
    <cellStyle name="LS Input Table Heading 2 2 11" xfId="12613" xr:uid="{00000000-0005-0000-0000-0000DF590000}"/>
    <cellStyle name="LS Input Table Heading 2 2 12" xfId="12614" xr:uid="{00000000-0005-0000-0000-0000E0590000}"/>
    <cellStyle name="LS Input Table Heading 2 2 13" xfId="12615" xr:uid="{00000000-0005-0000-0000-0000E1590000}"/>
    <cellStyle name="LS Input Table Heading 2 2 14" xfId="12616" xr:uid="{00000000-0005-0000-0000-0000E2590000}"/>
    <cellStyle name="LS Input Table Heading 2 2 15" xfId="12617" xr:uid="{00000000-0005-0000-0000-0000E3590000}"/>
    <cellStyle name="LS Input Table Heading 2 2 16" xfId="12618" xr:uid="{00000000-0005-0000-0000-0000E4590000}"/>
    <cellStyle name="LS Input Table Heading 2 2 2" xfId="12619" xr:uid="{00000000-0005-0000-0000-0000E5590000}"/>
    <cellStyle name="LS Input Table Heading 2 2 2 10" xfId="12620" xr:uid="{00000000-0005-0000-0000-0000E6590000}"/>
    <cellStyle name="LS Input Table Heading 2 2 2 11" xfId="12621" xr:uid="{00000000-0005-0000-0000-0000E7590000}"/>
    <cellStyle name="LS Input Table Heading 2 2 2 12" xfId="12622" xr:uid="{00000000-0005-0000-0000-0000E8590000}"/>
    <cellStyle name="LS Input Table Heading 2 2 2 13" xfId="12623" xr:uid="{00000000-0005-0000-0000-0000E9590000}"/>
    <cellStyle name="LS Input Table Heading 2 2 2 14" xfId="12624" xr:uid="{00000000-0005-0000-0000-0000EA590000}"/>
    <cellStyle name="LS Input Table Heading 2 2 2 15" xfId="12625" xr:uid="{00000000-0005-0000-0000-0000EB590000}"/>
    <cellStyle name="LS Input Table Heading 2 2 2 2" xfId="12626" xr:uid="{00000000-0005-0000-0000-0000EC590000}"/>
    <cellStyle name="LS Input Table Heading 2 2 2 2 10" xfId="12627" xr:uid="{00000000-0005-0000-0000-0000ED590000}"/>
    <cellStyle name="LS Input Table Heading 2 2 2 2 11" xfId="12628" xr:uid="{00000000-0005-0000-0000-0000EE590000}"/>
    <cellStyle name="LS Input Table Heading 2 2 2 2 12" xfId="12629" xr:uid="{00000000-0005-0000-0000-0000EF590000}"/>
    <cellStyle name="LS Input Table Heading 2 2 2 2 13" xfId="12630" xr:uid="{00000000-0005-0000-0000-0000F0590000}"/>
    <cellStyle name="LS Input Table Heading 2 2 2 2 14" xfId="12631" xr:uid="{00000000-0005-0000-0000-0000F1590000}"/>
    <cellStyle name="LS Input Table Heading 2 2 2 2 2" xfId="12632" xr:uid="{00000000-0005-0000-0000-0000F2590000}"/>
    <cellStyle name="LS Input Table Heading 2 2 2 2 2 10" xfId="12633" xr:uid="{00000000-0005-0000-0000-0000F3590000}"/>
    <cellStyle name="LS Input Table Heading 2 2 2 2 2 11" xfId="12634" xr:uid="{00000000-0005-0000-0000-0000F4590000}"/>
    <cellStyle name="LS Input Table Heading 2 2 2 2 2 12" xfId="12635" xr:uid="{00000000-0005-0000-0000-0000F5590000}"/>
    <cellStyle name="LS Input Table Heading 2 2 2 2 2 13" xfId="12636" xr:uid="{00000000-0005-0000-0000-0000F6590000}"/>
    <cellStyle name="LS Input Table Heading 2 2 2 2 2 2" xfId="12637" xr:uid="{00000000-0005-0000-0000-0000F7590000}"/>
    <cellStyle name="LS Input Table Heading 2 2 2 2 2 3" xfId="12638" xr:uid="{00000000-0005-0000-0000-0000F8590000}"/>
    <cellStyle name="LS Input Table Heading 2 2 2 2 2 4" xfId="12639" xr:uid="{00000000-0005-0000-0000-0000F9590000}"/>
    <cellStyle name="LS Input Table Heading 2 2 2 2 2 5" xfId="12640" xr:uid="{00000000-0005-0000-0000-0000FA590000}"/>
    <cellStyle name="LS Input Table Heading 2 2 2 2 2 6" xfId="12641" xr:uid="{00000000-0005-0000-0000-0000FB590000}"/>
    <cellStyle name="LS Input Table Heading 2 2 2 2 2 7" xfId="12642" xr:uid="{00000000-0005-0000-0000-0000FC590000}"/>
    <cellStyle name="LS Input Table Heading 2 2 2 2 2 8" xfId="12643" xr:uid="{00000000-0005-0000-0000-0000FD590000}"/>
    <cellStyle name="LS Input Table Heading 2 2 2 2 2 9" xfId="12644" xr:uid="{00000000-0005-0000-0000-0000FE590000}"/>
    <cellStyle name="LS Input Table Heading 2 2 2 2 3" xfId="12645" xr:uid="{00000000-0005-0000-0000-0000FF590000}"/>
    <cellStyle name="LS Input Table Heading 2 2 2 2 4" xfId="12646" xr:uid="{00000000-0005-0000-0000-0000005A0000}"/>
    <cellStyle name="LS Input Table Heading 2 2 2 2 5" xfId="12647" xr:uid="{00000000-0005-0000-0000-0000015A0000}"/>
    <cellStyle name="LS Input Table Heading 2 2 2 2 6" xfId="12648" xr:uid="{00000000-0005-0000-0000-0000025A0000}"/>
    <cellStyle name="LS Input Table Heading 2 2 2 2 7" xfId="12649" xr:uid="{00000000-0005-0000-0000-0000035A0000}"/>
    <cellStyle name="LS Input Table Heading 2 2 2 2 8" xfId="12650" xr:uid="{00000000-0005-0000-0000-0000045A0000}"/>
    <cellStyle name="LS Input Table Heading 2 2 2 2 9" xfId="12651" xr:uid="{00000000-0005-0000-0000-0000055A0000}"/>
    <cellStyle name="LS Input Table Heading 2 2 2 3" xfId="12652" xr:uid="{00000000-0005-0000-0000-0000065A0000}"/>
    <cellStyle name="LS Input Table Heading 2 2 2 3 10" xfId="12653" xr:uid="{00000000-0005-0000-0000-0000075A0000}"/>
    <cellStyle name="LS Input Table Heading 2 2 2 3 11" xfId="12654" xr:uid="{00000000-0005-0000-0000-0000085A0000}"/>
    <cellStyle name="LS Input Table Heading 2 2 2 3 12" xfId="12655" xr:uid="{00000000-0005-0000-0000-0000095A0000}"/>
    <cellStyle name="LS Input Table Heading 2 2 2 3 13" xfId="12656" xr:uid="{00000000-0005-0000-0000-00000A5A0000}"/>
    <cellStyle name="LS Input Table Heading 2 2 2 3 2" xfId="12657" xr:uid="{00000000-0005-0000-0000-00000B5A0000}"/>
    <cellStyle name="LS Input Table Heading 2 2 2 3 3" xfId="12658" xr:uid="{00000000-0005-0000-0000-00000C5A0000}"/>
    <cellStyle name="LS Input Table Heading 2 2 2 3 4" xfId="12659" xr:uid="{00000000-0005-0000-0000-00000D5A0000}"/>
    <cellStyle name="LS Input Table Heading 2 2 2 3 5" xfId="12660" xr:uid="{00000000-0005-0000-0000-00000E5A0000}"/>
    <cellStyle name="LS Input Table Heading 2 2 2 3 6" xfId="12661" xr:uid="{00000000-0005-0000-0000-00000F5A0000}"/>
    <cellStyle name="LS Input Table Heading 2 2 2 3 7" xfId="12662" xr:uid="{00000000-0005-0000-0000-0000105A0000}"/>
    <cellStyle name="LS Input Table Heading 2 2 2 3 8" xfId="12663" xr:uid="{00000000-0005-0000-0000-0000115A0000}"/>
    <cellStyle name="LS Input Table Heading 2 2 2 3 9" xfId="12664" xr:uid="{00000000-0005-0000-0000-0000125A0000}"/>
    <cellStyle name="LS Input Table Heading 2 2 2 4" xfId="12665" xr:uid="{00000000-0005-0000-0000-0000135A0000}"/>
    <cellStyle name="LS Input Table Heading 2 2 2 5" xfId="12666" xr:uid="{00000000-0005-0000-0000-0000145A0000}"/>
    <cellStyle name="LS Input Table Heading 2 2 2 6" xfId="12667" xr:uid="{00000000-0005-0000-0000-0000155A0000}"/>
    <cellStyle name="LS Input Table Heading 2 2 2 7" xfId="12668" xr:uid="{00000000-0005-0000-0000-0000165A0000}"/>
    <cellStyle name="LS Input Table Heading 2 2 2 8" xfId="12669" xr:uid="{00000000-0005-0000-0000-0000175A0000}"/>
    <cellStyle name="LS Input Table Heading 2 2 2 9" xfId="12670" xr:uid="{00000000-0005-0000-0000-0000185A0000}"/>
    <cellStyle name="LS Input Table Heading 2 2 3" xfId="12671" xr:uid="{00000000-0005-0000-0000-0000195A0000}"/>
    <cellStyle name="LS Input Table Heading 2 2 3 10" xfId="12672" xr:uid="{00000000-0005-0000-0000-00001A5A0000}"/>
    <cellStyle name="LS Input Table Heading 2 2 3 11" xfId="12673" xr:uid="{00000000-0005-0000-0000-00001B5A0000}"/>
    <cellStyle name="LS Input Table Heading 2 2 3 12" xfId="12674" xr:uid="{00000000-0005-0000-0000-00001C5A0000}"/>
    <cellStyle name="LS Input Table Heading 2 2 3 13" xfId="12675" xr:uid="{00000000-0005-0000-0000-00001D5A0000}"/>
    <cellStyle name="LS Input Table Heading 2 2 3 14" xfId="12676" xr:uid="{00000000-0005-0000-0000-00001E5A0000}"/>
    <cellStyle name="LS Input Table Heading 2 2 3 2" xfId="12677" xr:uid="{00000000-0005-0000-0000-00001F5A0000}"/>
    <cellStyle name="LS Input Table Heading 2 2 3 2 10" xfId="12678" xr:uid="{00000000-0005-0000-0000-0000205A0000}"/>
    <cellStyle name="LS Input Table Heading 2 2 3 2 11" xfId="12679" xr:uid="{00000000-0005-0000-0000-0000215A0000}"/>
    <cellStyle name="LS Input Table Heading 2 2 3 2 12" xfId="12680" xr:uid="{00000000-0005-0000-0000-0000225A0000}"/>
    <cellStyle name="LS Input Table Heading 2 2 3 2 13" xfId="12681" xr:uid="{00000000-0005-0000-0000-0000235A0000}"/>
    <cellStyle name="LS Input Table Heading 2 2 3 2 2" xfId="12682" xr:uid="{00000000-0005-0000-0000-0000245A0000}"/>
    <cellStyle name="LS Input Table Heading 2 2 3 2 3" xfId="12683" xr:uid="{00000000-0005-0000-0000-0000255A0000}"/>
    <cellStyle name="LS Input Table Heading 2 2 3 2 4" xfId="12684" xr:uid="{00000000-0005-0000-0000-0000265A0000}"/>
    <cellStyle name="LS Input Table Heading 2 2 3 2 5" xfId="12685" xr:uid="{00000000-0005-0000-0000-0000275A0000}"/>
    <cellStyle name="LS Input Table Heading 2 2 3 2 6" xfId="12686" xr:uid="{00000000-0005-0000-0000-0000285A0000}"/>
    <cellStyle name="LS Input Table Heading 2 2 3 2 7" xfId="12687" xr:uid="{00000000-0005-0000-0000-0000295A0000}"/>
    <cellStyle name="LS Input Table Heading 2 2 3 2 8" xfId="12688" xr:uid="{00000000-0005-0000-0000-00002A5A0000}"/>
    <cellStyle name="LS Input Table Heading 2 2 3 2 9" xfId="12689" xr:uid="{00000000-0005-0000-0000-00002B5A0000}"/>
    <cellStyle name="LS Input Table Heading 2 2 3 3" xfId="12690" xr:uid="{00000000-0005-0000-0000-00002C5A0000}"/>
    <cellStyle name="LS Input Table Heading 2 2 3 4" xfId="12691" xr:uid="{00000000-0005-0000-0000-00002D5A0000}"/>
    <cellStyle name="LS Input Table Heading 2 2 3 5" xfId="12692" xr:uid="{00000000-0005-0000-0000-00002E5A0000}"/>
    <cellStyle name="LS Input Table Heading 2 2 3 6" xfId="12693" xr:uid="{00000000-0005-0000-0000-00002F5A0000}"/>
    <cellStyle name="LS Input Table Heading 2 2 3 7" xfId="12694" xr:uid="{00000000-0005-0000-0000-0000305A0000}"/>
    <cellStyle name="LS Input Table Heading 2 2 3 8" xfId="12695" xr:uid="{00000000-0005-0000-0000-0000315A0000}"/>
    <cellStyle name="LS Input Table Heading 2 2 3 9" xfId="12696" xr:uid="{00000000-0005-0000-0000-0000325A0000}"/>
    <cellStyle name="LS Input Table Heading 2 2 4" xfId="12697" xr:uid="{00000000-0005-0000-0000-0000335A0000}"/>
    <cellStyle name="LS Input Table Heading 2 2 4 10" xfId="12698" xr:uid="{00000000-0005-0000-0000-0000345A0000}"/>
    <cellStyle name="LS Input Table Heading 2 2 4 11" xfId="12699" xr:uid="{00000000-0005-0000-0000-0000355A0000}"/>
    <cellStyle name="LS Input Table Heading 2 2 4 12" xfId="12700" xr:uid="{00000000-0005-0000-0000-0000365A0000}"/>
    <cellStyle name="LS Input Table Heading 2 2 4 13" xfId="12701" xr:uid="{00000000-0005-0000-0000-0000375A0000}"/>
    <cellStyle name="LS Input Table Heading 2 2 4 2" xfId="12702" xr:uid="{00000000-0005-0000-0000-0000385A0000}"/>
    <cellStyle name="LS Input Table Heading 2 2 4 3" xfId="12703" xr:uid="{00000000-0005-0000-0000-0000395A0000}"/>
    <cellStyle name="LS Input Table Heading 2 2 4 4" xfId="12704" xr:uid="{00000000-0005-0000-0000-00003A5A0000}"/>
    <cellStyle name="LS Input Table Heading 2 2 4 5" xfId="12705" xr:uid="{00000000-0005-0000-0000-00003B5A0000}"/>
    <cellStyle name="LS Input Table Heading 2 2 4 6" xfId="12706" xr:uid="{00000000-0005-0000-0000-00003C5A0000}"/>
    <cellStyle name="LS Input Table Heading 2 2 4 7" xfId="12707" xr:uid="{00000000-0005-0000-0000-00003D5A0000}"/>
    <cellStyle name="LS Input Table Heading 2 2 4 8" xfId="12708" xr:uid="{00000000-0005-0000-0000-00003E5A0000}"/>
    <cellStyle name="LS Input Table Heading 2 2 4 9" xfId="12709" xr:uid="{00000000-0005-0000-0000-00003F5A0000}"/>
    <cellStyle name="LS Input Table Heading 2 2 5" xfId="12710" xr:uid="{00000000-0005-0000-0000-0000405A0000}"/>
    <cellStyle name="LS Input Table Heading 2 2 6" xfId="12711" xr:uid="{00000000-0005-0000-0000-0000415A0000}"/>
    <cellStyle name="LS Input Table Heading 2 2 7" xfId="12712" xr:uid="{00000000-0005-0000-0000-0000425A0000}"/>
    <cellStyle name="LS Input Table Heading 2 2 8" xfId="12713" xr:uid="{00000000-0005-0000-0000-0000435A0000}"/>
    <cellStyle name="LS Input Table Heading 2 2 9" xfId="12714" xr:uid="{00000000-0005-0000-0000-0000445A0000}"/>
    <cellStyle name="LS Input Table Heading 2 20" xfId="12715" xr:uid="{00000000-0005-0000-0000-0000455A0000}"/>
    <cellStyle name="LS Input Table Heading 2 3" xfId="12716" xr:uid="{00000000-0005-0000-0000-0000465A0000}"/>
    <cellStyle name="LS Input Table Heading 2 3 10" xfId="12717" xr:uid="{00000000-0005-0000-0000-0000475A0000}"/>
    <cellStyle name="LS Input Table Heading 2 3 11" xfId="12718" xr:uid="{00000000-0005-0000-0000-0000485A0000}"/>
    <cellStyle name="LS Input Table Heading 2 3 12" xfId="12719" xr:uid="{00000000-0005-0000-0000-0000495A0000}"/>
    <cellStyle name="LS Input Table Heading 2 3 13" xfId="12720" xr:uid="{00000000-0005-0000-0000-00004A5A0000}"/>
    <cellStyle name="LS Input Table Heading 2 3 14" xfId="12721" xr:uid="{00000000-0005-0000-0000-00004B5A0000}"/>
    <cellStyle name="LS Input Table Heading 2 3 15" xfId="12722" xr:uid="{00000000-0005-0000-0000-00004C5A0000}"/>
    <cellStyle name="LS Input Table Heading 2 3 2" xfId="12723" xr:uid="{00000000-0005-0000-0000-00004D5A0000}"/>
    <cellStyle name="LS Input Table Heading 2 3 2 10" xfId="12724" xr:uid="{00000000-0005-0000-0000-00004E5A0000}"/>
    <cellStyle name="LS Input Table Heading 2 3 2 11" xfId="12725" xr:uid="{00000000-0005-0000-0000-00004F5A0000}"/>
    <cellStyle name="LS Input Table Heading 2 3 2 12" xfId="12726" xr:uid="{00000000-0005-0000-0000-0000505A0000}"/>
    <cellStyle name="LS Input Table Heading 2 3 2 13" xfId="12727" xr:uid="{00000000-0005-0000-0000-0000515A0000}"/>
    <cellStyle name="LS Input Table Heading 2 3 2 14" xfId="12728" xr:uid="{00000000-0005-0000-0000-0000525A0000}"/>
    <cellStyle name="LS Input Table Heading 2 3 2 2" xfId="12729" xr:uid="{00000000-0005-0000-0000-0000535A0000}"/>
    <cellStyle name="LS Input Table Heading 2 3 2 2 10" xfId="12730" xr:uid="{00000000-0005-0000-0000-0000545A0000}"/>
    <cellStyle name="LS Input Table Heading 2 3 2 2 11" xfId="12731" xr:uid="{00000000-0005-0000-0000-0000555A0000}"/>
    <cellStyle name="LS Input Table Heading 2 3 2 2 12" xfId="12732" xr:uid="{00000000-0005-0000-0000-0000565A0000}"/>
    <cellStyle name="LS Input Table Heading 2 3 2 2 13" xfId="12733" xr:uid="{00000000-0005-0000-0000-0000575A0000}"/>
    <cellStyle name="LS Input Table Heading 2 3 2 2 2" xfId="12734" xr:uid="{00000000-0005-0000-0000-0000585A0000}"/>
    <cellStyle name="LS Input Table Heading 2 3 2 2 3" xfId="12735" xr:uid="{00000000-0005-0000-0000-0000595A0000}"/>
    <cellStyle name="LS Input Table Heading 2 3 2 2 4" xfId="12736" xr:uid="{00000000-0005-0000-0000-00005A5A0000}"/>
    <cellStyle name="LS Input Table Heading 2 3 2 2 5" xfId="12737" xr:uid="{00000000-0005-0000-0000-00005B5A0000}"/>
    <cellStyle name="LS Input Table Heading 2 3 2 2 6" xfId="12738" xr:uid="{00000000-0005-0000-0000-00005C5A0000}"/>
    <cellStyle name="LS Input Table Heading 2 3 2 2 7" xfId="12739" xr:uid="{00000000-0005-0000-0000-00005D5A0000}"/>
    <cellStyle name="LS Input Table Heading 2 3 2 2 8" xfId="12740" xr:uid="{00000000-0005-0000-0000-00005E5A0000}"/>
    <cellStyle name="LS Input Table Heading 2 3 2 2 9" xfId="12741" xr:uid="{00000000-0005-0000-0000-00005F5A0000}"/>
    <cellStyle name="LS Input Table Heading 2 3 2 3" xfId="12742" xr:uid="{00000000-0005-0000-0000-0000605A0000}"/>
    <cellStyle name="LS Input Table Heading 2 3 2 4" xfId="12743" xr:uid="{00000000-0005-0000-0000-0000615A0000}"/>
    <cellStyle name="LS Input Table Heading 2 3 2 5" xfId="12744" xr:uid="{00000000-0005-0000-0000-0000625A0000}"/>
    <cellStyle name="LS Input Table Heading 2 3 2 6" xfId="12745" xr:uid="{00000000-0005-0000-0000-0000635A0000}"/>
    <cellStyle name="LS Input Table Heading 2 3 2 7" xfId="12746" xr:uid="{00000000-0005-0000-0000-0000645A0000}"/>
    <cellStyle name="LS Input Table Heading 2 3 2 8" xfId="12747" xr:uid="{00000000-0005-0000-0000-0000655A0000}"/>
    <cellStyle name="LS Input Table Heading 2 3 2 9" xfId="12748" xr:uid="{00000000-0005-0000-0000-0000665A0000}"/>
    <cellStyle name="LS Input Table Heading 2 3 3" xfId="12749" xr:uid="{00000000-0005-0000-0000-0000675A0000}"/>
    <cellStyle name="LS Input Table Heading 2 3 3 10" xfId="12750" xr:uid="{00000000-0005-0000-0000-0000685A0000}"/>
    <cellStyle name="LS Input Table Heading 2 3 3 11" xfId="12751" xr:uid="{00000000-0005-0000-0000-0000695A0000}"/>
    <cellStyle name="LS Input Table Heading 2 3 3 12" xfId="12752" xr:uid="{00000000-0005-0000-0000-00006A5A0000}"/>
    <cellStyle name="LS Input Table Heading 2 3 3 13" xfId="12753" xr:uid="{00000000-0005-0000-0000-00006B5A0000}"/>
    <cellStyle name="LS Input Table Heading 2 3 3 2" xfId="12754" xr:uid="{00000000-0005-0000-0000-00006C5A0000}"/>
    <cellStyle name="LS Input Table Heading 2 3 3 3" xfId="12755" xr:uid="{00000000-0005-0000-0000-00006D5A0000}"/>
    <cellStyle name="LS Input Table Heading 2 3 3 4" xfId="12756" xr:uid="{00000000-0005-0000-0000-00006E5A0000}"/>
    <cellStyle name="LS Input Table Heading 2 3 3 5" xfId="12757" xr:uid="{00000000-0005-0000-0000-00006F5A0000}"/>
    <cellStyle name="LS Input Table Heading 2 3 3 6" xfId="12758" xr:uid="{00000000-0005-0000-0000-0000705A0000}"/>
    <cellStyle name="LS Input Table Heading 2 3 3 7" xfId="12759" xr:uid="{00000000-0005-0000-0000-0000715A0000}"/>
    <cellStyle name="LS Input Table Heading 2 3 3 8" xfId="12760" xr:uid="{00000000-0005-0000-0000-0000725A0000}"/>
    <cellStyle name="LS Input Table Heading 2 3 3 9" xfId="12761" xr:uid="{00000000-0005-0000-0000-0000735A0000}"/>
    <cellStyle name="LS Input Table Heading 2 3 4" xfId="12762" xr:uid="{00000000-0005-0000-0000-0000745A0000}"/>
    <cellStyle name="LS Input Table Heading 2 3 5" xfId="12763" xr:uid="{00000000-0005-0000-0000-0000755A0000}"/>
    <cellStyle name="LS Input Table Heading 2 3 6" xfId="12764" xr:uid="{00000000-0005-0000-0000-0000765A0000}"/>
    <cellStyle name="LS Input Table Heading 2 3 7" xfId="12765" xr:uid="{00000000-0005-0000-0000-0000775A0000}"/>
    <cellStyle name="LS Input Table Heading 2 3 8" xfId="12766" xr:uid="{00000000-0005-0000-0000-0000785A0000}"/>
    <cellStyle name="LS Input Table Heading 2 3 9" xfId="12767" xr:uid="{00000000-0005-0000-0000-0000795A0000}"/>
    <cellStyle name="LS Input Table Heading 2 4" xfId="12768" xr:uid="{00000000-0005-0000-0000-00007A5A0000}"/>
    <cellStyle name="LS Input Table Heading 2 4 10" xfId="12769" xr:uid="{00000000-0005-0000-0000-00007B5A0000}"/>
    <cellStyle name="LS Input Table Heading 2 4 11" xfId="12770" xr:uid="{00000000-0005-0000-0000-00007C5A0000}"/>
    <cellStyle name="LS Input Table Heading 2 4 12" xfId="12771" xr:uid="{00000000-0005-0000-0000-00007D5A0000}"/>
    <cellStyle name="LS Input Table Heading 2 4 13" xfId="12772" xr:uid="{00000000-0005-0000-0000-00007E5A0000}"/>
    <cellStyle name="LS Input Table Heading 2 4 14" xfId="12773" xr:uid="{00000000-0005-0000-0000-00007F5A0000}"/>
    <cellStyle name="LS Input Table Heading 2 4 15" xfId="12774" xr:uid="{00000000-0005-0000-0000-0000805A0000}"/>
    <cellStyle name="LS Input Table Heading 2 4 2" xfId="12775" xr:uid="{00000000-0005-0000-0000-0000815A0000}"/>
    <cellStyle name="LS Input Table Heading 2 4 2 10" xfId="12776" xr:uid="{00000000-0005-0000-0000-0000825A0000}"/>
    <cellStyle name="LS Input Table Heading 2 4 2 11" xfId="12777" xr:uid="{00000000-0005-0000-0000-0000835A0000}"/>
    <cellStyle name="LS Input Table Heading 2 4 2 12" xfId="12778" xr:uid="{00000000-0005-0000-0000-0000845A0000}"/>
    <cellStyle name="LS Input Table Heading 2 4 2 13" xfId="12779" xr:uid="{00000000-0005-0000-0000-0000855A0000}"/>
    <cellStyle name="LS Input Table Heading 2 4 2 14" xfId="12780" xr:uid="{00000000-0005-0000-0000-0000865A0000}"/>
    <cellStyle name="LS Input Table Heading 2 4 2 2" xfId="12781" xr:uid="{00000000-0005-0000-0000-0000875A0000}"/>
    <cellStyle name="LS Input Table Heading 2 4 2 2 10" xfId="12782" xr:uid="{00000000-0005-0000-0000-0000885A0000}"/>
    <cellStyle name="LS Input Table Heading 2 4 2 2 11" xfId="12783" xr:uid="{00000000-0005-0000-0000-0000895A0000}"/>
    <cellStyle name="LS Input Table Heading 2 4 2 2 12" xfId="12784" xr:uid="{00000000-0005-0000-0000-00008A5A0000}"/>
    <cellStyle name="LS Input Table Heading 2 4 2 2 13" xfId="12785" xr:uid="{00000000-0005-0000-0000-00008B5A0000}"/>
    <cellStyle name="LS Input Table Heading 2 4 2 2 2" xfId="12786" xr:uid="{00000000-0005-0000-0000-00008C5A0000}"/>
    <cellStyle name="LS Input Table Heading 2 4 2 2 3" xfId="12787" xr:uid="{00000000-0005-0000-0000-00008D5A0000}"/>
    <cellStyle name="LS Input Table Heading 2 4 2 2 4" xfId="12788" xr:uid="{00000000-0005-0000-0000-00008E5A0000}"/>
    <cellStyle name="LS Input Table Heading 2 4 2 2 5" xfId="12789" xr:uid="{00000000-0005-0000-0000-00008F5A0000}"/>
    <cellStyle name="LS Input Table Heading 2 4 2 2 6" xfId="12790" xr:uid="{00000000-0005-0000-0000-0000905A0000}"/>
    <cellStyle name="LS Input Table Heading 2 4 2 2 7" xfId="12791" xr:uid="{00000000-0005-0000-0000-0000915A0000}"/>
    <cellStyle name="LS Input Table Heading 2 4 2 2 8" xfId="12792" xr:uid="{00000000-0005-0000-0000-0000925A0000}"/>
    <cellStyle name="LS Input Table Heading 2 4 2 2 9" xfId="12793" xr:uid="{00000000-0005-0000-0000-0000935A0000}"/>
    <cellStyle name="LS Input Table Heading 2 4 2 3" xfId="12794" xr:uid="{00000000-0005-0000-0000-0000945A0000}"/>
    <cellStyle name="LS Input Table Heading 2 4 2 4" xfId="12795" xr:uid="{00000000-0005-0000-0000-0000955A0000}"/>
    <cellStyle name="LS Input Table Heading 2 4 2 5" xfId="12796" xr:uid="{00000000-0005-0000-0000-0000965A0000}"/>
    <cellStyle name="LS Input Table Heading 2 4 2 6" xfId="12797" xr:uid="{00000000-0005-0000-0000-0000975A0000}"/>
    <cellStyle name="LS Input Table Heading 2 4 2 7" xfId="12798" xr:uid="{00000000-0005-0000-0000-0000985A0000}"/>
    <cellStyle name="LS Input Table Heading 2 4 2 8" xfId="12799" xr:uid="{00000000-0005-0000-0000-0000995A0000}"/>
    <cellStyle name="LS Input Table Heading 2 4 2 9" xfId="12800" xr:uid="{00000000-0005-0000-0000-00009A5A0000}"/>
    <cellStyle name="LS Input Table Heading 2 4 3" xfId="12801" xr:uid="{00000000-0005-0000-0000-00009B5A0000}"/>
    <cellStyle name="LS Input Table Heading 2 4 3 10" xfId="12802" xr:uid="{00000000-0005-0000-0000-00009C5A0000}"/>
    <cellStyle name="LS Input Table Heading 2 4 3 11" xfId="12803" xr:uid="{00000000-0005-0000-0000-00009D5A0000}"/>
    <cellStyle name="LS Input Table Heading 2 4 3 12" xfId="12804" xr:uid="{00000000-0005-0000-0000-00009E5A0000}"/>
    <cellStyle name="LS Input Table Heading 2 4 3 13" xfId="12805" xr:uid="{00000000-0005-0000-0000-00009F5A0000}"/>
    <cellStyle name="LS Input Table Heading 2 4 3 2" xfId="12806" xr:uid="{00000000-0005-0000-0000-0000A05A0000}"/>
    <cellStyle name="LS Input Table Heading 2 4 3 3" xfId="12807" xr:uid="{00000000-0005-0000-0000-0000A15A0000}"/>
    <cellStyle name="LS Input Table Heading 2 4 3 4" xfId="12808" xr:uid="{00000000-0005-0000-0000-0000A25A0000}"/>
    <cellStyle name="LS Input Table Heading 2 4 3 5" xfId="12809" xr:uid="{00000000-0005-0000-0000-0000A35A0000}"/>
    <cellStyle name="LS Input Table Heading 2 4 3 6" xfId="12810" xr:uid="{00000000-0005-0000-0000-0000A45A0000}"/>
    <cellStyle name="LS Input Table Heading 2 4 3 7" xfId="12811" xr:uid="{00000000-0005-0000-0000-0000A55A0000}"/>
    <cellStyle name="LS Input Table Heading 2 4 3 8" xfId="12812" xr:uid="{00000000-0005-0000-0000-0000A65A0000}"/>
    <cellStyle name="LS Input Table Heading 2 4 3 9" xfId="12813" xr:uid="{00000000-0005-0000-0000-0000A75A0000}"/>
    <cellStyle name="LS Input Table Heading 2 4 4" xfId="12814" xr:uid="{00000000-0005-0000-0000-0000A85A0000}"/>
    <cellStyle name="LS Input Table Heading 2 4 5" xfId="12815" xr:uid="{00000000-0005-0000-0000-0000A95A0000}"/>
    <cellStyle name="LS Input Table Heading 2 4 6" xfId="12816" xr:uid="{00000000-0005-0000-0000-0000AA5A0000}"/>
    <cellStyle name="LS Input Table Heading 2 4 7" xfId="12817" xr:uid="{00000000-0005-0000-0000-0000AB5A0000}"/>
    <cellStyle name="LS Input Table Heading 2 4 8" xfId="12818" xr:uid="{00000000-0005-0000-0000-0000AC5A0000}"/>
    <cellStyle name="LS Input Table Heading 2 4 9" xfId="12819" xr:uid="{00000000-0005-0000-0000-0000AD5A0000}"/>
    <cellStyle name="LS Input Table Heading 2 5" xfId="12820" xr:uid="{00000000-0005-0000-0000-0000AE5A0000}"/>
    <cellStyle name="LS Input Table Heading 2 5 10" xfId="12821" xr:uid="{00000000-0005-0000-0000-0000AF5A0000}"/>
    <cellStyle name="LS Input Table Heading 2 5 11" xfId="12822" xr:uid="{00000000-0005-0000-0000-0000B05A0000}"/>
    <cellStyle name="LS Input Table Heading 2 5 12" xfId="12823" xr:uid="{00000000-0005-0000-0000-0000B15A0000}"/>
    <cellStyle name="LS Input Table Heading 2 5 13" xfId="12824" xr:uid="{00000000-0005-0000-0000-0000B25A0000}"/>
    <cellStyle name="LS Input Table Heading 2 5 14" xfId="12825" xr:uid="{00000000-0005-0000-0000-0000B35A0000}"/>
    <cellStyle name="LS Input Table Heading 2 5 15" xfId="12826" xr:uid="{00000000-0005-0000-0000-0000B45A0000}"/>
    <cellStyle name="LS Input Table Heading 2 5 2" xfId="12827" xr:uid="{00000000-0005-0000-0000-0000B55A0000}"/>
    <cellStyle name="LS Input Table Heading 2 5 2 10" xfId="12828" xr:uid="{00000000-0005-0000-0000-0000B65A0000}"/>
    <cellStyle name="LS Input Table Heading 2 5 2 11" xfId="12829" xr:uid="{00000000-0005-0000-0000-0000B75A0000}"/>
    <cellStyle name="LS Input Table Heading 2 5 2 12" xfId="12830" xr:uid="{00000000-0005-0000-0000-0000B85A0000}"/>
    <cellStyle name="LS Input Table Heading 2 5 2 13" xfId="12831" xr:uid="{00000000-0005-0000-0000-0000B95A0000}"/>
    <cellStyle name="LS Input Table Heading 2 5 2 14" xfId="12832" xr:uid="{00000000-0005-0000-0000-0000BA5A0000}"/>
    <cellStyle name="LS Input Table Heading 2 5 2 2" xfId="12833" xr:uid="{00000000-0005-0000-0000-0000BB5A0000}"/>
    <cellStyle name="LS Input Table Heading 2 5 2 2 10" xfId="12834" xr:uid="{00000000-0005-0000-0000-0000BC5A0000}"/>
    <cellStyle name="LS Input Table Heading 2 5 2 2 11" xfId="12835" xr:uid="{00000000-0005-0000-0000-0000BD5A0000}"/>
    <cellStyle name="LS Input Table Heading 2 5 2 2 12" xfId="12836" xr:uid="{00000000-0005-0000-0000-0000BE5A0000}"/>
    <cellStyle name="LS Input Table Heading 2 5 2 2 13" xfId="12837" xr:uid="{00000000-0005-0000-0000-0000BF5A0000}"/>
    <cellStyle name="LS Input Table Heading 2 5 2 2 2" xfId="12838" xr:uid="{00000000-0005-0000-0000-0000C05A0000}"/>
    <cellStyle name="LS Input Table Heading 2 5 2 2 3" xfId="12839" xr:uid="{00000000-0005-0000-0000-0000C15A0000}"/>
    <cellStyle name="LS Input Table Heading 2 5 2 2 4" xfId="12840" xr:uid="{00000000-0005-0000-0000-0000C25A0000}"/>
    <cellStyle name="LS Input Table Heading 2 5 2 2 5" xfId="12841" xr:uid="{00000000-0005-0000-0000-0000C35A0000}"/>
    <cellStyle name="LS Input Table Heading 2 5 2 2 6" xfId="12842" xr:uid="{00000000-0005-0000-0000-0000C45A0000}"/>
    <cellStyle name="LS Input Table Heading 2 5 2 2 7" xfId="12843" xr:uid="{00000000-0005-0000-0000-0000C55A0000}"/>
    <cellStyle name="LS Input Table Heading 2 5 2 2 8" xfId="12844" xr:uid="{00000000-0005-0000-0000-0000C65A0000}"/>
    <cellStyle name="LS Input Table Heading 2 5 2 2 9" xfId="12845" xr:uid="{00000000-0005-0000-0000-0000C75A0000}"/>
    <cellStyle name="LS Input Table Heading 2 5 2 3" xfId="12846" xr:uid="{00000000-0005-0000-0000-0000C85A0000}"/>
    <cellStyle name="LS Input Table Heading 2 5 2 4" xfId="12847" xr:uid="{00000000-0005-0000-0000-0000C95A0000}"/>
    <cellStyle name="LS Input Table Heading 2 5 2 5" xfId="12848" xr:uid="{00000000-0005-0000-0000-0000CA5A0000}"/>
    <cellStyle name="LS Input Table Heading 2 5 2 6" xfId="12849" xr:uid="{00000000-0005-0000-0000-0000CB5A0000}"/>
    <cellStyle name="LS Input Table Heading 2 5 2 7" xfId="12850" xr:uid="{00000000-0005-0000-0000-0000CC5A0000}"/>
    <cellStyle name="LS Input Table Heading 2 5 2 8" xfId="12851" xr:uid="{00000000-0005-0000-0000-0000CD5A0000}"/>
    <cellStyle name="LS Input Table Heading 2 5 2 9" xfId="12852" xr:uid="{00000000-0005-0000-0000-0000CE5A0000}"/>
    <cellStyle name="LS Input Table Heading 2 5 3" xfId="12853" xr:uid="{00000000-0005-0000-0000-0000CF5A0000}"/>
    <cellStyle name="LS Input Table Heading 2 5 3 10" xfId="12854" xr:uid="{00000000-0005-0000-0000-0000D05A0000}"/>
    <cellStyle name="LS Input Table Heading 2 5 3 11" xfId="12855" xr:uid="{00000000-0005-0000-0000-0000D15A0000}"/>
    <cellStyle name="LS Input Table Heading 2 5 3 12" xfId="12856" xr:uid="{00000000-0005-0000-0000-0000D25A0000}"/>
    <cellStyle name="LS Input Table Heading 2 5 3 13" xfId="12857" xr:uid="{00000000-0005-0000-0000-0000D35A0000}"/>
    <cellStyle name="LS Input Table Heading 2 5 3 2" xfId="12858" xr:uid="{00000000-0005-0000-0000-0000D45A0000}"/>
    <cellStyle name="LS Input Table Heading 2 5 3 3" xfId="12859" xr:uid="{00000000-0005-0000-0000-0000D55A0000}"/>
    <cellStyle name="LS Input Table Heading 2 5 3 4" xfId="12860" xr:uid="{00000000-0005-0000-0000-0000D65A0000}"/>
    <cellStyle name="LS Input Table Heading 2 5 3 5" xfId="12861" xr:uid="{00000000-0005-0000-0000-0000D75A0000}"/>
    <cellStyle name="LS Input Table Heading 2 5 3 6" xfId="12862" xr:uid="{00000000-0005-0000-0000-0000D85A0000}"/>
    <cellStyle name="LS Input Table Heading 2 5 3 7" xfId="12863" xr:uid="{00000000-0005-0000-0000-0000D95A0000}"/>
    <cellStyle name="LS Input Table Heading 2 5 3 8" xfId="12864" xr:uid="{00000000-0005-0000-0000-0000DA5A0000}"/>
    <cellStyle name="LS Input Table Heading 2 5 3 9" xfId="12865" xr:uid="{00000000-0005-0000-0000-0000DB5A0000}"/>
    <cellStyle name="LS Input Table Heading 2 5 4" xfId="12866" xr:uid="{00000000-0005-0000-0000-0000DC5A0000}"/>
    <cellStyle name="LS Input Table Heading 2 5 5" xfId="12867" xr:uid="{00000000-0005-0000-0000-0000DD5A0000}"/>
    <cellStyle name="LS Input Table Heading 2 5 6" xfId="12868" xr:uid="{00000000-0005-0000-0000-0000DE5A0000}"/>
    <cellStyle name="LS Input Table Heading 2 5 7" xfId="12869" xr:uid="{00000000-0005-0000-0000-0000DF5A0000}"/>
    <cellStyle name="LS Input Table Heading 2 5 8" xfId="12870" xr:uid="{00000000-0005-0000-0000-0000E05A0000}"/>
    <cellStyle name="LS Input Table Heading 2 5 9" xfId="12871" xr:uid="{00000000-0005-0000-0000-0000E15A0000}"/>
    <cellStyle name="LS Input Table Heading 2 6" xfId="12872" xr:uid="{00000000-0005-0000-0000-0000E25A0000}"/>
    <cellStyle name="LS Input Table Heading 2 6 10" xfId="12873" xr:uid="{00000000-0005-0000-0000-0000E35A0000}"/>
    <cellStyle name="LS Input Table Heading 2 6 11" xfId="12874" xr:uid="{00000000-0005-0000-0000-0000E45A0000}"/>
    <cellStyle name="LS Input Table Heading 2 6 12" xfId="12875" xr:uid="{00000000-0005-0000-0000-0000E55A0000}"/>
    <cellStyle name="LS Input Table Heading 2 6 13" xfId="12876" xr:uid="{00000000-0005-0000-0000-0000E65A0000}"/>
    <cellStyle name="LS Input Table Heading 2 6 14" xfId="12877" xr:uid="{00000000-0005-0000-0000-0000E75A0000}"/>
    <cellStyle name="LS Input Table Heading 2 6 2" xfId="12878" xr:uid="{00000000-0005-0000-0000-0000E85A0000}"/>
    <cellStyle name="LS Input Table Heading 2 6 2 10" xfId="12879" xr:uid="{00000000-0005-0000-0000-0000E95A0000}"/>
    <cellStyle name="LS Input Table Heading 2 6 2 11" xfId="12880" xr:uid="{00000000-0005-0000-0000-0000EA5A0000}"/>
    <cellStyle name="LS Input Table Heading 2 6 2 12" xfId="12881" xr:uid="{00000000-0005-0000-0000-0000EB5A0000}"/>
    <cellStyle name="LS Input Table Heading 2 6 2 13" xfId="12882" xr:uid="{00000000-0005-0000-0000-0000EC5A0000}"/>
    <cellStyle name="LS Input Table Heading 2 6 2 2" xfId="12883" xr:uid="{00000000-0005-0000-0000-0000ED5A0000}"/>
    <cellStyle name="LS Input Table Heading 2 6 2 3" xfId="12884" xr:uid="{00000000-0005-0000-0000-0000EE5A0000}"/>
    <cellStyle name="LS Input Table Heading 2 6 2 4" xfId="12885" xr:uid="{00000000-0005-0000-0000-0000EF5A0000}"/>
    <cellStyle name="LS Input Table Heading 2 6 2 5" xfId="12886" xr:uid="{00000000-0005-0000-0000-0000F05A0000}"/>
    <cellStyle name="LS Input Table Heading 2 6 2 6" xfId="12887" xr:uid="{00000000-0005-0000-0000-0000F15A0000}"/>
    <cellStyle name="LS Input Table Heading 2 6 2 7" xfId="12888" xr:uid="{00000000-0005-0000-0000-0000F25A0000}"/>
    <cellStyle name="LS Input Table Heading 2 6 2 8" xfId="12889" xr:uid="{00000000-0005-0000-0000-0000F35A0000}"/>
    <cellStyle name="LS Input Table Heading 2 6 2 9" xfId="12890" xr:uid="{00000000-0005-0000-0000-0000F45A0000}"/>
    <cellStyle name="LS Input Table Heading 2 6 3" xfId="12891" xr:uid="{00000000-0005-0000-0000-0000F55A0000}"/>
    <cellStyle name="LS Input Table Heading 2 6 4" xfId="12892" xr:uid="{00000000-0005-0000-0000-0000F65A0000}"/>
    <cellStyle name="LS Input Table Heading 2 6 5" xfId="12893" xr:uid="{00000000-0005-0000-0000-0000F75A0000}"/>
    <cellStyle name="LS Input Table Heading 2 6 6" xfId="12894" xr:uid="{00000000-0005-0000-0000-0000F85A0000}"/>
    <cellStyle name="LS Input Table Heading 2 6 7" xfId="12895" xr:uid="{00000000-0005-0000-0000-0000F95A0000}"/>
    <cellStyle name="LS Input Table Heading 2 6 8" xfId="12896" xr:uid="{00000000-0005-0000-0000-0000FA5A0000}"/>
    <cellStyle name="LS Input Table Heading 2 6 9" xfId="12897" xr:uid="{00000000-0005-0000-0000-0000FB5A0000}"/>
    <cellStyle name="LS Input Table Heading 2 7" xfId="12898" xr:uid="{00000000-0005-0000-0000-0000FC5A0000}"/>
    <cellStyle name="LS Input Table Heading 2 7 10" xfId="12899" xr:uid="{00000000-0005-0000-0000-0000FD5A0000}"/>
    <cellStyle name="LS Input Table Heading 2 7 11" xfId="12900" xr:uid="{00000000-0005-0000-0000-0000FE5A0000}"/>
    <cellStyle name="LS Input Table Heading 2 7 12" xfId="12901" xr:uid="{00000000-0005-0000-0000-0000FF5A0000}"/>
    <cellStyle name="LS Input Table Heading 2 7 13" xfId="12902" xr:uid="{00000000-0005-0000-0000-0000005B0000}"/>
    <cellStyle name="LS Input Table Heading 2 7 14" xfId="12903" xr:uid="{00000000-0005-0000-0000-0000015B0000}"/>
    <cellStyle name="LS Input Table Heading 2 7 2" xfId="12904" xr:uid="{00000000-0005-0000-0000-0000025B0000}"/>
    <cellStyle name="LS Input Table Heading 2 7 2 10" xfId="12905" xr:uid="{00000000-0005-0000-0000-0000035B0000}"/>
    <cellStyle name="LS Input Table Heading 2 7 2 11" xfId="12906" xr:uid="{00000000-0005-0000-0000-0000045B0000}"/>
    <cellStyle name="LS Input Table Heading 2 7 2 12" xfId="12907" xr:uid="{00000000-0005-0000-0000-0000055B0000}"/>
    <cellStyle name="LS Input Table Heading 2 7 2 13" xfId="12908" xr:uid="{00000000-0005-0000-0000-0000065B0000}"/>
    <cellStyle name="LS Input Table Heading 2 7 2 2" xfId="12909" xr:uid="{00000000-0005-0000-0000-0000075B0000}"/>
    <cellStyle name="LS Input Table Heading 2 7 2 3" xfId="12910" xr:uid="{00000000-0005-0000-0000-0000085B0000}"/>
    <cellStyle name="LS Input Table Heading 2 7 2 4" xfId="12911" xr:uid="{00000000-0005-0000-0000-0000095B0000}"/>
    <cellStyle name="LS Input Table Heading 2 7 2 5" xfId="12912" xr:uid="{00000000-0005-0000-0000-00000A5B0000}"/>
    <cellStyle name="LS Input Table Heading 2 7 2 6" xfId="12913" xr:uid="{00000000-0005-0000-0000-00000B5B0000}"/>
    <cellStyle name="LS Input Table Heading 2 7 2 7" xfId="12914" xr:uid="{00000000-0005-0000-0000-00000C5B0000}"/>
    <cellStyle name="LS Input Table Heading 2 7 2 8" xfId="12915" xr:uid="{00000000-0005-0000-0000-00000D5B0000}"/>
    <cellStyle name="LS Input Table Heading 2 7 2 9" xfId="12916" xr:uid="{00000000-0005-0000-0000-00000E5B0000}"/>
    <cellStyle name="LS Input Table Heading 2 7 3" xfId="12917" xr:uid="{00000000-0005-0000-0000-00000F5B0000}"/>
    <cellStyle name="LS Input Table Heading 2 7 4" xfId="12918" xr:uid="{00000000-0005-0000-0000-0000105B0000}"/>
    <cellStyle name="LS Input Table Heading 2 7 5" xfId="12919" xr:uid="{00000000-0005-0000-0000-0000115B0000}"/>
    <cellStyle name="LS Input Table Heading 2 7 6" xfId="12920" xr:uid="{00000000-0005-0000-0000-0000125B0000}"/>
    <cellStyle name="LS Input Table Heading 2 7 7" xfId="12921" xr:uid="{00000000-0005-0000-0000-0000135B0000}"/>
    <cellStyle name="LS Input Table Heading 2 7 8" xfId="12922" xr:uid="{00000000-0005-0000-0000-0000145B0000}"/>
    <cellStyle name="LS Input Table Heading 2 7 9" xfId="12923" xr:uid="{00000000-0005-0000-0000-0000155B0000}"/>
    <cellStyle name="LS Input Table Heading 2 8" xfId="12924" xr:uid="{00000000-0005-0000-0000-0000165B0000}"/>
    <cellStyle name="LS Input Table Heading 2 8 10" xfId="12925" xr:uid="{00000000-0005-0000-0000-0000175B0000}"/>
    <cellStyle name="LS Input Table Heading 2 8 11" xfId="12926" xr:uid="{00000000-0005-0000-0000-0000185B0000}"/>
    <cellStyle name="LS Input Table Heading 2 8 12" xfId="12927" xr:uid="{00000000-0005-0000-0000-0000195B0000}"/>
    <cellStyle name="LS Input Table Heading 2 8 13" xfId="12928" xr:uid="{00000000-0005-0000-0000-00001A5B0000}"/>
    <cellStyle name="LS Input Table Heading 2 8 2" xfId="12929" xr:uid="{00000000-0005-0000-0000-00001B5B0000}"/>
    <cellStyle name="LS Input Table Heading 2 8 3" xfId="12930" xr:uid="{00000000-0005-0000-0000-00001C5B0000}"/>
    <cellStyle name="LS Input Table Heading 2 8 4" xfId="12931" xr:uid="{00000000-0005-0000-0000-00001D5B0000}"/>
    <cellStyle name="LS Input Table Heading 2 8 5" xfId="12932" xr:uid="{00000000-0005-0000-0000-00001E5B0000}"/>
    <cellStyle name="LS Input Table Heading 2 8 6" xfId="12933" xr:uid="{00000000-0005-0000-0000-00001F5B0000}"/>
    <cellStyle name="LS Input Table Heading 2 8 7" xfId="12934" xr:uid="{00000000-0005-0000-0000-0000205B0000}"/>
    <cellStyle name="LS Input Table Heading 2 8 8" xfId="12935" xr:uid="{00000000-0005-0000-0000-0000215B0000}"/>
    <cellStyle name="LS Input Table Heading 2 8 9" xfId="12936" xr:uid="{00000000-0005-0000-0000-0000225B0000}"/>
    <cellStyle name="LS Input Table Heading 2 9" xfId="12937" xr:uid="{00000000-0005-0000-0000-0000235B0000}"/>
    <cellStyle name="LS Input Table Heading 3" xfId="12938" xr:uid="{00000000-0005-0000-0000-0000245B0000}"/>
    <cellStyle name="LS Input Table Heading 3 10" xfId="12939" xr:uid="{00000000-0005-0000-0000-0000255B0000}"/>
    <cellStyle name="LS Input Table Heading 3 11" xfId="12940" xr:uid="{00000000-0005-0000-0000-0000265B0000}"/>
    <cellStyle name="LS Input Table Heading 3 12" xfId="12941" xr:uid="{00000000-0005-0000-0000-0000275B0000}"/>
    <cellStyle name="LS Input Table Heading 3 13" xfId="12942" xr:uid="{00000000-0005-0000-0000-0000285B0000}"/>
    <cellStyle name="LS Input Table Heading 3 14" xfId="12943" xr:uid="{00000000-0005-0000-0000-0000295B0000}"/>
    <cellStyle name="LS Input Table Heading 3 15" xfId="12944" xr:uid="{00000000-0005-0000-0000-00002A5B0000}"/>
    <cellStyle name="LS Input Table Heading 3 16" xfId="12945" xr:uid="{00000000-0005-0000-0000-00002B5B0000}"/>
    <cellStyle name="LS Input Table Heading 3 17" xfId="12946" xr:uid="{00000000-0005-0000-0000-00002C5B0000}"/>
    <cellStyle name="LS Input Table Heading 3 18" xfId="12947" xr:uid="{00000000-0005-0000-0000-00002D5B0000}"/>
    <cellStyle name="LS Input Table Heading 3 2" xfId="12948" xr:uid="{00000000-0005-0000-0000-00002E5B0000}"/>
    <cellStyle name="LS Input Table Heading 3 2 10" xfId="12949" xr:uid="{00000000-0005-0000-0000-00002F5B0000}"/>
    <cellStyle name="LS Input Table Heading 3 2 11" xfId="12950" xr:uid="{00000000-0005-0000-0000-0000305B0000}"/>
    <cellStyle name="LS Input Table Heading 3 2 12" xfId="12951" xr:uid="{00000000-0005-0000-0000-0000315B0000}"/>
    <cellStyle name="LS Input Table Heading 3 2 13" xfId="12952" xr:uid="{00000000-0005-0000-0000-0000325B0000}"/>
    <cellStyle name="LS Input Table Heading 3 2 14" xfId="12953" xr:uid="{00000000-0005-0000-0000-0000335B0000}"/>
    <cellStyle name="LS Input Table Heading 3 2 15" xfId="12954" xr:uid="{00000000-0005-0000-0000-0000345B0000}"/>
    <cellStyle name="LS Input Table Heading 3 2 16" xfId="12955" xr:uid="{00000000-0005-0000-0000-0000355B0000}"/>
    <cellStyle name="LS Input Table Heading 3 2 2" xfId="12956" xr:uid="{00000000-0005-0000-0000-0000365B0000}"/>
    <cellStyle name="LS Input Table Heading 3 2 2 10" xfId="12957" xr:uid="{00000000-0005-0000-0000-0000375B0000}"/>
    <cellStyle name="LS Input Table Heading 3 2 2 11" xfId="12958" xr:uid="{00000000-0005-0000-0000-0000385B0000}"/>
    <cellStyle name="LS Input Table Heading 3 2 2 12" xfId="12959" xr:uid="{00000000-0005-0000-0000-0000395B0000}"/>
    <cellStyle name="LS Input Table Heading 3 2 2 13" xfId="12960" xr:uid="{00000000-0005-0000-0000-00003A5B0000}"/>
    <cellStyle name="LS Input Table Heading 3 2 2 14" xfId="12961" xr:uid="{00000000-0005-0000-0000-00003B5B0000}"/>
    <cellStyle name="LS Input Table Heading 3 2 2 15" xfId="12962" xr:uid="{00000000-0005-0000-0000-00003C5B0000}"/>
    <cellStyle name="LS Input Table Heading 3 2 2 2" xfId="12963" xr:uid="{00000000-0005-0000-0000-00003D5B0000}"/>
    <cellStyle name="LS Input Table Heading 3 2 2 2 10" xfId="12964" xr:uid="{00000000-0005-0000-0000-00003E5B0000}"/>
    <cellStyle name="LS Input Table Heading 3 2 2 2 11" xfId="12965" xr:uid="{00000000-0005-0000-0000-00003F5B0000}"/>
    <cellStyle name="LS Input Table Heading 3 2 2 2 12" xfId="12966" xr:uid="{00000000-0005-0000-0000-0000405B0000}"/>
    <cellStyle name="LS Input Table Heading 3 2 2 2 13" xfId="12967" xr:uid="{00000000-0005-0000-0000-0000415B0000}"/>
    <cellStyle name="LS Input Table Heading 3 2 2 2 14" xfId="12968" xr:uid="{00000000-0005-0000-0000-0000425B0000}"/>
    <cellStyle name="LS Input Table Heading 3 2 2 2 2" xfId="12969" xr:uid="{00000000-0005-0000-0000-0000435B0000}"/>
    <cellStyle name="LS Input Table Heading 3 2 2 2 2 10" xfId="12970" xr:uid="{00000000-0005-0000-0000-0000445B0000}"/>
    <cellStyle name="LS Input Table Heading 3 2 2 2 2 11" xfId="12971" xr:uid="{00000000-0005-0000-0000-0000455B0000}"/>
    <cellStyle name="LS Input Table Heading 3 2 2 2 2 12" xfId="12972" xr:uid="{00000000-0005-0000-0000-0000465B0000}"/>
    <cellStyle name="LS Input Table Heading 3 2 2 2 2 13" xfId="12973" xr:uid="{00000000-0005-0000-0000-0000475B0000}"/>
    <cellStyle name="LS Input Table Heading 3 2 2 2 2 2" xfId="12974" xr:uid="{00000000-0005-0000-0000-0000485B0000}"/>
    <cellStyle name="LS Input Table Heading 3 2 2 2 2 3" xfId="12975" xr:uid="{00000000-0005-0000-0000-0000495B0000}"/>
    <cellStyle name="LS Input Table Heading 3 2 2 2 2 4" xfId="12976" xr:uid="{00000000-0005-0000-0000-00004A5B0000}"/>
    <cellStyle name="LS Input Table Heading 3 2 2 2 2 5" xfId="12977" xr:uid="{00000000-0005-0000-0000-00004B5B0000}"/>
    <cellStyle name="LS Input Table Heading 3 2 2 2 2 6" xfId="12978" xr:uid="{00000000-0005-0000-0000-00004C5B0000}"/>
    <cellStyle name="LS Input Table Heading 3 2 2 2 2 7" xfId="12979" xr:uid="{00000000-0005-0000-0000-00004D5B0000}"/>
    <cellStyle name="LS Input Table Heading 3 2 2 2 2 8" xfId="12980" xr:uid="{00000000-0005-0000-0000-00004E5B0000}"/>
    <cellStyle name="LS Input Table Heading 3 2 2 2 2 9" xfId="12981" xr:uid="{00000000-0005-0000-0000-00004F5B0000}"/>
    <cellStyle name="LS Input Table Heading 3 2 2 2 3" xfId="12982" xr:uid="{00000000-0005-0000-0000-0000505B0000}"/>
    <cellStyle name="LS Input Table Heading 3 2 2 2 4" xfId="12983" xr:uid="{00000000-0005-0000-0000-0000515B0000}"/>
    <cellStyle name="LS Input Table Heading 3 2 2 2 5" xfId="12984" xr:uid="{00000000-0005-0000-0000-0000525B0000}"/>
    <cellStyle name="LS Input Table Heading 3 2 2 2 6" xfId="12985" xr:uid="{00000000-0005-0000-0000-0000535B0000}"/>
    <cellStyle name="LS Input Table Heading 3 2 2 2 7" xfId="12986" xr:uid="{00000000-0005-0000-0000-0000545B0000}"/>
    <cellStyle name="LS Input Table Heading 3 2 2 2 8" xfId="12987" xr:uid="{00000000-0005-0000-0000-0000555B0000}"/>
    <cellStyle name="LS Input Table Heading 3 2 2 2 9" xfId="12988" xr:uid="{00000000-0005-0000-0000-0000565B0000}"/>
    <cellStyle name="LS Input Table Heading 3 2 2 3" xfId="12989" xr:uid="{00000000-0005-0000-0000-0000575B0000}"/>
    <cellStyle name="LS Input Table Heading 3 2 2 3 10" xfId="12990" xr:uid="{00000000-0005-0000-0000-0000585B0000}"/>
    <cellStyle name="LS Input Table Heading 3 2 2 3 11" xfId="12991" xr:uid="{00000000-0005-0000-0000-0000595B0000}"/>
    <cellStyle name="LS Input Table Heading 3 2 2 3 12" xfId="12992" xr:uid="{00000000-0005-0000-0000-00005A5B0000}"/>
    <cellStyle name="LS Input Table Heading 3 2 2 3 13" xfId="12993" xr:uid="{00000000-0005-0000-0000-00005B5B0000}"/>
    <cellStyle name="LS Input Table Heading 3 2 2 3 2" xfId="12994" xr:uid="{00000000-0005-0000-0000-00005C5B0000}"/>
    <cellStyle name="LS Input Table Heading 3 2 2 3 3" xfId="12995" xr:uid="{00000000-0005-0000-0000-00005D5B0000}"/>
    <cellStyle name="LS Input Table Heading 3 2 2 3 4" xfId="12996" xr:uid="{00000000-0005-0000-0000-00005E5B0000}"/>
    <cellStyle name="LS Input Table Heading 3 2 2 3 5" xfId="12997" xr:uid="{00000000-0005-0000-0000-00005F5B0000}"/>
    <cellStyle name="LS Input Table Heading 3 2 2 3 6" xfId="12998" xr:uid="{00000000-0005-0000-0000-0000605B0000}"/>
    <cellStyle name="LS Input Table Heading 3 2 2 3 7" xfId="12999" xr:uid="{00000000-0005-0000-0000-0000615B0000}"/>
    <cellStyle name="LS Input Table Heading 3 2 2 3 8" xfId="13000" xr:uid="{00000000-0005-0000-0000-0000625B0000}"/>
    <cellStyle name="LS Input Table Heading 3 2 2 3 9" xfId="13001" xr:uid="{00000000-0005-0000-0000-0000635B0000}"/>
    <cellStyle name="LS Input Table Heading 3 2 2 4" xfId="13002" xr:uid="{00000000-0005-0000-0000-0000645B0000}"/>
    <cellStyle name="LS Input Table Heading 3 2 2 5" xfId="13003" xr:uid="{00000000-0005-0000-0000-0000655B0000}"/>
    <cellStyle name="LS Input Table Heading 3 2 2 6" xfId="13004" xr:uid="{00000000-0005-0000-0000-0000665B0000}"/>
    <cellStyle name="LS Input Table Heading 3 2 2 7" xfId="13005" xr:uid="{00000000-0005-0000-0000-0000675B0000}"/>
    <cellStyle name="LS Input Table Heading 3 2 2 8" xfId="13006" xr:uid="{00000000-0005-0000-0000-0000685B0000}"/>
    <cellStyle name="LS Input Table Heading 3 2 2 9" xfId="13007" xr:uid="{00000000-0005-0000-0000-0000695B0000}"/>
    <cellStyle name="LS Input Table Heading 3 2 3" xfId="13008" xr:uid="{00000000-0005-0000-0000-00006A5B0000}"/>
    <cellStyle name="LS Input Table Heading 3 2 3 10" xfId="13009" xr:uid="{00000000-0005-0000-0000-00006B5B0000}"/>
    <cellStyle name="LS Input Table Heading 3 2 3 11" xfId="13010" xr:uid="{00000000-0005-0000-0000-00006C5B0000}"/>
    <cellStyle name="LS Input Table Heading 3 2 3 12" xfId="13011" xr:uid="{00000000-0005-0000-0000-00006D5B0000}"/>
    <cellStyle name="LS Input Table Heading 3 2 3 13" xfId="13012" xr:uid="{00000000-0005-0000-0000-00006E5B0000}"/>
    <cellStyle name="LS Input Table Heading 3 2 3 14" xfId="13013" xr:uid="{00000000-0005-0000-0000-00006F5B0000}"/>
    <cellStyle name="LS Input Table Heading 3 2 3 2" xfId="13014" xr:uid="{00000000-0005-0000-0000-0000705B0000}"/>
    <cellStyle name="LS Input Table Heading 3 2 3 2 10" xfId="13015" xr:uid="{00000000-0005-0000-0000-0000715B0000}"/>
    <cellStyle name="LS Input Table Heading 3 2 3 2 11" xfId="13016" xr:uid="{00000000-0005-0000-0000-0000725B0000}"/>
    <cellStyle name="LS Input Table Heading 3 2 3 2 12" xfId="13017" xr:uid="{00000000-0005-0000-0000-0000735B0000}"/>
    <cellStyle name="LS Input Table Heading 3 2 3 2 13" xfId="13018" xr:uid="{00000000-0005-0000-0000-0000745B0000}"/>
    <cellStyle name="LS Input Table Heading 3 2 3 2 2" xfId="13019" xr:uid="{00000000-0005-0000-0000-0000755B0000}"/>
    <cellStyle name="LS Input Table Heading 3 2 3 2 3" xfId="13020" xr:uid="{00000000-0005-0000-0000-0000765B0000}"/>
    <cellStyle name="LS Input Table Heading 3 2 3 2 4" xfId="13021" xr:uid="{00000000-0005-0000-0000-0000775B0000}"/>
    <cellStyle name="LS Input Table Heading 3 2 3 2 5" xfId="13022" xr:uid="{00000000-0005-0000-0000-0000785B0000}"/>
    <cellStyle name="LS Input Table Heading 3 2 3 2 6" xfId="13023" xr:uid="{00000000-0005-0000-0000-0000795B0000}"/>
    <cellStyle name="LS Input Table Heading 3 2 3 2 7" xfId="13024" xr:uid="{00000000-0005-0000-0000-00007A5B0000}"/>
    <cellStyle name="LS Input Table Heading 3 2 3 2 8" xfId="13025" xr:uid="{00000000-0005-0000-0000-00007B5B0000}"/>
    <cellStyle name="LS Input Table Heading 3 2 3 2 9" xfId="13026" xr:uid="{00000000-0005-0000-0000-00007C5B0000}"/>
    <cellStyle name="LS Input Table Heading 3 2 3 3" xfId="13027" xr:uid="{00000000-0005-0000-0000-00007D5B0000}"/>
    <cellStyle name="LS Input Table Heading 3 2 3 4" xfId="13028" xr:uid="{00000000-0005-0000-0000-00007E5B0000}"/>
    <cellStyle name="LS Input Table Heading 3 2 3 5" xfId="13029" xr:uid="{00000000-0005-0000-0000-00007F5B0000}"/>
    <cellStyle name="LS Input Table Heading 3 2 3 6" xfId="13030" xr:uid="{00000000-0005-0000-0000-0000805B0000}"/>
    <cellStyle name="LS Input Table Heading 3 2 3 7" xfId="13031" xr:uid="{00000000-0005-0000-0000-0000815B0000}"/>
    <cellStyle name="LS Input Table Heading 3 2 3 8" xfId="13032" xr:uid="{00000000-0005-0000-0000-0000825B0000}"/>
    <cellStyle name="LS Input Table Heading 3 2 3 9" xfId="13033" xr:uid="{00000000-0005-0000-0000-0000835B0000}"/>
    <cellStyle name="LS Input Table Heading 3 2 4" xfId="13034" xr:uid="{00000000-0005-0000-0000-0000845B0000}"/>
    <cellStyle name="LS Input Table Heading 3 2 4 10" xfId="13035" xr:uid="{00000000-0005-0000-0000-0000855B0000}"/>
    <cellStyle name="LS Input Table Heading 3 2 4 11" xfId="13036" xr:uid="{00000000-0005-0000-0000-0000865B0000}"/>
    <cellStyle name="LS Input Table Heading 3 2 4 12" xfId="13037" xr:uid="{00000000-0005-0000-0000-0000875B0000}"/>
    <cellStyle name="LS Input Table Heading 3 2 4 13" xfId="13038" xr:uid="{00000000-0005-0000-0000-0000885B0000}"/>
    <cellStyle name="LS Input Table Heading 3 2 4 2" xfId="13039" xr:uid="{00000000-0005-0000-0000-0000895B0000}"/>
    <cellStyle name="LS Input Table Heading 3 2 4 3" xfId="13040" xr:uid="{00000000-0005-0000-0000-00008A5B0000}"/>
    <cellStyle name="LS Input Table Heading 3 2 4 4" xfId="13041" xr:uid="{00000000-0005-0000-0000-00008B5B0000}"/>
    <cellStyle name="LS Input Table Heading 3 2 4 5" xfId="13042" xr:uid="{00000000-0005-0000-0000-00008C5B0000}"/>
    <cellStyle name="LS Input Table Heading 3 2 4 6" xfId="13043" xr:uid="{00000000-0005-0000-0000-00008D5B0000}"/>
    <cellStyle name="LS Input Table Heading 3 2 4 7" xfId="13044" xr:uid="{00000000-0005-0000-0000-00008E5B0000}"/>
    <cellStyle name="LS Input Table Heading 3 2 4 8" xfId="13045" xr:uid="{00000000-0005-0000-0000-00008F5B0000}"/>
    <cellStyle name="LS Input Table Heading 3 2 4 9" xfId="13046" xr:uid="{00000000-0005-0000-0000-0000905B0000}"/>
    <cellStyle name="LS Input Table Heading 3 2 5" xfId="13047" xr:uid="{00000000-0005-0000-0000-0000915B0000}"/>
    <cellStyle name="LS Input Table Heading 3 2 6" xfId="13048" xr:uid="{00000000-0005-0000-0000-0000925B0000}"/>
    <cellStyle name="LS Input Table Heading 3 2 7" xfId="13049" xr:uid="{00000000-0005-0000-0000-0000935B0000}"/>
    <cellStyle name="LS Input Table Heading 3 2 8" xfId="13050" xr:uid="{00000000-0005-0000-0000-0000945B0000}"/>
    <cellStyle name="LS Input Table Heading 3 2 9" xfId="13051" xr:uid="{00000000-0005-0000-0000-0000955B0000}"/>
    <cellStyle name="LS Input Table Heading 3 3" xfId="13052" xr:uid="{00000000-0005-0000-0000-0000965B0000}"/>
    <cellStyle name="LS Input Table Heading 3 3 10" xfId="13053" xr:uid="{00000000-0005-0000-0000-0000975B0000}"/>
    <cellStyle name="LS Input Table Heading 3 3 11" xfId="13054" xr:uid="{00000000-0005-0000-0000-0000985B0000}"/>
    <cellStyle name="LS Input Table Heading 3 3 12" xfId="13055" xr:uid="{00000000-0005-0000-0000-0000995B0000}"/>
    <cellStyle name="LS Input Table Heading 3 3 13" xfId="13056" xr:uid="{00000000-0005-0000-0000-00009A5B0000}"/>
    <cellStyle name="LS Input Table Heading 3 3 14" xfId="13057" xr:uid="{00000000-0005-0000-0000-00009B5B0000}"/>
    <cellStyle name="LS Input Table Heading 3 3 15" xfId="13058" xr:uid="{00000000-0005-0000-0000-00009C5B0000}"/>
    <cellStyle name="LS Input Table Heading 3 3 2" xfId="13059" xr:uid="{00000000-0005-0000-0000-00009D5B0000}"/>
    <cellStyle name="LS Input Table Heading 3 3 2 10" xfId="13060" xr:uid="{00000000-0005-0000-0000-00009E5B0000}"/>
    <cellStyle name="LS Input Table Heading 3 3 2 11" xfId="13061" xr:uid="{00000000-0005-0000-0000-00009F5B0000}"/>
    <cellStyle name="LS Input Table Heading 3 3 2 12" xfId="13062" xr:uid="{00000000-0005-0000-0000-0000A05B0000}"/>
    <cellStyle name="LS Input Table Heading 3 3 2 13" xfId="13063" xr:uid="{00000000-0005-0000-0000-0000A15B0000}"/>
    <cellStyle name="LS Input Table Heading 3 3 2 14" xfId="13064" xr:uid="{00000000-0005-0000-0000-0000A25B0000}"/>
    <cellStyle name="LS Input Table Heading 3 3 2 2" xfId="13065" xr:uid="{00000000-0005-0000-0000-0000A35B0000}"/>
    <cellStyle name="LS Input Table Heading 3 3 2 2 10" xfId="13066" xr:uid="{00000000-0005-0000-0000-0000A45B0000}"/>
    <cellStyle name="LS Input Table Heading 3 3 2 2 11" xfId="13067" xr:uid="{00000000-0005-0000-0000-0000A55B0000}"/>
    <cellStyle name="LS Input Table Heading 3 3 2 2 12" xfId="13068" xr:uid="{00000000-0005-0000-0000-0000A65B0000}"/>
    <cellStyle name="LS Input Table Heading 3 3 2 2 13" xfId="13069" xr:uid="{00000000-0005-0000-0000-0000A75B0000}"/>
    <cellStyle name="LS Input Table Heading 3 3 2 2 2" xfId="13070" xr:uid="{00000000-0005-0000-0000-0000A85B0000}"/>
    <cellStyle name="LS Input Table Heading 3 3 2 2 3" xfId="13071" xr:uid="{00000000-0005-0000-0000-0000A95B0000}"/>
    <cellStyle name="LS Input Table Heading 3 3 2 2 4" xfId="13072" xr:uid="{00000000-0005-0000-0000-0000AA5B0000}"/>
    <cellStyle name="LS Input Table Heading 3 3 2 2 5" xfId="13073" xr:uid="{00000000-0005-0000-0000-0000AB5B0000}"/>
    <cellStyle name="LS Input Table Heading 3 3 2 2 6" xfId="13074" xr:uid="{00000000-0005-0000-0000-0000AC5B0000}"/>
    <cellStyle name="LS Input Table Heading 3 3 2 2 7" xfId="13075" xr:uid="{00000000-0005-0000-0000-0000AD5B0000}"/>
    <cellStyle name="LS Input Table Heading 3 3 2 2 8" xfId="13076" xr:uid="{00000000-0005-0000-0000-0000AE5B0000}"/>
    <cellStyle name="LS Input Table Heading 3 3 2 2 9" xfId="13077" xr:uid="{00000000-0005-0000-0000-0000AF5B0000}"/>
    <cellStyle name="LS Input Table Heading 3 3 2 3" xfId="13078" xr:uid="{00000000-0005-0000-0000-0000B05B0000}"/>
    <cellStyle name="LS Input Table Heading 3 3 2 4" xfId="13079" xr:uid="{00000000-0005-0000-0000-0000B15B0000}"/>
    <cellStyle name="LS Input Table Heading 3 3 2 5" xfId="13080" xr:uid="{00000000-0005-0000-0000-0000B25B0000}"/>
    <cellStyle name="LS Input Table Heading 3 3 2 6" xfId="13081" xr:uid="{00000000-0005-0000-0000-0000B35B0000}"/>
    <cellStyle name="LS Input Table Heading 3 3 2 7" xfId="13082" xr:uid="{00000000-0005-0000-0000-0000B45B0000}"/>
    <cellStyle name="LS Input Table Heading 3 3 2 8" xfId="13083" xr:uid="{00000000-0005-0000-0000-0000B55B0000}"/>
    <cellStyle name="LS Input Table Heading 3 3 2 9" xfId="13084" xr:uid="{00000000-0005-0000-0000-0000B65B0000}"/>
    <cellStyle name="LS Input Table Heading 3 3 3" xfId="13085" xr:uid="{00000000-0005-0000-0000-0000B75B0000}"/>
    <cellStyle name="LS Input Table Heading 3 3 3 10" xfId="13086" xr:uid="{00000000-0005-0000-0000-0000B85B0000}"/>
    <cellStyle name="LS Input Table Heading 3 3 3 11" xfId="13087" xr:uid="{00000000-0005-0000-0000-0000B95B0000}"/>
    <cellStyle name="LS Input Table Heading 3 3 3 12" xfId="13088" xr:uid="{00000000-0005-0000-0000-0000BA5B0000}"/>
    <cellStyle name="LS Input Table Heading 3 3 3 13" xfId="13089" xr:uid="{00000000-0005-0000-0000-0000BB5B0000}"/>
    <cellStyle name="LS Input Table Heading 3 3 3 2" xfId="13090" xr:uid="{00000000-0005-0000-0000-0000BC5B0000}"/>
    <cellStyle name="LS Input Table Heading 3 3 3 3" xfId="13091" xr:uid="{00000000-0005-0000-0000-0000BD5B0000}"/>
    <cellStyle name="LS Input Table Heading 3 3 3 4" xfId="13092" xr:uid="{00000000-0005-0000-0000-0000BE5B0000}"/>
    <cellStyle name="LS Input Table Heading 3 3 3 5" xfId="13093" xr:uid="{00000000-0005-0000-0000-0000BF5B0000}"/>
    <cellStyle name="LS Input Table Heading 3 3 3 6" xfId="13094" xr:uid="{00000000-0005-0000-0000-0000C05B0000}"/>
    <cellStyle name="LS Input Table Heading 3 3 3 7" xfId="13095" xr:uid="{00000000-0005-0000-0000-0000C15B0000}"/>
    <cellStyle name="LS Input Table Heading 3 3 3 8" xfId="13096" xr:uid="{00000000-0005-0000-0000-0000C25B0000}"/>
    <cellStyle name="LS Input Table Heading 3 3 3 9" xfId="13097" xr:uid="{00000000-0005-0000-0000-0000C35B0000}"/>
    <cellStyle name="LS Input Table Heading 3 3 4" xfId="13098" xr:uid="{00000000-0005-0000-0000-0000C45B0000}"/>
    <cellStyle name="LS Input Table Heading 3 3 5" xfId="13099" xr:uid="{00000000-0005-0000-0000-0000C55B0000}"/>
    <cellStyle name="LS Input Table Heading 3 3 6" xfId="13100" xr:uid="{00000000-0005-0000-0000-0000C65B0000}"/>
    <cellStyle name="LS Input Table Heading 3 3 7" xfId="13101" xr:uid="{00000000-0005-0000-0000-0000C75B0000}"/>
    <cellStyle name="LS Input Table Heading 3 3 8" xfId="13102" xr:uid="{00000000-0005-0000-0000-0000C85B0000}"/>
    <cellStyle name="LS Input Table Heading 3 3 9" xfId="13103" xr:uid="{00000000-0005-0000-0000-0000C95B0000}"/>
    <cellStyle name="LS Input Table Heading 3 4" xfId="13104" xr:uid="{00000000-0005-0000-0000-0000CA5B0000}"/>
    <cellStyle name="LS Input Table Heading 3 4 10" xfId="13105" xr:uid="{00000000-0005-0000-0000-0000CB5B0000}"/>
    <cellStyle name="LS Input Table Heading 3 4 11" xfId="13106" xr:uid="{00000000-0005-0000-0000-0000CC5B0000}"/>
    <cellStyle name="LS Input Table Heading 3 4 12" xfId="13107" xr:uid="{00000000-0005-0000-0000-0000CD5B0000}"/>
    <cellStyle name="LS Input Table Heading 3 4 13" xfId="13108" xr:uid="{00000000-0005-0000-0000-0000CE5B0000}"/>
    <cellStyle name="LS Input Table Heading 3 4 14" xfId="13109" xr:uid="{00000000-0005-0000-0000-0000CF5B0000}"/>
    <cellStyle name="LS Input Table Heading 3 4 15" xfId="13110" xr:uid="{00000000-0005-0000-0000-0000D05B0000}"/>
    <cellStyle name="LS Input Table Heading 3 4 2" xfId="13111" xr:uid="{00000000-0005-0000-0000-0000D15B0000}"/>
    <cellStyle name="LS Input Table Heading 3 4 2 10" xfId="13112" xr:uid="{00000000-0005-0000-0000-0000D25B0000}"/>
    <cellStyle name="LS Input Table Heading 3 4 2 11" xfId="13113" xr:uid="{00000000-0005-0000-0000-0000D35B0000}"/>
    <cellStyle name="LS Input Table Heading 3 4 2 12" xfId="13114" xr:uid="{00000000-0005-0000-0000-0000D45B0000}"/>
    <cellStyle name="LS Input Table Heading 3 4 2 13" xfId="13115" xr:uid="{00000000-0005-0000-0000-0000D55B0000}"/>
    <cellStyle name="LS Input Table Heading 3 4 2 14" xfId="13116" xr:uid="{00000000-0005-0000-0000-0000D65B0000}"/>
    <cellStyle name="LS Input Table Heading 3 4 2 2" xfId="13117" xr:uid="{00000000-0005-0000-0000-0000D75B0000}"/>
    <cellStyle name="LS Input Table Heading 3 4 2 2 10" xfId="13118" xr:uid="{00000000-0005-0000-0000-0000D85B0000}"/>
    <cellStyle name="LS Input Table Heading 3 4 2 2 11" xfId="13119" xr:uid="{00000000-0005-0000-0000-0000D95B0000}"/>
    <cellStyle name="LS Input Table Heading 3 4 2 2 12" xfId="13120" xr:uid="{00000000-0005-0000-0000-0000DA5B0000}"/>
    <cellStyle name="LS Input Table Heading 3 4 2 2 13" xfId="13121" xr:uid="{00000000-0005-0000-0000-0000DB5B0000}"/>
    <cellStyle name="LS Input Table Heading 3 4 2 2 2" xfId="13122" xr:uid="{00000000-0005-0000-0000-0000DC5B0000}"/>
    <cellStyle name="LS Input Table Heading 3 4 2 2 3" xfId="13123" xr:uid="{00000000-0005-0000-0000-0000DD5B0000}"/>
    <cellStyle name="LS Input Table Heading 3 4 2 2 4" xfId="13124" xr:uid="{00000000-0005-0000-0000-0000DE5B0000}"/>
    <cellStyle name="LS Input Table Heading 3 4 2 2 5" xfId="13125" xr:uid="{00000000-0005-0000-0000-0000DF5B0000}"/>
    <cellStyle name="LS Input Table Heading 3 4 2 2 6" xfId="13126" xr:uid="{00000000-0005-0000-0000-0000E05B0000}"/>
    <cellStyle name="LS Input Table Heading 3 4 2 2 7" xfId="13127" xr:uid="{00000000-0005-0000-0000-0000E15B0000}"/>
    <cellStyle name="LS Input Table Heading 3 4 2 2 8" xfId="13128" xr:uid="{00000000-0005-0000-0000-0000E25B0000}"/>
    <cellStyle name="LS Input Table Heading 3 4 2 2 9" xfId="13129" xr:uid="{00000000-0005-0000-0000-0000E35B0000}"/>
    <cellStyle name="LS Input Table Heading 3 4 2 3" xfId="13130" xr:uid="{00000000-0005-0000-0000-0000E45B0000}"/>
    <cellStyle name="LS Input Table Heading 3 4 2 4" xfId="13131" xr:uid="{00000000-0005-0000-0000-0000E55B0000}"/>
    <cellStyle name="LS Input Table Heading 3 4 2 5" xfId="13132" xr:uid="{00000000-0005-0000-0000-0000E65B0000}"/>
    <cellStyle name="LS Input Table Heading 3 4 2 6" xfId="13133" xr:uid="{00000000-0005-0000-0000-0000E75B0000}"/>
    <cellStyle name="LS Input Table Heading 3 4 2 7" xfId="13134" xr:uid="{00000000-0005-0000-0000-0000E85B0000}"/>
    <cellStyle name="LS Input Table Heading 3 4 2 8" xfId="13135" xr:uid="{00000000-0005-0000-0000-0000E95B0000}"/>
    <cellStyle name="LS Input Table Heading 3 4 2 9" xfId="13136" xr:uid="{00000000-0005-0000-0000-0000EA5B0000}"/>
    <cellStyle name="LS Input Table Heading 3 4 3" xfId="13137" xr:uid="{00000000-0005-0000-0000-0000EB5B0000}"/>
    <cellStyle name="LS Input Table Heading 3 4 3 10" xfId="13138" xr:uid="{00000000-0005-0000-0000-0000EC5B0000}"/>
    <cellStyle name="LS Input Table Heading 3 4 3 11" xfId="13139" xr:uid="{00000000-0005-0000-0000-0000ED5B0000}"/>
    <cellStyle name="LS Input Table Heading 3 4 3 12" xfId="13140" xr:uid="{00000000-0005-0000-0000-0000EE5B0000}"/>
    <cellStyle name="LS Input Table Heading 3 4 3 13" xfId="13141" xr:uid="{00000000-0005-0000-0000-0000EF5B0000}"/>
    <cellStyle name="LS Input Table Heading 3 4 3 2" xfId="13142" xr:uid="{00000000-0005-0000-0000-0000F05B0000}"/>
    <cellStyle name="LS Input Table Heading 3 4 3 3" xfId="13143" xr:uid="{00000000-0005-0000-0000-0000F15B0000}"/>
    <cellStyle name="LS Input Table Heading 3 4 3 4" xfId="13144" xr:uid="{00000000-0005-0000-0000-0000F25B0000}"/>
    <cellStyle name="LS Input Table Heading 3 4 3 5" xfId="13145" xr:uid="{00000000-0005-0000-0000-0000F35B0000}"/>
    <cellStyle name="LS Input Table Heading 3 4 3 6" xfId="13146" xr:uid="{00000000-0005-0000-0000-0000F45B0000}"/>
    <cellStyle name="LS Input Table Heading 3 4 3 7" xfId="13147" xr:uid="{00000000-0005-0000-0000-0000F55B0000}"/>
    <cellStyle name="LS Input Table Heading 3 4 3 8" xfId="13148" xr:uid="{00000000-0005-0000-0000-0000F65B0000}"/>
    <cellStyle name="LS Input Table Heading 3 4 3 9" xfId="13149" xr:uid="{00000000-0005-0000-0000-0000F75B0000}"/>
    <cellStyle name="LS Input Table Heading 3 4 4" xfId="13150" xr:uid="{00000000-0005-0000-0000-0000F85B0000}"/>
    <cellStyle name="LS Input Table Heading 3 4 5" xfId="13151" xr:uid="{00000000-0005-0000-0000-0000F95B0000}"/>
    <cellStyle name="LS Input Table Heading 3 4 6" xfId="13152" xr:uid="{00000000-0005-0000-0000-0000FA5B0000}"/>
    <cellStyle name="LS Input Table Heading 3 4 7" xfId="13153" xr:uid="{00000000-0005-0000-0000-0000FB5B0000}"/>
    <cellStyle name="LS Input Table Heading 3 4 8" xfId="13154" xr:uid="{00000000-0005-0000-0000-0000FC5B0000}"/>
    <cellStyle name="LS Input Table Heading 3 4 9" xfId="13155" xr:uid="{00000000-0005-0000-0000-0000FD5B0000}"/>
    <cellStyle name="LS Input Table Heading 3 5" xfId="13156" xr:uid="{00000000-0005-0000-0000-0000FE5B0000}"/>
    <cellStyle name="LS Input Table Heading 3 5 10" xfId="13157" xr:uid="{00000000-0005-0000-0000-0000FF5B0000}"/>
    <cellStyle name="LS Input Table Heading 3 5 11" xfId="13158" xr:uid="{00000000-0005-0000-0000-0000005C0000}"/>
    <cellStyle name="LS Input Table Heading 3 5 12" xfId="13159" xr:uid="{00000000-0005-0000-0000-0000015C0000}"/>
    <cellStyle name="LS Input Table Heading 3 5 13" xfId="13160" xr:uid="{00000000-0005-0000-0000-0000025C0000}"/>
    <cellStyle name="LS Input Table Heading 3 5 14" xfId="13161" xr:uid="{00000000-0005-0000-0000-0000035C0000}"/>
    <cellStyle name="LS Input Table Heading 3 5 2" xfId="13162" xr:uid="{00000000-0005-0000-0000-0000045C0000}"/>
    <cellStyle name="LS Input Table Heading 3 5 2 10" xfId="13163" xr:uid="{00000000-0005-0000-0000-0000055C0000}"/>
    <cellStyle name="LS Input Table Heading 3 5 2 11" xfId="13164" xr:uid="{00000000-0005-0000-0000-0000065C0000}"/>
    <cellStyle name="LS Input Table Heading 3 5 2 12" xfId="13165" xr:uid="{00000000-0005-0000-0000-0000075C0000}"/>
    <cellStyle name="LS Input Table Heading 3 5 2 13" xfId="13166" xr:uid="{00000000-0005-0000-0000-0000085C0000}"/>
    <cellStyle name="LS Input Table Heading 3 5 2 2" xfId="13167" xr:uid="{00000000-0005-0000-0000-0000095C0000}"/>
    <cellStyle name="LS Input Table Heading 3 5 2 3" xfId="13168" xr:uid="{00000000-0005-0000-0000-00000A5C0000}"/>
    <cellStyle name="LS Input Table Heading 3 5 2 4" xfId="13169" xr:uid="{00000000-0005-0000-0000-00000B5C0000}"/>
    <cellStyle name="LS Input Table Heading 3 5 2 5" xfId="13170" xr:uid="{00000000-0005-0000-0000-00000C5C0000}"/>
    <cellStyle name="LS Input Table Heading 3 5 2 6" xfId="13171" xr:uid="{00000000-0005-0000-0000-00000D5C0000}"/>
    <cellStyle name="LS Input Table Heading 3 5 2 7" xfId="13172" xr:uid="{00000000-0005-0000-0000-00000E5C0000}"/>
    <cellStyle name="LS Input Table Heading 3 5 2 8" xfId="13173" xr:uid="{00000000-0005-0000-0000-00000F5C0000}"/>
    <cellStyle name="LS Input Table Heading 3 5 2 9" xfId="13174" xr:uid="{00000000-0005-0000-0000-0000105C0000}"/>
    <cellStyle name="LS Input Table Heading 3 5 3" xfId="13175" xr:uid="{00000000-0005-0000-0000-0000115C0000}"/>
    <cellStyle name="LS Input Table Heading 3 5 4" xfId="13176" xr:uid="{00000000-0005-0000-0000-0000125C0000}"/>
    <cellStyle name="LS Input Table Heading 3 5 5" xfId="13177" xr:uid="{00000000-0005-0000-0000-0000135C0000}"/>
    <cellStyle name="LS Input Table Heading 3 5 6" xfId="13178" xr:uid="{00000000-0005-0000-0000-0000145C0000}"/>
    <cellStyle name="LS Input Table Heading 3 5 7" xfId="13179" xr:uid="{00000000-0005-0000-0000-0000155C0000}"/>
    <cellStyle name="LS Input Table Heading 3 5 8" xfId="13180" xr:uid="{00000000-0005-0000-0000-0000165C0000}"/>
    <cellStyle name="LS Input Table Heading 3 5 9" xfId="13181" xr:uid="{00000000-0005-0000-0000-0000175C0000}"/>
    <cellStyle name="LS Input Table Heading 3 6" xfId="13182" xr:uid="{00000000-0005-0000-0000-0000185C0000}"/>
    <cellStyle name="LS Input Table Heading 3 6 10" xfId="13183" xr:uid="{00000000-0005-0000-0000-0000195C0000}"/>
    <cellStyle name="LS Input Table Heading 3 6 11" xfId="13184" xr:uid="{00000000-0005-0000-0000-00001A5C0000}"/>
    <cellStyle name="LS Input Table Heading 3 6 12" xfId="13185" xr:uid="{00000000-0005-0000-0000-00001B5C0000}"/>
    <cellStyle name="LS Input Table Heading 3 6 13" xfId="13186" xr:uid="{00000000-0005-0000-0000-00001C5C0000}"/>
    <cellStyle name="LS Input Table Heading 3 6 2" xfId="13187" xr:uid="{00000000-0005-0000-0000-00001D5C0000}"/>
    <cellStyle name="LS Input Table Heading 3 6 3" xfId="13188" xr:uid="{00000000-0005-0000-0000-00001E5C0000}"/>
    <cellStyle name="LS Input Table Heading 3 6 4" xfId="13189" xr:uid="{00000000-0005-0000-0000-00001F5C0000}"/>
    <cellStyle name="LS Input Table Heading 3 6 5" xfId="13190" xr:uid="{00000000-0005-0000-0000-0000205C0000}"/>
    <cellStyle name="LS Input Table Heading 3 6 6" xfId="13191" xr:uid="{00000000-0005-0000-0000-0000215C0000}"/>
    <cellStyle name="LS Input Table Heading 3 6 7" xfId="13192" xr:uid="{00000000-0005-0000-0000-0000225C0000}"/>
    <cellStyle name="LS Input Table Heading 3 6 8" xfId="13193" xr:uid="{00000000-0005-0000-0000-0000235C0000}"/>
    <cellStyle name="LS Input Table Heading 3 6 9" xfId="13194" xr:uid="{00000000-0005-0000-0000-0000245C0000}"/>
    <cellStyle name="LS Input Table Heading 3 7" xfId="13195" xr:uid="{00000000-0005-0000-0000-0000255C0000}"/>
    <cellStyle name="LS Input Table Heading 3 8" xfId="13196" xr:uid="{00000000-0005-0000-0000-0000265C0000}"/>
    <cellStyle name="LS Input Table Heading 3 9" xfId="13197" xr:uid="{00000000-0005-0000-0000-0000275C0000}"/>
    <cellStyle name="LS Input Table Heading 4" xfId="13198" xr:uid="{00000000-0005-0000-0000-0000285C0000}"/>
    <cellStyle name="LS Input Table Heading 4 10" xfId="13199" xr:uid="{00000000-0005-0000-0000-0000295C0000}"/>
    <cellStyle name="LS Input Table Heading 4 11" xfId="13200" xr:uid="{00000000-0005-0000-0000-00002A5C0000}"/>
    <cellStyle name="LS Input Table Heading 4 12" xfId="13201" xr:uid="{00000000-0005-0000-0000-00002B5C0000}"/>
    <cellStyle name="LS Input Table Heading 4 13" xfId="13202" xr:uid="{00000000-0005-0000-0000-00002C5C0000}"/>
    <cellStyle name="LS Input Table Heading 4 14" xfId="13203" xr:uid="{00000000-0005-0000-0000-00002D5C0000}"/>
    <cellStyle name="LS Input Table Heading 4 15" xfId="13204" xr:uid="{00000000-0005-0000-0000-00002E5C0000}"/>
    <cellStyle name="LS Input Table Heading 4 2" xfId="13205" xr:uid="{00000000-0005-0000-0000-00002F5C0000}"/>
    <cellStyle name="LS Input Table Heading 4 2 10" xfId="13206" xr:uid="{00000000-0005-0000-0000-0000305C0000}"/>
    <cellStyle name="LS Input Table Heading 4 2 11" xfId="13207" xr:uid="{00000000-0005-0000-0000-0000315C0000}"/>
    <cellStyle name="LS Input Table Heading 4 2 12" xfId="13208" xr:uid="{00000000-0005-0000-0000-0000325C0000}"/>
    <cellStyle name="LS Input Table Heading 4 2 13" xfId="13209" xr:uid="{00000000-0005-0000-0000-0000335C0000}"/>
    <cellStyle name="LS Input Table Heading 4 2 14" xfId="13210" xr:uid="{00000000-0005-0000-0000-0000345C0000}"/>
    <cellStyle name="LS Input Table Heading 4 2 2" xfId="13211" xr:uid="{00000000-0005-0000-0000-0000355C0000}"/>
    <cellStyle name="LS Input Table Heading 4 2 2 10" xfId="13212" xr:uid="{00000000-0005-0000-0000-0000365C0000}"/>
    <cellStyle name="LS Input Table Heading 4 2 2 11" xfId="13213" xr:uid="{00000000-0005-0000-0000-0000375C0000}"/>
    <cellStyle name="LS Input Table Heading 4 2 2 12" xfId="13214" xr:uid="{00000000-0005-0000-0000-0000385C0000}"/>
    <cellStyle name="LS Input Table Heading 4 2 2 13" xfId="13215" xr:uid="{00000000-0005-0000-0000-0000395C0000}"/>
    <cellStyle name="LS Input Table Heading 4 2 2 2" xfId="13216" xr:uid="{00000000-0005-0000-0000-00003A5C0000}"/>
    <cellStyle name="LS Input Table Heading 4 2 2 3" xfId="13217" xr:uid="{00000000-0005-0000-0000-00003B5C0000}"/>
    <cellStyle name="LS Input Table Heading 4 2 2 4" xfId="13218" xr:uid="{00000000-0005-0000-0000-00003C5C0000}"/>
    <cellStyle name="LS Input Table Heading 4 2 2 5" xfId="13219" xr:uid="{00000000-0005-0000-0000-00003D5C0000}"/>
    <cellStyle name="LS Input Table Heading 4 2 2 6" xfId="13220" xr:uid="{00000000-0005-0000-0000-00003E5C0000}"/>
    <cellStyle name="LS Input Table Heading 4 2 2 7" xfId="13221" xr:uid="{00000000-0005-0000-0000-00003F5C0000}"/>
    <cellStyle name="LS Input Table Heading 4 2 2 8" xfId="13222" xr:uid="{00000000-0005-0000-0000-0000405C0000}"/>
    <cellStyle name="LS Input Table Heading 4 2 2 9" xfId="13223" xr:uid="{00000000-0005-0000-0000-0000415C0000}"/>
    <cellStyle name="LS Input Table Heading 4 2 3" xfId="13224" xr:uid="{00000000-0005-0000-0000-0000425C0000}"/>
    <cellStyle name="LS Input Table Heading 4 2 4" xfId="13225" xr:uid="{00000000-0005-0000-0000-0000435C0000}"/>
    <cellStyle name="LS Input Table Heading 4 2 5" xfId="13226" xr:uid="{00000000-0005-0000-0000-0000445C0000}"/>
    <cellStyle name="LS Input Table Heading 4 2 6" xfId="13227" xr:uid="{00000000-0005-0000-0000-0000455C0000}"/>
    <cellStyle name="LS Input Table Heading 4 2 7" xfId="13228" xr:uid="{00000000-0005-0000-0000-0000465C0000}"/>
    <cellStyle name="LS Input Table Heading 4 2 8" xfId="13229" xr:uid="{00000000-0005-0000-0000-0000475C0000}"/>
    <cellStyle name="LS Input Table Heading 4 2 9" xfId="13230" xr:uid="{00000000-0005-0000-0000-0000485C0000}"/>
    <cellStyle name="LS Input Table Heading 4 3" xfId="13231" xr:uid="{00000000-0005-0000-0000-0000495C0000}"/>
    <cellStyle name="LS Input Table Heading 4 3 10" xfId="13232" xr:uid="{00000000-0005-0000-0000-00004A5C0000}"/>
    <cellStyle name="LS Input Table Heading 4 3 11" xfId="13233" xr:uid="{00000000-0005-0000-0000-00004B5C0000}"/>
    <cellStyle name="LS Input Table Heading 4 3 12" xfId="13234" xr:uid="{00000000-0005-0000-0000-00004C5C0000}"/>
    <cellStyle name="LS Input Table Heading 4 3 13" xfId="13235" xr:uid="{00000000-0005-0000-0000-00004D5C0000}"/>
    <cellStyle name="LS Input Table Heading 4 3 2" xfId="13236" xr:uid="{00000000-0005-0000-0000-00004E5C0000}"/>
    <cellStyle name="LS Input Table Heading 4 3 3" xfId="13237" xr:uid="{00000000-0005-0000-0000-00004F5C0000}"/>
    <cellStyle name="LS Input Table Heading 4 3 4" xfId="13238" xr:uid="{00000000-0005-0000-0000-0000505C0000}"/>
    <cellStyle name="LS Input Table Heading 4 3 5" xfId="13239" xr:uid="{00000000-0005-0000-0000-0000515C0000}"/>
    <cellStyle name="LS Input Table Heading 4 3 6" xfId="13240" xr:uid="{00000000-0005-0000-0000-0000525C0000}"/>
    <cellStyle name="LS Input Table Heading 4 3 7" xfId="13241" xr:uid="{00000000-0005-0000-0000-0000535C0000}"/>
    <cellStyle name="LS Input Table Heading 4 3 8" xfId="13242" xr:uid="{00000000-0005-0000-0000-0000545C0000}"/>
    <cellStyle name="LS Input Table Heading 4 3 9" xfId="13243" xr:uid="{00000000-0005-0000-0000-0000555C0000}"/>
    <cellStyle name="LS Input Table Heading 4 4" xfId="13244" xr:uid="{00000000-0005-0000-0000-0000565C0000}"/>
    <cellStyle name="LS Input Table Heading 4 5" xfId="13245" xr:uid="{00000000-0005-0000-0000-0000575C0000}"/>
    <cellStyle name="LS Input Table Heading 4 6" xfId="13246" xr:uid="{00000000-0005-0000-0000-0000585C0000}"/>
    <cellStyle name="LS Input Table Heading 4 7" xfId="13247" xr:uid="{00000000-0005-0000-0000-0000595C0000}"/>
    <cellStyle name="LS Input Table Heading 4 8" xfId="13248" xr:uid="{00000000-0005-0000-0000-00005A5C0000}"/>
    <cellStyle name="LS Input Table Heading 4 9" xfId="13249" xr:uid="{00000000-0005-0000-0000-00005B5C0000}"/>
    <cellStyle name="LS Input Table Heading 5" xfId="13250" xr:uid="{00000000-0005-0000-0000-00005C5C0000}"/>
    <cellStyle name="LS Input Table Heading 5 10" xfId="13251" xr:uid="{00000000-0005-0000-0000-00005D5C0000}"/>
    <cellStyle name="LS Input Table Heading 5 11" xfId="13252" xr:uid="{00000000-0005-0000-0000-00005E5C0000}"/>
    <cellStyle name="LS Input Table Heading 5 12" xfId="13253" xr:uid="{00000000-0005-0000-0000-00005F5C0000}"/>
    <cellStyle name="LS Input Table Heading 5 13" xfId="13254" xr:uid="{00000000-0005-0000-0000-0000605C0000}"/>
    <cellStyle name="LS Input Table Heading 5 14" xfId="13255" xr:uid="{00000000-0005-0000-0000-0000615C0000}"/>
    <cellStyle name="LS Input Table Heading 5 15" xfId="13256" xr:uid="{00000000-0005-0000-0000-0000625C0000}"/>
    <cellStyle name="LS Input Table Heading 5 2" xfId="13257" xr:uid="{00000000-0005-0000-0000-0000635C0000}"/>
    <cellStyle name="LS Input Table Heading 5 2 10" xfId="13258" xr:uid="{00000000-0005-0000-0000-0000645C0000}"/>
    <cellStyle name="LS Input Table Heading 5 2 11" xfId="13259" xr:uid="{00000000-0005-0000-0000-0000655C0000}"/>
    <cellStyle name="LS Input Table Heading 5 2 12" xfId="13260" xr:uid="{00000000-0005-0000-0000-0000665C0000}"/>
    <cellStyle name="LS Input Table Heading 5 2 13" xfId="13261" xr:uid="{00000000-0005-0000-0000-0000675C0000}"/>
    <cellStyle name="LS Input Table Heading 5 2 14" xfId="13262" xr:uid="{00000000-0005-0000-0000-0000685C0000}"/>
    <cellStyle name="LS Input Table Heading 5 2 2" xfId="13263" xr:uid="{00000000-0005-0000-0000-0000695C0000}"/>
    <cellStyle name="LS Input Table Heading 5 2 2 10" xfId="13264" xr:uid="{00000000-0005-0000-0000-00006A5C0000}"/>
    <cellStyle name="LS Input Table Heading 5 2 2 11" xfId="13265" xr:uid="{00000000-0005-0000-0000-00006B5C0000}"/>
    <cellStyle name="LS Input Table Heading 5 2 2 12" xfId="13266" xr:uid="{00000000-0005-0000-0000-00006C5C0000}"/>
    <cellStyle name="LS Input Table Heading 5 2 2 13" xfId="13267" xr:uid="{00000000-0005-0000-0000-00006D5C0000}"/>
    <cellStyle name="LS Input Table Heading 5 2 2 2" xfId="13268" xr:uid="{00000000-0005-0000-0000-00006E5C0000}"/>
    <cellStyle name="LS Input Table Heading 5 2 2 3" xfId="13269" xr:uid="{00000000-0005-0000-0000-00006F5C0000}"/>
    <cellStyle name="LS Input Table Heading 5 2 2 4" xfId="13270" xr:uid="{00000000-0005-0000-0000-0000705C0000}"/>
    <cellStyle name="LS Input Table Heading 5 2 2 5" xfId="13271" xr:uid="{00000000-0005-0000-0000-0000715C0000}"/>
    <cellStyle name="LS Input Table Heading 5 2 2 6" xfId="13272" xr:uid="{00000000-0005-0000-0000-0000725C0000}"/>
    <cellStyle name="LS Input Table Heading 5 2 2 7" xfId="13273" xr:uid="{00000000-0005-0000-0000-0000735C0000}"/>
    <cellStyle name="LS Input Table Heading 5 2 2 8" xfId="13274" xr:uid="{00000000-0005-0000-0000-0000745C0000}"/>
    <cellStyle name="LS Input Table Heading 5 2 2 9" xfId="13275" xr:uid="{00000000-0005-0000-0000-0000755C0000}"/>
    <cellStyle name="LS Input Table Heading 5 2 3" xfId="13276" xr:uid="{00000000-0005-0000-0000-0000765C0000}"/>
    <cellStyle name="LS Input Table Heading 5 2 4" xfId="13277" xr:uid="{00000000-0005-0000-0000-0000775C0000}"/>
    <cellStyle name="LS Input Table Heading 5 2 5" xfId="13278" xr:uid="{00000000-0005-0000-0000-0000785C0000}"/>
    <cellStyle name="LS Input Table Heading 5 2 6" xfId="13279" xr:uid="{00000000-0005-0000-0000-0000795C0000}"/>
    <cellStyle name="LS Input Table Heading 5 2 7" xfId="13280" xr:uid="{00000000-0005-0000-0000-00007A5C0000}"/>
    <cellStyle name="LS Input Table Heading 5 2 8" xfId="13281" xr:uid="{00000000-0005-0000-0000-00007B5C0000}"/>
    <cellStyle name="LS Input Table Heading 5 2 9" xfId="13282" xr:uid="{00000000-0005-0000-0000-00007C5C0000}"/>
    <cellStyle name="LS Input Table Heading 5 3" xfId="13283" xr:uid="{00000000-0005-0000-0000-00007D5C0000}"/>
    <cellStyle name="LS Input Table Heading 5 3 10" xfId="13284" xr:uid="{00000000-0005-0000-0000-00007E5C0000}"/>
    <cellStyle name="LS Input Table Heading 5 3 11" xfId="13285" xr:uid="{00000000-0005-0000-0000-00007F5C0000}"/>
    <cellStyle name="LS Input Table Heading 5 3 12" xfId="13286" xr:uid="{00000000-0005-0000-0000-0000805C0000}"/>
    <cellStyle name="LS Input Table Heading 5 3 13" xfId="13287" xr:uid="{00000000-0005-0000-0000-0000815C0000}"/>
    <cellStyle name="LS Input Table Heading 5 3 2" xfId="13288" xr:uid="{00000000-0005-0000-0000-0000825C0000}"/>
    <cellStyle name="LS Input Table Heading 5 3 3" xfId="13289" xr:uid="{00000000-0005-0000-0000-0000835C0000}"/>
    <cellStyle name="LS Input Table Heading 5 3 4" xfId="13290" xr:uid="{00000000-0005-0000-0000-0000845C0000}"/>
    <cellStyle name="LS Input Table Heading 5 3 5" xfId="13291" xr:uid="{00000000-0005-0000-0000-0000855C0000}"/>
    <cellStyle name="LS Input Table Heading 5 3 6" xfId="13292" xr:uid="{00000000-0005-0000-0000-0000865C0000}"/>
    <cellStyle name="LS Input Table Heading 5 3 7" xfId="13293" xr:uid="{00000000-0005-0000-0000-0000875C0000}"/>
    <cellStyle name="LS Input Table Heading 5 3 8" xfId="13294" xr:uid="{00000000-0005-0000-0000-0000885C0000}"/>
    <cellStyle name="LS Input Table Heading 5 3 9" xfId="13295" xr:uid="{00000000-0005-0000-0000-0000895C0000}"/>
    <cellStyle name="LS Input Table Heading 5 4" xfId="13296" xr:uid="{00000000-0005-0000-0000-00008A5C0000}"/>
    <cellStyle name="LS Input Table Heading 5 5" xfId="13297" xr:uid="{00000000-0005-0000-0000-00008B5C0000}"/>
    <cellStyle name="LS Input Table Heading 5 6" xfId="13298" xr:uid="{00000000-0005-0000-0000-00008C5C0000}"/>
    <cellStyle name="LS Input Table Heading 5 7" xfId="13299" xr:uid="{00000000-0005-0000-0000-00008D5C0000}"/>
    <cellStyle name="LS Input Table Heading 5 8" xfId="13300" xr:uid="{00000000-0005-0000-0000-00008E5C0000}"/>
    <cellStyle name="LS Input Table Heading 5 9" xfId="13301" xr:uid="{00000000-0005-0000-0000-00008F5C0000}"/>
    <cellStyle name="LS Input Table Heading 6" xfId="13302" xr:uid="{00000000-0005-0000-0000-0000905C0000}"/>
    <cellStyle name="LS Input Table Heading 6 10" xfId="13303" xr:uid="{00000000-0005-0000-0000-0000915C0000}"/>
    <cellStyle name="LS Input Table Heading 6 11" xfId="13304" xr:uid="{00000000-0005-0000-0000-0000925C0000}"/>
    <cellStyle name="LS Input Table Heading 6 12" xfId="13305" xr:uid="{00000000-0005-0000-0000-0000935C0000}"/>
    <cellStyle name="LS Input Table Heading 6 13" xfId="13306" xr:uid="{00000000-0005-0000-0000-0000945C0000}"/>
    <cellStyle name="LS Input Table Heading 6 14" xfId="13307" xr:uid="{00000000-0005-0000-0000-0000955C0000}"/>
    <cellStyle name="LS Input Table Heading 6 15" xfId="13308" xr:uid="{00000000-0005-0000-0000-0000965C0000}"/>
    <cellStyle name="LS Input Table Heading 6 2" xfId="13309" xr:uid="{00000000-0005-0000-0000-0000975C0000}"/>
    <cellStyle name="LS Input Table Heading 6 2 10" xfId="13310" xr:uid="{00000000-0005-0000-0000-0000985C0000}"/>
    <cellStyle name="LS Input Table Heading 6 2 11" xfId="13311" xr:uid="{00000000-0005-0000-0000-0000995C0000}"/>
    <cellStyle name="LS Input Table Heading 6 2 12" xfId="13312" xr:uid="{00000000-0005-0000-0000-00009A5C0000}"/>
    <cellStyle name="LS Input Table Heading 6 2 13" xfId="13313" xr:uid="{00000000-0005-0000-0000-00009B5C0000}"/>
    <cellStyle name="LS Input Table Heading 6 2 14" xfId="13314" xr:uid="{00000000-0005-0000-0000-00009C5C0000}"/>
    <cellStyle name="LS Input Table Heading 6 2 2" xfId="13315" xr:uid="{00000000-0005-0000-0000-00009D5C0000}"/>
    <cellStyle name="LS Input Table Heading 6 2 2 10" xfId="13316" xr:uid="{00000000-0005-0000-0000-00009E5C0000}"/>
    <cellStyle name="LS Input Table Heading 6 2 2 11" xfId="13317" xr:uid="{00000000-0005-0000-0000-00009F5C0000}"/>
    <cellStyle name="LS Input Table Heading 6 2 2 12" xfId="13318" xr:uid="{00000000-0005-0000-0000-0000A05C0000}"/>
    <cellStyle name="LS Input Table Heading 6 2 2 13" xfId="13319" xr:uid="{00000000-0005-0000-0000-0000A15C0000}"/>
    <cellStyle name="LS Input Table Heading 6 2 2 2" xfId="13320" xr:uid="{00000000-0005-0000-0000-0000A25C0000}"/>
    <cellStyle name="LS Input Table Heading 6 2 2 3" xfId="13321" xr:uid="{00000000-0005-0000-0000-0000A35C0000}"/>
    <cellStyle name="LS Input Table Heading 6 2 2 4" xfId="13322" xr:uid="{00000000-0005-0000-0000-0000A45C0000}"/>
    <cellStyle name="LS Input Table Heading 6 2 2 5" xfId="13323" xr:uid="{00000000-0005-0000-0000-0000A55C0000}"/>
    <cellStyle name="LS Input Table Heading 6 2 2 6" xfId="13324" xr:uid="{00000000-0005-0000-0000-0000A65C0000}"/>
    <cellStyle name="LS Input Table Heading 6 2 2 7" xfId="13325" xr:uid="{00000000-0005-0000-0000-0000A75C0000}"/>
    <cellStyle name="LS Input Table Heading 6 2 2 8" xfId="13326" xr:uid="{00000000-0005-0000-0000-0000A85C0000}"/>
    <cellStyle name="LS Input Table Heading 6 2 2 9" xfId="13327" xr:uid="{00000000-0005-0000-0000-0000A95C0000}"/>
    <cellStyle name="LS Input Table Heading 6 2 3" xfId="13328" xr:uid="{00000000-0005-0000-0000-0000AA5C0000}"/>
    <cellStyle name="LS Input Table Heading 6 2 4" xfId="13329" xr:uid="{00000000-0005-0000-0000-0000AB5C0000}"/>
    <cellStyle name="LS Input Table Heading 6 2 5" xfId="13330" xr:uid="{00000000-0005-0000-0000-0000AC5C0000}"/>
    <cellStyle name="LS Input Table Heading 6 2 6" xfId="13331" xr:uid="{00000000-0005-0000-0000-0000AD5C0000}"/>
    <cellStyle name="LS Input Table Heading 6 2 7" xfId="13332" xr:uid="{00000000-0005-0000-0000-0000AE5C0000}"/>
    <cellStyle name="LS Input Table Heading 6 2 8" xfId="13333" xr:uid="{00000000-0005-0000-0000-0000AF5C0000}"/>
    <cellStyle name="LS Input Table Heading 6 2 9" xfId="13334" xr:uid="{00000000-0005-0000-0000-0000B05C0000}"/>
    <cellStyle name="LS Input Table Heading 6 3" xfId="13335" xr:uid="{00000000-0005-0000-0000-0000B15C0000}"/>
    <cellStyle name="LS Input Table Heading 6 3 10" xfId="13336" xr:uid="{00000000-0005-0000-0000-0000B25C0000}"/>
    <cellStyle name="LS Input Table Heading 6 3 11" xfId="13337" xr:uid="{00000000-0005-0000-0000-0000B35C0000}"/>
    <cellStyle name="LS Input Table Heading 6 3 12" xfId="13338" xr:uid="{00000000-0005-0000-0000-0000B45C0000}"/>
    <cellStyle name="LS Input Table Heading 6 3 13" xfId="13339" xr:uid="{00000000-0005-0000-0000-0000B55C0000}"/>
    <cellStyle name="LS Input Table Heading 6 3 2" xfId="13340" xr:uid="{00000000-0005-0000-0000-0000B65C0000}"/>
    <cellStyle name="LS Input Table Heading 6 3 3" xfId="13341" xr:uid="{00000000-0005-0000-0000-0000B75C0000}"/>
    <cellStyle name="LS Input Table Heading 6 3 4" xfId="13342" xr:uid="{00000000-0005-0000-0000-0000B85C0000}"/>
    <cellStyle name="LS Input Table Heading 6 3 5" xfId="13343" xr:uid="{00000000-0005-0000-0000-0000B95C0000}"/>
    <cellStyle name="LS Input Table Heading 6 3 6" xfId="13344" xr:uid="{00000000-0005-0000-0000-0000BA5C0000}"/>
    <cellStyle name="LS Input Table Heading 6 3 7" xfId="13345" xr:uid="{00000000-0005-0000-0000-0000BB5C0000}"/>
    <cellStyle name="LS Input Table Heading 6 3 8" xfId="13346" xr:uid="{00000000-0005-0000-0000-0000BC5C0000}"/>
    <cellStyle name="LS Input Table Heading 6 3 9" xfId="13347" xr:uid="{00000000-0005-0000-0000-0000BD5C0000}"/>
    <cellStyle name="LS Input Table Heading 6 4" xfId="13348" xr:uid="{00000000-0005-0000-0000-0000BE5C0000}"/>
    <cellStyle name="LS Input Table Heading 6 5" xfId="13349" xr:uid="{00000000-0005-0000-0000-0000BF5C0000}"/>
    <cellStyle name="LS Input Table Heading 6 6" xfId="13350" xr:uid="{00000000-0005-0000-0000-0000C05C0000}"/>
    <cellStyle name="LS Input Table Heading 6 7" xfId="13351" xr:uid="{00000000-0005-0000-0000-0000C15C0000}"/>
    <cellStyle name="LS Input Table Heading 6 8" xfId="13352" xr:uid="{00000000-0005-0000-0000-0000C25C0000}"/>
    <cellStyle name="LS Input Table Heading 6 9" xfId="13353" xr:uid="{00000000-0005-0000-0000-0000C35C0000}"/>
    <cellStyle name="LS Input Table Heading 7" xfId="13354" xr:uid="{00000000-0005-0000-0000-0000C45C0000}"/>
    <cellStyle name="LS Input Table Heading 7 10" xfId="13355" xr:uid="{00000000-0005-0000-0000-0000C55C0000}"/>
    <cellStyle name="LS Input Table Heading 7 11" xfId="13356" xr:uid="{00000000-0005-0000-0000-0000C65C0000}"/>
    <cellStyle name="LS Input Table Heading 7 12" xfId="13357" xr:uid="{00000000-0005-0000-0000-0000C75C0000}"/>
    <cellStyle name="LS Input Table Heading 7 13" xfId="13358" xr:uid="{00000000-0005-0000-0000-0000C85C0000}"/>
    <cellStyle name="LS Input Table Heading 7 14" xfId="13359" xr:uid="{00000000-0005-0000-0000-0000C95C0000}"/>
    <cellStyle name="LS Input Table Heading 7 15" xfId="13360" xr:uid="{00000000-0005-0000-0000-0000CA5C0000}"/>
    <cellStyle name="LS Input Table Heading 7 2" xfId="13361" xr:uid="{00000000-0005-0000-0000-0000CB5C0000}"/>
    <cellStyle name="LS Input Table Heading 7 2 10" xfId="13362" xr:uid="{00000000-0005-0000-0000-0000CC5C0000}"/>
    <cellStyle name="LS Input Table Heading 7 2 11" xfId="13363" xr:uid="{00000000-0005-0000-0000-0000CD5C0000}"/>
    <cellStyle name="LS Input Table Heading 7 2 12" xfId="13364" xr:uid="{00000000-0005-0000-0000-0000CE5C0000}"/>
    <cellStyle name="LS Input Table Heading 7 2 13" xfId="13365" xr:uid="{00000000-0005-0000-0000-0000CF5C0000}"/>
    <cellStyle name="LS Input Table Heading 7 2 14" xfId="13366" xr:uid="{00000000-0005-0000-0000-0000D05C0000}"/>
    <cellStyle name="LS Input Table Heading 7 2 2" xfId="13367" xr:uid="{00000000-0005-0000-0000-0000D15C0000}"/>
    <cellStyle name="LS Input Table Heading 7 2 2 10" xfId="13368" xr:uid="{00000000-0005-0000-0000-0000D25C0000}"/>
    <cellStyle name="LS Input Table Heading 7 2 2 11" xfId="13369" xr:uid="{00000000-0005-0000-0000-0000D35C0000}"/>
    <cellStyle name="LS Input Table Heading 7 2 2 12" xfId="13370" xr:uid="{00000000-0005-0000-0000-0000D45C0000}"/>
    <cellStyle name="LS Input Table Heading 7 2 2 13" xfId="13371" xr:uid="{00000000-0005-0000-0000-0000D55C0000}"/>
    <cellStyle name="LS Input Table Heading 7 2 2 2" xfId="13372" xr:uid="{00000000-0005-0000-0000-0000D65C0000}"/>
    <cellStyle name="LS Input Table Heading 7 2 2 3" xfId="13373" xr:uid="{00000000-0005-0000-0000-0000D75C0000}"/>
    <cellStyle name="LS Input Table Heading 7 2 2 4" xfId="13374" xr:uid="{00000000-0005-0000-0000-0000D85C0000}"/>
    <cellStyle name="LS Input Table Heading 7 2 2 5" xfId="13375" xr:uid="{00000000-0005-0000-0000-0000D95C0000}"/>
    <cellStyle name="LS Input Table Heading 7 2 2 6" xfId="13376" xr:uid="{00000000-0005-0000-0000-0000DA5C0000}"/>
    <cellStyle name="LS Input Table Heading 7 2 2 7" xfId="13377" xr:uid="{00000000-0005-0000-0000-0000DB5C0000}"/>
    <cellStyle name="LS Input Table Heading 7 2 2 8" xfId="13378" xr:uid="{00000000-0005-0000-0000-0000DC5C0000}"/>
    <cellStyle name="LS Input Table Heading 7 2 2 9" xfId="13379" xr:uid="{00000000-0005-0000-0000-0000DD5C0000}"/>
    <cellStyle name="LS Input Table Heading 7 2 3" xfId="13380" xr:uid="{00000000-0005-0000-0000-0000DE5C0000}"/>
    <cellStyle name="LS Input Table Heading 7 2 4" xfId="13381" xr:uid="{00000000-0005-0000-0000-0000DF5C0000}"/>
    <cellStyle name="LS Input Table Heading 7 2 5" xfId="13382" xr:uid="{00000000-0005-0000-0000-0000E05C0000}"/>
    <cellStyle name="LS Input Table Heading 7 2 6" xfId="13383" xr:uid="{00000000-0005-0000-0000-0000E15C0000}"/>
    <cellStyle name="LS Input Table Heading 7 2 7" xfId="13384" xr:uid="{00000000-0005-0000-0000-0000E25C0000}"/>
    <cellStyle name="LS Input Table Heading 7 2 8" xfId="13385" xr:uid="{00000000-0005-0000-0000-0000E35C0000}"/>
    <cellStyle name="LS Input Table Heading 7 2 9" xfId="13386" xr:uid="{00000000-0005-0000-0000-0000E45C0000}"/>
    <cellStyle name="LS Input Table Heading 7 3" xfId="13387" xr:uid="{00000000-0005-0000-0000-0000E55C0000}"/>
    <cellStyle name="LS Input Table Heading 7 3 10" xfId="13388" xr:uid="{00000000-0005-0000-0000-0000E65C0000}"/>
    <cellStyle name="LS Input Table Heading 7 3 11" xfId="13389" xr:uid="{00000000-0005-0000-0000-0000E75C0000}"/>
    <cellStyle name="LS Input Table Heading 7 3 12" xfId="13390" xr:uid="{00000000-0005-0000-0000-0000E85C0000}"/>
    <cellStyle name="LS Input Table Heading 7 3 13" xfId="13391" xr:uid="{00000000-0005-0000-0000-0000E95C0000}"/>
    <cellStyle name="LS Input Table Heading 7 3 2" xfId="13392" xr:uid="{00000000-0005-0000-0000-0000EA5C0000}"/>
    <cellStyle name="LS Input Table Heading 7 3 3" xfId="13393" xr:uid="{00000000-0005-0000-0000-0000EB5C0000}"/>
    <cellStyle name="LS Input Table Heading 7 3 4" xfId="13394" xr:uid="{00000000-0005-0000-0000-0000EC5C0000}"/>
    <cellStyle name="LS Input Table Heading 7 3 5" xfId="13395" xr:uid="{00000000-0005-0000-0000-0000ED5C0000}"/>
    <cellStyle name="LS Input Table Heading 7 3 6" xfId="13396" xr:uid="{00000000-0005-0000-0000-0000EE5C0000}"/>
    <cellStyle name="LS Input Table Heading 7 3 7" xfId="13397" xr:uid="{00000000-0005-0000-0000-0000EF5C0000}"/>
    <cellStyle name="LS Input Table Heading 7 3 8" xfId="13398" xr:uid="{00000000-0005-0000-0000-0000F05C0000}"/>
    <cellStyle name="LS Input Table Heading 7 3 9" xfId="13399" xr:uid="{00000000-0005-0000-0000-0000F15C0000}"/>
    <cellStyle name="LS Input Table Heading 7 4" xfId="13400" xr:uid="{00000000-0005-0000-0000-0000F25C0000}"/>
    <cellStyle name="LS Input Table Heading 7 5" xfId="13401" xr:uid="{00000000-0005-0000-0000-0000F35C0000}"/>
    <cellStyle name="LS Input Table Heading 7 6" xfId="13402" xr:uid="{00000000-0005-0000-0000-0000F45C0000}"/>
    <cellStyle name="LS Input Table Heading 7 7" xfId="13403" xr:uid="{00000000-0005-0000-0000-0000F55C0000}"/>
    <cellStyle name="LS Input Table Heading 7 8" xfId="13404" xr:uid="{00000000-0005-0000-0000-0000F65C0000}"/>
    <cellStyle name="LS Input Table Heading 7 9" xfId="13405" xr:uid="{00000000-0005-0000-0000-0000F75C0000}"/>
    <cellStyle name="LS Input Table Heading 8" xfId="13406" xr:uid="{00000000-0005-0000-0000-0000F85C0000}"/>
    <cellStyle name="LS Input Table Heading 8 10" xfId="13407" xr:uid="{00000000-0005-0000-0000-0000F95C0000}"/>
    <cellStyle name="LS Input Table Heading 8 11" xfId="13408" xr:uid="{00000000-0005-0000-0000-0000FA5C0000}"/>
    <cellStyle name="LS Input Table Heading 8 12" xfId="13409" xr:uid="{00000000-0005-0000-0000-0000FB5C0000}"/>
    <cellStyle name="LS Input Table Heading 8 13" xfId="13410" xr:uid="{00000000-0005-0000-0000-0000FC5C0000}"/>
    <cellStyle name="LS Input Table Heading 8 14" xfId="13411" xr:uid="{00000000-0005-0000-0000-0000FD5C0000}"/>
    <cellStyle name="LS Input Table Heading 8 15" xfId="13412" xr:uid="{00000000-0005-0000-0000-0000FE5C0000}"/>
    <cellStyle name="LS Input Table Heading 8 2" xfId="13413" xr:uid="{00000000-0005-0000-0000-0000FF5C0000}"/>
    <cellStyle name="LS Input Table Heading 8 2 10" xfId="13414" xr:uid="{00000000-0005-0000-0000-0000005D0000}"/>
    <cellStyle name="LS Input Table Heading 8 2 11" xfId="13415" xr:uid="{00000000-0005-0000-0000-0000015D0000}"/>
    <cellStyle name="LS Input Table Heading 8 2 12" xfId="13416" xr:uid="{00000000-0005-0000-0000-0000025D0000}"/>
    <cellStyle name="LS Input Table Heading 8 2 13" xfId="13417" xr:uid="{00000000-0005-0000-0000-0000035D0000}"/>
    <cellStyle name="LS Input Table Heading 8 2 14" xfId="13418" xr:uid="{00000000-0005-0000-0000-0000045D0000}"/>
    <cellStyle name="LS Input Table Heading 8 2 2" xfId="13419" xr:uid="{00000000-0005-0000-0000-0000055D0000}"/>
    <cellStyle name="LS Input Table Heading 8 2 2 10" xfId="13420" xr:uid="{00000000-0005-0000-0000-0000065D0000}"/>
    <cellStyle name="LS Input Table Heading 8 2 2 11" xfId="13421" xr:uid="{00000000-0005-0000-0000-0000075D0000}"/>
    <cellStyle name="LS Input Table Heading 8 2 2 12" xfId="13422" xr:uid="{00000000-0005-0000-0000-0000085D0000}"/>
    <cellStyle name="LS Input Table Heading 8 2 2 13" xfId="13423" xr:uid="{00000000-0005-0000-0000-0000095D0000}"/>
    <cellStyle name="LS Input Table Heading 8 2 2 2" xfId="13424" xr:uid="{00000000-0005-0000-0000-00000A5D0000}"/>
    <cellStyle name="LS Input Table Heading 8 2 2 3" xfId="13425" xr:uid="{00000000-0005-0000-0000-00000B5D0000}"/>
    <cellStyle name="LS Input Table Heading 8 2 2 4" xfId="13426" xr:uid="{00000000-0005-0000-0000-00000C5D0000}"/>
    <cellStyle name="LS Input Table Heading 8 2 2 5" xfId="13427" xr:uid="{00000000-0005-0000-0000-00000D5D0000}"/>
    <cellStyle name="LS Input Table Heading 8 2 2 6" xfId="13428" xr:uid="{00000000-0005-0000-0000-00000E5D0000}"/>
    <cellStyle name="LS Input Table Heading 8 2 2 7" xfId="13429" xr:uid="{00000000-0005-0000-0000-00000F5D0000}"/>
    <cellStyle name="LS Input Table Heading 8 2 2 8" xfId="13430" xr:uid="{00000000-0005-0000-0000-0000105D0000}"/>
    <cellStyle name="LS Input Table Heading 8 2 2 9" xfId="13431" xr:uid="{00000000-0005-0000-0000-0000115D0000}"/>
    <cellStyle name="LS Input Table Heading 8 2 3" xfId="13432" xr:uid="{00000000-0005-0000-0000-0000125D0000}"/>
    <cellStyle name="LS Input Table Heading 8 2 4" xfId="13433" xr:uid="{00000000-0005-0000-0000-0000135D0000}"/>
    <cellStyle name="LS Input Table Heading 8 2 5" xfId="13434" xr:uid="{00000000-0005-0000-0000-0000145D0000}"/>
    <cellStyle name="LS Input Table Heading 8 2 6" xfId="13435" xr:uid="{00000000-0005-0000-0000-0000155D0000}"/>
    <cellStyle name="LS Input Table Heading 8 2 7" xfId="13436" xr:uid="{00000000-0005-0000-0000-0000165D0000}"/>
    <cellStyle name="LS Input Table Heading 8 2 8" xfId="13437" xr:uid="{00000000-0005-0000-0000-0000175D0000}"/>
    <cellStyle name="LS Input Table Heading 8 2 9" xfId="13438" xr:uid="{00000000-0005-0000-0000-0000185D0000}"/>
    <cellStyle name="LS Input Table Heading 8 3" xfId="13439" xr:uid="{00000000-0005-0000-0000-0000195D0000}"/>
    <cellStyle name="LS Input Table Heading 8 3 10" xfId="13440" xr:uid="{00000000-0005-0000-0000-00001A5D0000}"/>
    <cellStyle name="LS Input Table Heading 8 3 11" xfId="13441" xr:uid="{00000000-0005-0000-0000-00001B5D0000}"/>
    <cellStyle name="LS Input Table Heading 8 3 12" xfId="13442" xr:uid="{00000000-0005-0000-0000-00001C5D0000}"/>
    <cellStyle name="LS Input Table Heading 8 3 13" xfId="13443" xr:uid="{00000000-0005-0000-0000-00001D5D0000}"/>
    <cellStyle name="LS Input Table Heading 8 3 2" xfId="13444" xr:uid="{00000000-0005-0000-0000-00001E5D0000}"/>
    <cellStyle name="LS Input Table Heading 8 3 3" xfId="13445" xr:uid="{00000000-0005-0000-0000-00001F5D0000}"/>
    <cellStyle name="LS Input Table Heading 8 3 4" xfId="13446" xr:uid="{00000000-0005-0000-0000-0000205D0000}"/>
    <cellStyle name="LS Input Table Heading 8 3 5" xfId="13447" xr:uid="{00000000-0005-0000-0000-0000215D0000}"/>
    <cellStyle name="LS Input Table Heading 8 3 6" xfId="13448" xr:uid="{00000000-0005-0000-0000-0000225D0000}"/>
    <cellStyle name="LS Input Table Heading 8 3 7" xfId="13449" xr:uid="{00000000-0005-0000-0000-0000235D0000}"/>
    <cellStyle name="LS Input Table Heading 8 3 8" xfId="13450" xr:uid="{00000000-0005-0000-0000-0000245D0000}"/>
    <cellStyle name="LS Input Table Heading 8 3 9" xfId="13451" xr:uid="{00000000-0005-0000-0000-0000255D0000}"/>
    <cellStyle name="LS Input Table Heading 8 4" xfId="13452" xr:uid="{00000000-0005-0000-0000-0000265D0000}"/>
    <cellStyle name="LS Input Table Heading 8 5" xfId="13453" xr:uid="{00000000-0005-0000-0000-0000275D0000}"/>
    <cellStyle name="LS Input Table Heading 8 6" xfId="13454" xr:uid="{00000000-0005-0000-0000-0000285D0000}"/>
    <cellStyle name="LS Input Table Heading 8 7" xfId="13455" xr:uid="{00000000-0005-0000-0000-0000295D0000}"/>
    <cellStyle name="LS Input Table Heading 8 8" xfId="13456" xr:uid="{00000000-0005-0000-0000-00002A5D0000}"/>
    <cellStyle name="LS Input Table Heading 8 9" xfId="13457" xr:uid="{00000000-0005-0000-0000-00002B5D0000}"/>
    <cellStyle name="LS Input Table Heading 9" xfId="13458" xr:uid="{00000000-0005-0000-0000-00002C5D0000}"/>
    <cellStyle name="LS Input Table Heading 9 10" xfId="13459" xr:uid="{00000000-0005-0000-0000-00002D5D0000}"/>
    <cellStyle name="LS Input Table Heading 9 11" xfId="13460" xr:uid="{00000000-0005-0000-0000-00002E5D0000}"/>
    <cellStyle name="LS Input Table Heading 9 12" xfId="13461" xr:uid="{00000000-0005-0000-0000-00002F5D0000}"/>
    <cellStyle name="LS Input Table Heading 9 13" xfId="13462" xr:uid="{00000000-0005-0000-0000-0000305D0000}"/>
    <cellStyle name="LS Input Table Heading 9 14" xfId="13463" xr:uid="{00000000-0005-0000-0000-0000315D0000}"/>
    <cellStyle name="LS Input Table Heading 9 15" xfId="13464" xr:uid="{00000000-0005-0000-0000-0000325D0000}"/>
    <cellStyle name="LS Input Table Heading 9 2" xfId="13465" xr:uid="{00000000-0005-0000-0000-0000335D0000}"/>
    <cellStyle name="LS Input Table Heading 9 2 10" xfId="13466" xr:uid="{00000000-0005-0000-0000-0000345D0000}"/>
    <cellStyle name="LS Input Table Heading 9 2 11" xfId="13467" xr:uid="{00000000-0005-0000-0000-0000355D0000}"/>
    <cellStyle name="LS Input Table Heading 9 2 12" xfId="13468" xr:uid="{00000000-0005-0000-0000-0000365D0000}"/>
    <cellStyle name="LS Input Table Heading 9 2 13" xfId="13469" xr:uid="{00000000-0005-0000-0000-0000375D0000}"/>
    <cellStyle name="LS Input Table Heading 9 2 14" xfId="13470" xr:uid="{00000000-0005-0000-0000-0000385D0000}"/>
    <cellStyle name="LS Input Table Heading 9 2 2" xfId="13471" xr:uid="{00000000-0005-0000-0000-0000395D0000}"/>
    <cellStyle name="LS Input Table Heading 9 2 2 10" xfId="13472" xr:uid="{00000000-0005-0000-0000-00003A5D0000}"/>
    <cellStyle name="LS Input Table Heading 9 2 2 11" xfId="13473" xr:uid="{00000000-0005-0000-0000-00003B5D0000}"/>
    <cellStyle name="LS Input Table Heading 9 2 2 12" xfId="13474" xr:uid="{00000000-0005-0000-0000-00003C5D0000}"/>
    <cellStyle name="LS Input Table Heading 9 2 2 13" xfId="13475" xr:uid="{00000000-0005-0000-0000-00003D5D0000}"/>
    <cellStyle name="LS Input Table Heading 9 2 2 2" xfId="13476" xr:uid="{00000000-0005-0000-0000-00003E5D0000}"/>
    <cellStyle name="LS Input Table Heading 9 2 2 3" xfId="13477" xr:uid="{00000000-0005-0000-0000-00003F5D0000}"/>
    <cellStyle name="LS Input Table Heading 9 2 2 4" xfId="13478" xr:uid="{00000000-0005-0000-0000-0000405D0000}"/>
    <cellStyle name="LS Input Table Heading 9 2 2 5" xfId="13479" xr:uid="{00000000-0005-0000-0000-0000415D0000}"/>
    <cellStyle name="LS Input Table Heading 9 2 2 6" xfId="13480" xr:uid="{00000000-0005-0000-0000-0000425D0000}"/>
    <cellStyle name="LS Input Table Heading 9 2 2 7" xfId="13481" xr:uid="{00000000-0005-0000-0000-0000435D0000}"/>
    <cellStyle name="LS Input Table Heading 9 2 2 8" xfId="13482" xr:uid="{00000000-0005-0000-0000-0000445D0000}"/>
    <cellStyle name="LS Input Table Heading 9 2 2 9" xfId="13483" xr:uid="{00000000-0005-0000-0000-0000455D0000}"/>
    <cellStyle name="LS Input Table Heading 9 2 3" xfId="13484" xr:uid="{00000000-0005-0000-0000-0000465D0000}"/>
    <cellStyle name="LS Input Table Heading 9 2 4" xfId="13485" xr:uid="{00000000-0005-0000-0000-0000475D0000}"/>
    <cellStyle name="LS Input Table Heading 9 2 5" xfId="13486" xr:uid="{00000000-0005-0000-0000-0000485D0000}"/>
    <cellStyle name="LS Input Table Heading 9 2 6" xfId="13487" xr:uid="{00000000-0005-0000-0000-0000495D0000}"/>
    <cellStyle name="LS Input Table Heading 9 2 7" xfId="13488" xr:uid="{00000000-0005-0000-0000-00004A5D0000}"/>
    <cellStyle name="LS Input Table Heading 9 2 8" xfId="13489" xr:uid="{00000000-0005-0000-0000-00004B5D0000}"/>
    <cellStyle name="LS Input Table Heading 9 2 9" xfId="13490" xr:uid="{00000000-0005-0000-0000-00004C5D0000}"/>
    <cellStyle name="LS Input Table Heading 9 3" xfId="13491" xr:uid="{00000000-0005-0000-0000-00004D5D0000}"/>
    <cellStyle name="LS Input Table Heading 9 3 10" xfId="13492" xr:uid="{00000000-0005-0000-0000-00004E5D0000}"/>
    <cellStyle name="LS Input Table Heading 9 3 11" xfId="13493" xr:uid="{00000000-0005-0000-0000-00004F5D0000}"/>
    <cellStyle name="LS Input Table Heading 9 3 12" xfId="13494" xr:uid="{00000000-0005-0000-0000-0000505D0000}"/>
    <cellStyle name="LS Input Table Heading 9 3 13" xfId="13495" xr:uid="{00000000-0005-0000-0000-0000515D0000}"/>
    <cellStyle name="LS Input Table Heading 9 3 2" xfId="13496" xr:uid="{00000000-0005-0000-0000-0000525D0000}"/>
    <cellStyle name="LS Input Table Heading 9 3 3" xfId="13497" xr:uid="{00000000-0005-0000-0000-0000535D0000}"/>
    <cellStyle name="LS Input Table Heading 9 3 4" xfId="13498" xr:uid="{00000000-0005-0000-0000-0000545D0000}"/>
    <cellStyle name="LS Input Table Heading 9 3 5" xfId="13499" xr:uid="{00000000-0005-0000-0000-0000555D0000}"/>
    <cellStyle name="LS Input Table Heading 9 3 6" xfId="13500" xr:uid="{00000000-0005-0000-0000-0000565D0000}"/>
    <cellStyle name="LS Input Table Heading 9 3 7" xfId="13501" xr:uid="{00000000-0005-0000-0000-0000575D0000}"/>
    <cellStyle name="LS Input Table Heading 9 3 8" xfId="13502" xr:uid="{00000000-0005-0000-0000-0000585D0000}"/>
    <cellStyle name="LS Input Table Heading 9 3 9" xfId="13503" xr:uid="{00000000-0005-0000-0000-0000595D0000}"/>
    <cellStyle name="LS Input Table Heading 9 4" xfId="13504" xr:uid="{00000000-0005-0000-0000-00005A5D0000}"/>
    <cellStyle name="LS Input Table Heading 9 5" xfId="13505" xr:uid="{00000000-0005-0000-0000-00005B5D0000}"/>
    <cellStyle name="LS Input Table Heading 9 6" xfId="13506" xr:uid="{00000000-0005-0000-0000-00005C5D0000}"/>
    <cellStyle name="LS Input Table Heading 9 7" xfId="13507" xr:uid="{00000000-0005-0000-0000-00005D5D0000}"/>
    <cellStyle name="LS Input Table Heading 9 8" xfId="13508" xr:uid="{00000000-0005-0000-0000-00005E5D0000}"/>
    <cellStyle name="LS Input Table Heading 9 9" xfId="13509" xr:uid="{00000000-0005-0000-0000-00005F5D0000}"/>
    <cellStyle name="LS Input Table No. 1" xfId="13510" xr:uid="{00000000-0005-0000-0000-0000605D0000}"/>
    <cellStyle name="LS Input Table No. 1 10" xfId="13511" xr:uid="{00000000-0005-0000-0000-0000615D0000}"/>
    <cellStyle name="LS Input Table No. 1 10 10" xfId="13512" xr:uid="{00000000-0005-0000-0000-0000625D0000}"/>
    <cellStyle name="LS Input Table No. 1 10 11" xfId="13513" xr:uid="{00000000-0005-0000-0000-0000635D0000}"/>
    <cellStyle name="LS Input Table No. 1 10 12" xfId="13514" xr:uid="{00000000-0005-0000-0000-0000645D0000}"/>
    <cellStyle name="LS Input Table No. 1 10 13" xfId="13515" xr:uid="{00000000-0005-0000-0000-0000655D0000}"/>
    <cellStyle name="LS Input Table No. 1 10 14" xfId="13516" xr:uid="{00000000-0005-0000-0000-0000665D0000}"/>
    <cellStyle name="LS Input Table No. 1 10 2" xfId="13517" xr:uid="{00000000-0005-0000-0000-0000675D0000}"/>
    <cellStyle name="LS Input Table No. 1 10 2 10" xfId="13518" xr:uid="{00000000-0005-0000-0000-0000685D0000}"/>
    <cellStyle name="LS Input Table No. 1 10 2 11" xfId="13519" xr:uid="{00000000-0005-0000-0000-0000695D0000}"/>
    <cellStyle name="LS Input Table No. 1 10 2 12" xfId="13520" xr:uid="{00000000-0005-0000-0000-00006A5D0000}"/>
    <cellStyle name="LS Input Table No. 1 10 2 13" xfId="13521" xr:uid="{00000000-0005-0000-0000-00006B5D0000}"/>
    <cellStyle name="LS Input Table No. 1 10 2 2" xfId="13522" xr:uid="{00000000-0005-0000-0000-00006C5D0000}"/>
    <cellStyle name="LS Input Table No. 1 10 2 3" xfId="13523" xr:uid="{00000000-0005-0000-0000-00006D5D0000}"/>
    <cellStyle name="LS Input Table No. 1 10 2 4" xfId="13524" xr:uid="{00000000-0005-0000-0000-00006E5D0000}"/>
    <cellStyle name="LS Input Table No. 1 10 2 5" xfId="13525" xr:uid="{00000000-0005-0000-0000-00006F5D0000}"/>
    <cellStyle name="LS Input Table No. 1 10 2 6" xfId="13526" xr:uid="{00000000-0005-0000-0000-0000705D0000}"/>
    <cellStyle name="LS Input Table No. 1 10 2 7" xfId="13527" xr:uid="{00000000-0005-0000-0000-0000715D0000}"/>
    <cellStyle name="LS Input Table No. 1 10 2 8" xfId="13528" xr:uid="{00000000-0005-0000-0000-0000725D0000}"/>
    <cellStyle name="LS Input Table No. 1 10 2 9" xfId="13529" xr:uid="{00000000-0005-0000-0000-0000735D0000}"/>
    <cellStyle name="LS Input Table No. 1 10 3" xfId="13530" xr:uid="{00000000-0005-0000-0000-0000745D0000}"/>
    <cellStyle name="LS Input Table No. 1 10 4" xfId="13531" xr:uid="{00000000-0005-0000-0000-0000755D0000}"/>
    <cellStyle name="LS Input Table No. 1 10 5" xfId="13532" xr:uid="{00000000-0005-0000-0000-0000765D0000}"/>
    <cellStyle name="LS Input Table No. 1 10 6" xfId="13533" xr:uid="{00000000-0005-0000-0000-0000775D0000}"/>
    <cellStyle name="LS Input Table No. 1 10 7" xfId="13534" xr:uid="{00000000-0005-0000-0000-0000785D0000}"/>
    <cellStyle name="LS Input Table No. 1 10 8" xfId="13535" xr:uid="{00000000-0005-0000-0000-0000795D0000}"/>
    <cellStyle name="LS Input Table No. 1 10 9" xfId="13536" xr:uid="{00000000-0005-0000-0000-00007A5D0000}"/>
    <cellStyle name="LS Input Table No. 1 11" xfId="13537" xr:uid="{00000000-0005-0000-0000-00007B5D0000}"/>
    <cellStyle name="LS Input Table No. 1 11 10" xfId="13538" xr:uid="{00000000-0005-0000-0000-00007C5D0000}"/>
    <cellStyle name="LS Input Table No. 1 11 11" xfId="13539" xr:uid="{00000000-0005-0000-0000-00007D5D0000}"/>
    <cellStyle name="LS Input Table No. 1 11 12" xfId="13540" xr:uid="{00000000-0005-0000-0000-00007E5D0000}"/>
    <cellStyle name="LS Input Table No. 1 11 13" xfId="13541" xr:uid="{00000000-0005-0000-0000-00007F5D0000}"/>
    <cellStyle name="LS Input Table No. 1 11 14" xfId="13542" xr:uid="{00000000-0005-0000-0000-0000805D0000}"/>
    <cellStyle name="LS Input Table No. 1 11 2" xfId="13543" xr:uid="{00000000-0005-0000-0000-0000815D0000}"/>
    <cellStyle name="LS Input Table No. 1 11 2 10" xfId="13544" xr:uid="{00000000-0005-0000-0000-0000825D0000}"/>
    <cellStyle name="LS Input Table No. 1 11 2 11" xfId="13545" xr:uid="{00000000-0005-0000-0000-0000835D0000}"/>
    <cellStyle name="LS Input Table No. 1 11 2 12" xfId="13546" xr:uid="{00000000-0005-0000-0000-0000845D0000}"/>
    <cellStyle name="LS Input Table No. 1 11 2 13" xfId="13547" xr:uid="{00000000-0005-0000-0000-0000855D0000}"/>
    <cellStyle name="LS Input Table No. 1 11 2 2" xfId="13548" xr:uid="{00000000-0005-0000-0000-0000865D0000}"/>
    <cellStyle name="LS Input Table No. 1 11 2 3" xfId="13549" xr:uid="{00000000-0005-0000-0000-0000875D0000}"/>
    <cellStyle name="LS Input Table No. 1 11 2 4" xfId="13550" xr:uid="{00000000-0005-0000-0000-0000885D0000}"/>
    <cellStyle name="LS Input Table No. 1 11 2 5" xfId="13551" xr:uid="{00000000-0005-0000-0000-0000895D0000}"/>
    <cellStyle name="LS Input Table No. 1 11 2 6" xfId="13552" xr:uid="{00000000-0005-0000-0000-00008A5D0000}"/>
    <cellStyle name="LS Input Table No. 1 11 2 7" xfId="13553" xr:uid="{00000000-0005-0000-0000-00008B5D0000}"/>
    <cellStyle name="LS Input Table No. 1 11 2 8" xfId="13554" xr:uid="{00000000-0005-0000-0000-00008C5D0000}"/>
    <cellStyle name="LS Input Table No. 1 11 2 9" xfId="13555" xr:uid="{00000000-0005-0000-0000-00008D5D0000}"/>
    <cellStyle name="LS Input Table No. 1 11 3" xfId="13556" xr:uid="{00000000-0005-0000-0000-00008E5D0000}"/>
    <cellStyle name="LS Input Table No. 1 11 4" xfId="13557" xr:uid="{00000000-0005-0000-0000-00008F5D0000}"/>
    <cellStyle name="LS Input Table No. 1 11 5" xfId="13558" xr:uid="{00000000-0005-0000-0000-0000905D0000}"/>
    <cellStyle name="LS Input Table No. 1 11 6" xfId="13559" xr:uid="{00000000-0005-0000-0000-0000915D0000}"/>
    <cellStyle name="LS Input Table No. 1 11 7" xfId="13560" xr:uid="{00000000-0005-0000-0000-0000925D0000}"/>
    <cellStyle name="LS Input Table No. 1 11 8" xfId="13561" xr:uid="{00000000-0005-0000-0000-0000935D0000}"/>
    <cellStyle name="LS Input Table No. 1 11 9" xfId="13562" xr:uid="{00000000-0005-0000-0000-0000945D0000}"/>
    <cellStyle name="LS Input Table No. 1 12" xfId="13563" xr:uid="{00000000-0005-0000-0000-0000955D0000}"/>
    <cellStyle name="LS Input Table No. 1 12 10" xfId="13564" xr:uid="{00000000-0005-0000-0000-0000965D0000}"/>
    <cellStyle name="LS Input Table No. 1 12 11" xfId="13565" xr:uid="{00000000-0005-0000-0000-0000975D0000}"/>
    <cellStyle name="LS Input Table No. 1 12 12" xfId="13566" xr:uid="{00000000-0005-0000-0000-0000985D0000}"/>
    <cellStyle name="LS Input Table No. 1 12 13" xfId="13567" xr:uid="{00000000-0005-0000-0000-0000995D0000}"/>
    <cellStyle name="LS Input Table No. 1 12 2" xfId="13568" xr:uid="{00000000-0005-0000-0000-00009A5D0000}"/>
    <cellStyle name="LS Input Table No. 1 12 3" xfId="13569" xr:uid="{00000000-0005-0000-0000-00009B5D0000}"/>
    <cellStyle name="LS Input Table No. 1 12 4" xfId="13570" xr:uid="{00000000-0005-0000-0000-00009C5D0000}"/>
    <cellStyle name="LS Input Table No. 1 12 5" xfId="13571" xr:uid="{00000000-0005-0000-0000-00009D5D0000}"/>
    <cellStyle name="LS Input Table No. 1 12 6" xfId="13572" xr:uid="{00000000-0005-0000-0000-00009E5D0000}"/>
    <cellStyle name="LS Input Table No. 1 12 7" xfId="13573" xr:uid="{00000000-0005-0000-0000-00009F5D0000}"/>
    <cellStyle name="LS Input Table No. 1 12 8" xfId="13574" xr:uid="{00000000-0005-0000-0000-0000A05D0000}"/>
    <cellStyle name="LS Input Table No. 1 12 9" xfId="13575" xr:uid="{00000000-0005-0000-0000-0000A15D0000}"/>
    <cellStyle name="LS Input Table No. 1 13" xfId="13576" xr:uid="{00000000-0005-0000-0000-0000A25D0000}"/>
    <cellStyle name="LS Input Table No. 1 2" xfId="13577" xr:uid="{00000000-0005-0000-0000-0000A35D0000}"/>
    <cellStyle name="LS Input Table No. 1 2 10" xfId="13578" xr:uid="{00000000-0005-0000-0000-0000A45D0000}"/>
    <cellStyle name="LS Input Table No. 1 2 11" xfId="13579" xr:uid="{00000000-0005-0000-0000-0000A55D0000}"/>
    <cellStyle name="LS Input Table No. 1 2 12" xfId="13580" xr:uid="{00000000-0005-0000-0000-0000A65D0000}"/>
    <cellStyle name="LS Input Table No. 1 2 13" xfId="13581" xr:uid="{00000000-0005-0000-0000-0000A75D0000}"/>
    <cellStyle name="LS Input Table No. 1 2 14" xfId="13582" xr:uid="{00000000-0005-0000-0000-0000A85D0000}"/>
    <cellStyle name="LS Input Table No. 1 2 15" xfId="13583" xr:uid="{00000000-0005-0000-0000-0000A95D0000}"/>
    <cellStyle name="LS Input Table No. 1 2 16" xfId="13584" xr:uid="{00000000-0005-0000-0000-0000AA5D0000}"/>
    <cellStyle name="LS Input Table No. 1 2 17" xfId="13585" xr:uid="{00000000-0005-0000-0000-0000AB5D0000}"/>
    <cellStyle name="LS Input Table No. 1 2 18" xfId="13586" xr:uid="{00000000-0005-0000-0000-0000AC5D0000}"/>
    <cellStyle name="LS Input Table No. 1 2 19" xfId="13587" xr:uid="{00000000-0005-0000-0000-0000AD5D0000}"/>
    <cellStyle name="LS Input Table No. 1 2 2" xfId="13588" xr:uid="{00000000-0005-0000-0000-0000AE5D0000}"/>
    <cellStyle name="LS Input Table No. 1 2 2 10" xfId="13589" xr:uid="{00000000-0005-0000-0000-0000AF5D0000}"/>
    <cellStyle name="LS Input Table No. 1 2 2 11" xfId="13590" xr:uid="{00000000-0005-0000-0000-0000B05D0000}"/>
    <cellStyle name="LS Input Table No. 1 2 2 12" xfId="13591" xr:uid="{00000000-0005-0000-0000-0000B15D0000}"/>
    <cellStyle name="LS Input Table No. 1 2 2 13" xfId="13592" xr:uid="{00000000-0005-0000-0000-0000B25D0000}"/>
    <cellStyle name="LS Input Table No. 1 2 2 14" xfId="13593" xr:uid="{00000000-0005-0000-0000-0000B35D0000}"/>
    <cellStyle name="LS Input Table No. 1 2 2 15" xfId="13594" xr:uid="{00000000-0005-0000-0000-0000B45D0000}"/>
    <cellStyle name="LS Input Table No. 1 2 2 16" xfId="13595" xr:uid="{00000000-0005-0000-0000-0000B55D0000}"/>
    <cellStyle name="LS Input Table No. 1 2 2 2" xfId="13596" xr:uid="{00000000-0005-0000-0000-0000B65D0000}"/>
    <cellStyle name="LS Input Table No. 1 2 2 2 10" xfId="13597" xr:uid="{00000000-0005-0000-0000-0000B75D0000}"/>
    <cellStyle name="LS Input Table No. 1 2 2 2 11" xfId="13598" xr:uid="{00000000-0005-0000-0000-0000B85D0000}"/>
    <cellStyle name="LS Input Table No. 1 2 2 2 12" xfId="13599" xr:uid="{00000000-0005-0000-0000-0000B95D0000}"/>
    <cellStyle name="LS Input Table No. 1 2 2 2 13" xfId="13600" xr:uid="{00000000-0005-0000-0000-0000BA5D0000}"/>
    <cellStyle name="LS Input Table No. 1 2 2 2 14" xfId="13601" xr:uid="{00000000-0005-0000-0000-0000BB5D0000}"/>
    <cellStyle name="LS Input Table No. 1 2 2 2 15" xfId="13602" xr:uid="{00000000-0005-0000-0000-0000BC5D0000}"/>
    <cellStyle name="LS Input Table No. 1 2 2 2 2" xfId="13603" xr:uid="{00000000-0005-0000-0000-0000BD5D0000}"/>
    <cellStyle name="LS Input Table No. 1 2 2 2 2 10" xfId="13604" xr:uid="{00000000-0005-0000-0000-0000BE5D0000}"/>
    <cellStyle name="LS Input Table No. 1 2 2 2 2 11" xfId="13605" xr:uid="{00000000-0005-0000-0000-0000BF5D0000}"/>
    <cellStyle name="LS Input Table No. 1 2 2 2 2 12" xfId="13606" xr:uid="{00000000-0005-0000-0000-0000C05D0000}"/>
    <cellStyle name="LS Input Table No. 1 2 2 2 2 13" xfId="13607" xr:uid="{00000000-0005-0000-0000-0000C15D0000}"/>
    <cellStyle name="LS Input Table No. 1 2 2 2 2 14" xfId="13608" xr:uid="{00000000-0005-0000-0000-0000C25D0000}"/>
    <cellStyle name="LS Input Table No. 1 2 2 2 2 2" xfId="13609" xr:uid="{00000000-0005-0000-0000-0000C35D0000}"/>
    <cellStyle name="LS Input Table No. 1 2 2 2 2 2 10" xfId="13610" xr:uid="{00000000-0005-0000-0000-0000C45D0000}"/>
    <cellStyle name="LS Input Table No. 1 2 2 2 2 2 11" xfId="13611" xr:uid="{00000000-0005-0000-0000-0000C55D0000}"/>
    <cellStyle name="LS Input Table No. 1 2 2 2 2 2 12" xfId="13612" xr:uid="{00000000-0005-0000-0000-0000C65D0000}"/>
    <cellStyle name="LS Input Table No. 1 2 2 2 2 2 13" xfId="13613" xr:uid="{00000000-0005-0000-0000-0000C75D0000}"/>
    <cellStyle name="LS Input Table No. 1 2 2 2 2 2 2" xfId="13614" xr:uid="{00000000-0005-0000-0000-0000C85D0000}"/>
    <cellStyle name="LS Input Table No. 1 2 2 2 2 2 3" xfId="13615" xr:uid="{00000000-0005-0000-0000-0000C95D0000}"/>
    <cellStyle name="LS Input Table No. 1 2 2 2 2 2 4" xfId="13616" xr:uid="{00000000-0005-0000-0000-0000CA5D0000}"/>
    <cellStyle name="LS Input Table No. 1 2 2 2 2 2 5" xfId="13617" xr:uid="{00000000-0005-0000-0000-0000CB5D0000}"/>
    <cellStyle name="LS Input Table No. 1 2 2 2 2 2 6" xfId="13618" xr:uid="{00000000-0005-0000-0000-0000CC5D0000}"/>
    <cellStyle name="LS Input Table No. 1 2 2 2 2 2 7" xfId="13619" xr:uid="{00000000-0005-0000-0000-0000CD5D0000}"/>
    <cellStyle name="LS Input Table No. 1 2 2 2 2 2 8" xfId="13620" xr:uid="{00000000-0005-0000-0000-0000CE5D0000}"/>
    <cellStyle name="LS Input Table No. 1 2 2 2 2 2 9" xfId="13621" xr:uid="{00000000-0005-0000-0000-0000CF5D0000}"/>
    <cellStyle name="LS Input Table No. 1 2 2 2 2 3" xfId="13622" xr:uid="{00000000-0005-0000-0000-0000D05D0000}"/>
    <cellStyle name="LS Input Table No. 1 2 2 2 2 4" xfId="13623" xr:uid="{00000000-0005-0000-0000-0000D15D0000}"/>
    <cellStyle name="LS Input Table No. 1 2 2 2 2 5" xfId="13624" xr:uid="{00000000-0005-0000-0000-0000D25D0000}"/>
    <cellStyle name="LS Input Table No. 1 2 2 2 2 6" xfId="13625" xr:uid="{00000000-0005-0000-0000-0000D35D0000}"/>
    <cellStyle name="LS Input Table No. 1 2 2 2 2 7" xfId="13626" xr:uid="{00000000-0005-0000-0000-0000D45D0000}"/>
    <cellStyle name="LS Input Table No. 1 2 2 2 2 8" xfId="13627" xr:uid="{00000000-0005-0000-0000-0000D55D0000}"/>
    <cellStyle name="LS Input Table No. 1 2 2 2 2 9" xfId="13628" xr:uid="{00000000-0005-0000-0000-0000D65D0000}"/>
    <cellStyle name="LS Input Table No. 1 2 2 2 3" xfId="13629" xr:uid="{00000000-0005-0000-0000-0000D75D0000}"/>
    <cellStyle name="LS Input Table No. 1 2 2 2 3 10" xfId="13630" xr:uid="{00000000-0005-0000-0000-0000D85D0000}"/>
    <cellStyle name="LS Input Table No. 1 2 2 2 3 11" xfId="13631" xr:uid="{00000000-0005-0000-0000-0000D95D0000}"/>
    <cellStyle name="LS Input Table No. 1 2 2 2 3 12" xfId="13632" xr:uid="{00000000-0005-0000-0000-0000DA5D0000}"/>
    <cellStyle name="LS Input Table No. 1 2 2 2 3 13" xfId="13633" xr:uid="{00000000-0005-0000-0000-0000DB5D0000}"/>
    <cellStyle name="LS Input Table No. 1 2 2 2 3 2" xfId="13634" xr:uid="{00000000-0005-0000-0000-0000DC5D0000}"/>
    <cellStyle name="LS Input Table No. 1 2 2 2 3 3" xfId="13635" xr:uid="{00000000-0005-0000-0000-0000DD5D0000}"/>
    <cellStyle name="LS Input Table No. 1 2 2 2 3 4" xfId="13636" xr:uid="{00000000-0005-0000-0000-0000DE5D0000}"/>
    <cellStyle name="LS Input Table No. 1 2 2 2 3 5" xfId="13637" xr:uid="{00000000-0005-0000-0000-0000DF5D0000}"/>
    <cellStyle name="LS Input Table No. 1 2 2 2 3 6" xfId="13638" xr:uid="{00000000-0005-0000-0000-0000E05D0000}"/>
    <cellStyle name="LS Input Table No. 1 2 2 2 3 7" xfId="13639" xr:uid="{00000000-0005-0000-0000-0000E15D0000}"/>
    <cellStyle name="LS Input Table No. 1 2 2 2 3 8" xfId="13640" xr:uid="{00000000-0005-0000-0000-0000E25D0000}"/>
    <cellStyle name="LS Input Table No. 1 2 2 2 3 9" xfId="13641" xr:uid="{00000000-0005-0000-0000-0000E35D0000}"/>
    <cellStyle name="LS Input Table No. 1 2 2 2 4" xfId="13642" xr:uid="{00000000-0005-0000-0000-0000E45D0000}"/>
    <cellStyle name="LS Input Table No. 1 2 2 2 5" xfId="13643" xr:uid="{00000000-0005-0000-0000-0000E55D0000}"/>
    <cellStyle name="LS Input Table No. 1 2 2 2 6" xfId="13644" xr:uid="{00000000-0005-0000-0000-0000E65D0000}"/>
    <cellStyle name="LS Input Table No. 1 2 2 2 7" xfId="13645" xr:uid="{00000000-0005-0000-0000-0000E75D0000}"/>
    <cellStyle name="LS Input Table No. 1 2 2 2 8" xfId="13646" xr:uid="{00000000-0005-0000-0000-0000E85D0000}"/>
    <cellStyle name="LS Input Table No. 1 2 2 2 9" xfId="13647" xr:uid="{00000000-0005-0000-0000-0000E95D0000}"/>
    <cellStyle name="LS Input Table No. 1 2 2 3" xfId="13648" xr:uid="{00000000-0005-0000-0000-0000EA5D0000}"/>
    <cellStyle name="LS Input Table No. 1 2 2 3 10" xfId="13649" xr:uid="{00000000-0005-0000-0000-0000EB5D0000}"/>
    <cellStyle name="LS Input Table No. 1 2 2 3 11" xfId="13650" xr:uid="{00000000-0005-0000-0000-0000EC5D0000}"/>
    <cellStyle name="LS Input Table No. 1 2 2 3 12" xfId="13651" xr:uid="{00000000-0005-0000-0000-0000ED5D0000}"/>
    <cellStyle name="LS Input Table No. 1 2 2 3 13" xfId="13652" xr:uid="{00000000-0005-0000-0000-0000EE5D0000}"/>
    <cellStyle name="LS Input Table No. 1 2 2 3 14" xfId="13653" xr:uid="{00000000-0005-0000-0000-0000EF5D0000}"/>
    <cellStyle name="LS Input Table No. 1 2 2 3 2" xfId="13654" xr:uid="{00000000-0005-0000-0000-0000F05D0000}"/>
    <cellStyle name="LS Input Table No. 1 2 2 3 2 10" xfId="13655" xr:uid="{00000000-0005-0000-0000-0000F15D0000}"/>
    <cellStyle name="LS Input Table No. 1 2 2 3 2 11" xfId="13656" xr:uid="{00000000-0005-0000-0000-0000F25D0000}"/>
    <cellStyle name="LS Input Table No. 1 2 2 3 2 12" xfId="13657" xr:uid="{00000000-0005-0000-0000-0000F35D0000}"/>
    <cellStyle name="LS Input Table No. 1 2 2 3 2 13" xfId="13658" xr:uid="{00000000-0005-0000-0000-0000F45D0000}"/>
    <cellStyle name="LS Input Table No. 1 2 2 3 2 2" xfId="13659" xr:uid="{00000000-0005-0000-0000-0000F55D0000}"/>
    <cellStyle name="LS Input Table No. 1 2 2 3 2 3" xfId="13660" xr:uid="{00000000-0005-0000-0000-0000F65D0000}"/>
    <cellStyle name="LS Input Table No. 1 2 2 3 2 4" xfId="13661" xr:uid="{00000000-0005-0000-0000-0000F75D0000}"/>
    <cellStyle name="LS Input Table No. 1 2 2 3 2 5" xfId="13662" xr:uid="{00000000-0005-0000-0000-0000F85D0000}"/>
    <cellStyle name="LS Input Table No. 1 2 2 3 2 6" xfId="13663" xr:uid="{00000000-0005-0000-0000-0000F95D0000}"/>
    <cellStyle name="LS Input Table No. 1 2 2 3 2 7" xfId="13664" xr:uid="{00000000-0005-0000-0000-0000FA5D0000}"/>
    <cellStyle name="LS Input Table No. 1 2 2 3 2 8" xfId="13665" xr:uid="{00000000-0005-0000-0000-0000FB5D0000}"/>
    <cellStyle name="LS Input Table No. 1 2 2 3 2 9" xfId="13666" xr:uid="{00000000-0005-0000-0000-0000FC5D0000}"/>
    <cellStyle name="LS Input Table No. 1 2 2 3 3" xfId="13667" xr:uid="{00000000-0005-0000-0000-0000FD5D0000}"/>
    <cellStyle name="LS Input Table No. 1 2 2 3 4" xfId="13668" xr:uid="{00000000-0005-0000-0000-0000FE5D0000}"/>
    <cellStyle name="LS Input Table No. 1 2 2 3 5" xfId="13669" xr:uid="{00000000-0005-0000-0000-0000FF5D0000}"/>
    <cellStyle name="LS Input Table No. 1 2 2 3 6" xfId="13670" xr:uid="{00000000-0005-0000-0000-0000005E0000}"/>
    <cellStyle name="LS Input Table No. 1 2 2 3 7" xfId="13671" xr:uid="{00000000-0005-0000-0000-0000015E0000}"/>
    <cellStyle name="LS Input Table No. 1 2 2 3 8" xfId="13672" xr:uid="{00000000-0005-0000-0000-0000025E0000}"/>
    <cellStyle name="LS Input Table No. 1 2 2 3 9" xfId="13673" xr:uid="{00000000-0005-0000-0000-0000035E0000}"/>
    <cellStyle name="LS Input Table No. 1 2 2 4" xfId="13674" xr:uid="{00000000-0005-0000-0000-0000045E0000}"/>
    <cellStyle name="LS Input Table No. 1 2 2 4 10" xfId="13675" xr:uid="{00000000-0005-0000-0000-0000055E0000}"/>
    <cellStyle name="LS Input Table No. 1 2 2 4 11" xfId="13676" xr:uid="{00000000-0005-0000-0000-0000065E0000}"/>
    <cellStyle name="LS Input Table No. 1 2 2 4 12" xfId="13677" xr:uid="{00000000-0005-0000-0000-0000075E0000}"/>
    <cellStyle name="LS Input Table No. 1 2 2 4 13" xfId="13678" xr:uid="{00000000-0005-0000-0000-0000085E0000}"/>
    <cellStyle name="LS Input Table No. 1 2 2 4 2" xfId="13679" xr:uid="{00000000-0005-0000-0000-0000095E0000}"/>
    <cellStyle name="LS Input Table No. 1 2 2 4 3" xfId="13680" xr:uid="{00000000-0005-0000-0000-00000A5E0000}"/>
    <cellStyle name="LS Input Table No. 1 2 2 4 4" xfId="13681" xr:uid="{00000000-0005-0000-0000-00000B5E0000}"/>
    <cellStyle name="LS Input Table No. 1 2 2 4 5" xfId="13682" xr:uid="{00000000-0005-0000-0000-00000C5E0000}"/>
    <cellStyle name="LS Input Table No. 1 2 2 4 6" xfId="13683" xr:uid="{00000000-0005-0000-0000-00000D5E0000}"/>
    <cellStyle name="LS Input Table No. 1 2 2 4 7" xfId="13684" xr:uid="{00000000-0005-0000-0000-00000E5E0000}"/>
    <cellStyle name="LS Input Table No. 1 2 2 4 8" xfId="13685" xr:uid="{00000000-0005-0000-0000-00000F5E0000}"/>
    <cellStyle name="LS Input Table No. 1 2 2 4 9" xfId="13686" xr:uid="{00000000-0005-0000-0000-0000105E0000}"/>
    <cellStyle name="LS Input Table No. 1 2 2 5" xfId="13687" xr:uid="{00000000-0005-0000-0000-0000115E0000}"/>
    <cellStyle name="LS Input Table No. 1 2 2 6" xfId="13688" xr:uid="{00000000-0005-0000-0000-0000125E0000}"/>
    <cellStyle name="LS Input Table No. 1 2 2 7" xfId="13689" xr:uid="{00000000-0005-0000-0000-0000135E0000}"/>
    <cellStyle name="LS Input Table No. 1 2 2 8" xfId="13690" xr:uid="{00000000-0005-0000-0000-0000145E0000}"/>
    <cellStyle name="LS Input Table No. 1 2 2 9" xfId="13691" xr:uid="{00000000-0005-0000-0000-0000155E0000}"/>
    <cellStyle name="LS Input Table No. 1 2 20" xfId="13692" xr:uid="{00000000-0005-0000-0000-0000165E0000}"/>
    <cellStyle name="LS Input Table No. 1 2 3" xfId="13693" xr:uid="{00000000-0005-0000-0000-0000175E0000}"/>
    <cellStyle name="LS Input Table No. 1 2 3 10" xfId="13694" xr:uid="{00000000-0005-0000-0000-0000185E0000}"/>
    <cellStyle name="LS Input Table No. 1 2 3 11" xfId="13695" xr:uid="{00000000-0005-0000-0000-0000195E0000}"/>
    <cellStyle name="LS Input Table No. 1 2 3 12" xfId="13696" xr:uid="{00000000-0005-0000-0000-00001A5E0000}"/>
    <cellStyle name="LS Input Table No. 1 2 3 13" xfId="13697" xr:uid="{00000000-0005-0000-0000-00001B5E0000}"/>
    <cellStyle name="LS Input Table No. 1 2 3 14" xfId="13698" xr:uid="{00000000-0005-0000-0000-00001C5E0000}"/>
    <cellStyle name="LS Input Table No. 1 2 3 15" xfId="13699" xr:uid="{00000000-0005-0000-0000-00001D5E0000}"/>
    <cellStyle name="LS Input Table No. 1 2 3 2" xfId="13700" xr:uid="{00000000-0005-0000-0000-00001E5E0000}"/>
    <cellStyle name="LS Input Table No. 1 2 3 2 10" xfId="13701" xr:uid="{00000000-0005-0000-0000-00001F5E0000}"/>
    <cellStyle name="LS Input Table No. 1 2 3 2 11" xfId="13702" xr:uid="{00000000-0005-0000-0000-0000205E0000}"/>
    <cellStyle name="LS Input Table No. 1 2 3 2 12" xfId="13703" xr:uid="{00000000-0005-0000-0000-0000215E0000}"/>
    <cellStyle name="LS Input Table No. 1 2 3 2 13" xfId="13704" xr:uid="{00000000-0005-0000-0000-0000225E0000}"/>
    <cellStyle name="LS Input Table No. 1 2 3 2 14" xfId="13705" xr:uid="{00000000-0005-0000-0000-0000235E0000}"/>
    <cellStyle name="LS Input Table No. 1 2 3 2 2" xfId="13706" xr:uid="{00000000-0005-0000-0000-0000245E0000}"/>
    <cellStyle name="LS Input Table No. 1 2 3 2 2 10" xfId="13707" xr:uid="{00000000-0005-0000-0000-0000255E0000}"/>
    <cellStyle name="LS Input Table No. 1 2 3 2 2 11" xfId="13708" xr:uid="{00000000-0005-0000-0000-0000265E0000}"/>
    <cellStyle name="LS Input Table No. 1 2 3 2 2 12" xfId="13709" xr:uid="{00000000-0005-0000-0000-0000275E0000}"/>
    <cellStyle name="LS Input Table No. 1 2 3 2 2 13" xfId="13710" xr:uid="{00000000-0005-0000-0000-0000285E0000}"/>
    <cellStyle name="LS Input Table No. 1 2 3 2 2 2" xfId="13711" xr:uid="{00000000-0005-0000-0000-0000295E0000}"/>
    <cellStyle name="LS Input Table No. 1 2 3 2 2 3" xfId="13712" xr:uid="{00000000-0005-0000-0000-00002A5E0000}"/>
    <cellStyle name="LS Input Table No. 1 2 3 2 2 4" xfId="13713" xr:uid="{00000000-0005-0000-0000-00002B5E0000}"/>
    <cellStyle name="LS Input Table No. 1 2 3 2 2 5" xfId="13714" xr:uid="{00000000-0005-0000-0000-00002C5E0000}"/>
    <cellStyle name="LS Input Table No. 1 2 3 2 2 6" xfId="13715" xr:uid="{00000000-0005-0000-0000-00002D5E0000}"/>
    <cellStyle name="LS Input Table No. 1 2 3 2 2 7" xfId="13716" xr:uid="{00000000-0005-0000-0000-00002E5E0000}"/>
    <cellStyle name="LS Input Table No. 1 2 3 2 2 8" xfId="13717" xr:uid="{00000000-0005-0000-0000-00002F5E0000}"/>
    <cellStyle name="LS Input Table No. 1 2 3 2 2 9" xfId="13718" xr:uid="{00000000-0005-0000-0000-0000305E0000}"/>
    <cellStyle name="LS Input Table No. 1 2 3 2 3" xfId="13719" xr:uid="{00000000-0005-0000-0000-0000315E0000}"/>
    <cellStyle name="LS Input Table No. 1 2 3 2 4" xfId="13720" xr:uid="{00000000-0005-0000-0000-0000325E0000}"/>
    <cellStyle name="LS Input Table No. 1 2 3 2 5" xfId="13721" xr:uid="{00000000-0005-0000-0000-0000335E0000}"/>
    <cellStyle name="LS Input Table No. 1 2 3 2 6" xfId="13722" xr:uid="{00000000-0005-0000-0000-0000345E0000}"/>
    <cellStyle name="LS Input Table No. 1 2 3 2 7" xfId="13723" xr:uid="{00000000-0005-0000-0000-0000355E0000}"/>
    <cellStyle name="LS Input Table No. 1 2 3 2 8" xfId="13724" xr:uid="{00000000-0005-0000-0000-0000365E0000}"/>
    <cellStyle name="LS Input Table No. 1 2 3 2 9" xfId="13725" xr:uid="{00000000-0005-0000-0000-0000375E0000}"/>
    <cellStyle name="LS Input Table No. 1 2 3 3" xfId="13726" xr:uid="{00000000-0005-0000-0000-0000385E0000}"/>
    <cellStyle name="LS Input Table No. 1 2 3 3 10" xfId="13727" xr:uid="{00000000-0005-0000-0000-0000395E0000}"/>
    <cellStyle name="LS Input Table No. 1 2 3 3 11" xfId="13728" xr:uid="{00000000-0005-0000-0000-00003A5E0000}"/>
    <cellStyle name="LS Input Table No. 1 2 3 3 12" xfId="13729" xr:uid="{00000000-0005-0000-0000-00003B5E0000}"/>
    <cellStyle name="LS Input Table No. 1 2 3 3 13" xfId="13730" xr:uid="{00000000-0005-0000-0000-00003C5E0000}"/>
    <cellStyle name="LS Input Table No. 1 2 3 3 2" xfId="13731" xr:uid="{00000000-0005-0000-0000-00003D5E0000}"/>
    <cellStyle name="LS Input Table No. 1 2 3 3 3" xfId="13732" xr:uid="{00000000-0005-0000-0000-00003E5E0000}"/>
    <cellStyle name="LS Input Table No. 1 2 3 3 4" xfId="13733" xr:uid="{00000000-0005-0000-0000-00003F5E0000}"/>
    <cellStyle name="LS Input Table No. 1 2 3 3 5" xfId="13734" xr:uid="{00000000-0005-0000-0000-0000405E0000}"/>
    <cellStyle name="LS Input Table No. 1 2 3 3 6" xfId="13735" xr:uid="{00000000-0005-0000-0000-0000415E0000}"/>
    <cellStyle name="LS Input Table No. 1 2 3 3 7" xfId="13736" xr:uid="{00000000-0005-0000-0000-0000425E0000}"/>
    <cellStyle name="LS Input Table No. 1 2 3 3 8" xfId="13737" xr:uid="{00000000-0005-0000-0000-0000435E0000}"/>
    <cellStyle name="LS Input Table No. 1 2 3 3 9" xfId="13738" xr:uid="{00000000-0005-0000-0000-0000445E0000}"/>
    <cellStyle name="LS Input Table No. 1 2 3 4" xfId="13739" xr:uid="{00000000-0005-0000-0000-0000455E0000}"/>
    <cellStyle name="LS Input Table No. 1 2 3 5" xfId="13740" xr:uid="{00000000-0005-0000-0000-0000465E0000}"/>
    <cellStyle name="LS Input Table No. 1 2 3 6" xfId="13741" xr:uid="{00000000-0005-0000-0000-0000475E0000}"/>
    <cellStyle name="LS Input Table No. 1 2 3 7" xfId="13742" xr:uid="{00000000-0005-0000-0000-0000485E0000}"/>
    <cellStyle name="LS Input Table No. 1 2 3 8" xfId="13743" xr:uid="{00000000-0005-0000-0000-0000495E0000}"/>
    <cellStyle name="LS Input Table No. 1 2 3 9" xfId="13744" xr:uid="{00000000-0005-0000-0000-00004A5E0000}"/>
    <cellStyle name="LS Input Table No. 1 2 4" xfId="13745" xr:uid="{00000000-0005-0000-0000-00004B5E0000}"/>
    <cellStyle name="LS Input Table No. 1 2 4 10" xfId="13746" xr:uid="{00000000-0005-0000-0000-00004C5E0000}"/>
    <cellStyle name="LS Input Table No. 1 2 4 11" xfId="13747" xr:uid="{00000000-0005-0000-0000-00004D5E0000}"/>
    <cellStyle name="LS Input Table No. 1 2 4 12" xfId="13748" xr:uid="{00000000-0005-0000-0000-00004E5E0000}"/>
    <cellStyle name="LS Input Table No. 1 2 4 13" xfId="13749" xr:uid="{00000000-0005-0000-0000-00004F5E0000}"/>
    <cellStyle name="LS Input Table No. 1 2 4 14" xfId="13750" xr:uid="{00000000-0005-0000-0000-0000505E0000}"/>
    <cellStyle name="LS Input Table No. 1 2 4 15" xfId="13751" xr:uid="{00000000-0005-0000-0000-0000515E0000}"/>
    <cellStyle name="LS Input Table No. 1 2 4 2" xfId="13752" xr:uid="{00000000-0005-0000-0000-0000525E0000}"/>
    <cellStyle name="LS Input Table No. 1 2 4 2 10" xfId="13753" xr:uid="{00000000-0005-0000-0000-0000535E0000}"/>
    <cellStyle name="LS Input Table No. 1 2 4 2 11" xfId="13754" xr:uid="{00000000-0005-0000-0000-0000545E0000}"/>
    <cellStyle name="LS Input Table No. 1 2 4 2 12" xfId="13755" xr:uid="{00000000-0005-0000-0000-0000555E0000}"/>
    <cellStyle name="LS Input Table No. 1 2 4 2 13" xfId="13756" xr:uid="{00000000-0005-0000-0000-0000565E0000}"/>
    <cellStyle name="LS Input Table No. 1 2 4 2 14" xfId="13757" xr:uid="{00000000-0005-0000-0000-0000575E0000}"/>
    <cellStyle name="LS Input Table No. 1 2 4 2 2" xfId="13758" xr:uid="{00000000-0005-0000-0000-0000585E0000}"/>
    <cellStyle name="LS Input Table No. 1 2 4 2 2 10" xfId="13759" xr:uid="{00000000-0005-0000-0000-0000595E0000}"/>
    <cellStyle name="LS Input Table No. 1 2 4 2 2 11" xfId="13760" xr:uid="{00000000-0005-0000-0000-00005A5E0000}"/>
    <cellStyle name="LS Input Table No. 1 2 4 2 2 12" xfId="13761" xr:uid="{00000000-0005-0000-0000-00005B5E0000}"/>
    <cellStyle name="LS Input Table No. 1 2 4 2 2 13" xfId="13762" xr:uid="{00000000-0005-0000-0000-00005C5E0000}"/>
    <cellStyle name="LS Input Table No. 1 2 4 2 2 2" xfId="13763" xr:uid="{00000000-0005-0000-0000-00005D5E0000}"/>
    <cellStyle name="LS Input Table No. 1 2 4 2 2 3" xfId="13764" xr:uid="{00000000-0005-0000-0000-00005E5E0000}"/>
    <cellStyle name="LS Input Table No. 1 2 4 2 2 4" xfId="13765" xr:uid="{00000000-0005-0000-0000-00005F5E0000}"/>
    <cellStyle name="LS Input Table No. 1 2 4 2 2 5" xfId="13766" xr:uid="{00000000-0005-0000-0000-0000605E0000}"/>
    <cellStyle name="LS Input Table No. 1 2 4 2 2 6" xfId="13767" xr:uid="{00000000-0005-0000-0000-0000615E0000}"/>
    <cellStyle name="LS Input Table No. 1 2 4 2 2 7" xfId="13768" xr:uid="{00000000-0005-0000-0000-0000625E0000}"/>
    <cellStyle name="LS Input Table No. 1 2 4 2 2 8" xfId="13769" xr:uid="{00000000-0005-0000-0000-0000635E0000}"/>
    <cellStyle name="LS Input Table No. 1 2 4 2 2 9" xfId="13770" xr:uid="{00000000-0005-0000-0000-0000645E0000}"/>
    <cellStyle name="LS Input Table No. 1 2 4 2 3" xfId="13771" xr:uid="{00000000-0005-0000-0000-0000655E0000}"/>
    <cellStyle name="LS Input Table No. 1 2 4 2 4" xfId="13772" xr:uid="{00000000-0005-0000-0000-0000665E0000}"/>
    <cellStyle name="LS Input Table No. 1 2 4 2 5" xfId="13773" xr:uid="{00000000-0005-0000-0000-0000675E0000}"/>
    <cellStyle name="LS Input Table No. 1 2 4 2 6" xfId="13774" xr:uid="{00000000-0005-0000-0000-0000685E0000}"/>
    <cellStyle name="LS Input Table No. 1 2 4 2 7" xfId="13775" xr:uid="{00000000-0005-0000-0000-0000695E0000}"/>
    <cellStyle name="LS Input Table No. 1 2 4 2 8" xfId="13776" xr:uid="{00000000-0005-0000-0000-00006A5E0000}"/>
    <cellStyle name="LS Input Table No. 1 2 4 2 9" xfId="13777" xr:uid="{00000000-0005-0000-0000-00006B5E0000}"/>
    <cellStyle name="LS Input Table No. 1 2 4 3" xfId="13778" xr:uid="{00000000-0005-0000-0000-00006C5E0000}"/>
    <cellStyle name="LS Input Table No. 1 2 4 3 10" xfId="13779" xr:uid="{00000000-0005-0000-0000-00006D5E0000}"/>
    <cellStyle name="LS Input Table No. 1 2 4 3 11" xfId="13780" xr:uid="{00000000-0005-0000-0000-00006E5E0000}"/>
    <cellStyle name="LS Input Table No. 1 2 4 3 12" xfId="13781" xr:uid="{00000000-0005-0000-0000-00006F5E0000}"/>
    <cellStyle name="LS Input Table No. 1 2 4 3 13" xfId="13782" xr:uid="{00000000-0005-0000-0000-0000705E0000}"/>
    <cellStyle name="LS Input Table No. 1 2 4 3 2" xfId="13783" xr:uid="{00000000-0005-0000-0000-0000715E0000}"/>
    <cellStyle name="LS Input Table No. 1 2 4 3 3" xfId="13784" xr:uid="{00000000-0005-0000-0000-0000725E0000}"/>
    <cellStyle name="LS Input Table No. 1 2 4 3 4" xfId="13785" xr:uid="{00000000-0005-0000-0000-0000735E0000}"/>
    <cellStyle name="LS Input Table No. 1 2 4 3 5" xfId="13786" xr:uid="{00000000-0005-0000-0000-0000745E0000}"/>
    <cellStyle name="LS Input Table No. 1 2 4 3 6" xfId="13787" xr:uid="{00000000-0005-0000-0000-0000755E0000}"/>
    <cellStyle name="LS Input Table No. 1 2 4 3 7" xfId="13788" xr:uid="{00000000-0005-0000-0000-0000765E0000}"/>
    <cellStyle name="LS Input Table No. 1 2 4 3 8" xfId="13789" xr:uid="{00000000-0005-0000-0000-0000775E0000}"/>
    <cellStyle name="LS Input Table No. 1 2 4 3 9" xfId="13790" xr:uid="{00000000-0005-0000-0000-0000785E0000}"/>
    <cellStyle name="LS Input Table No. 1 2 4 4" xfId="13791" xr:uid="{00000000-0005-0000-0000-0000795E0000}"/>
    <cellStyle name="LS Input Table No. 1 2 4 5" xfId="13792" xr:uid="{00000000-0005-0000-0000-00007A5E0000}"/>
    <cellStyle name="LS Input Table No. 1 2 4 6" xfId="13793" xr:uid="{00000000-0005-0000-0000-00007B5E0000}"/>
    <cellStyle name="LS Input Table No. 1 2 4 7" xfId="13794" xr:uid="{00000000-0005-0000-0000-00007C5E0000}"/>
    <cellStyle name="LS Input Table No. 1 2 4 8" xfId="13795" xr:uid="{00000000-0005-0000-0000-00007D5E0000}"/>
    <cellStyle name="LS Input Table No. 1 2 4 9" xfId="13796" xr:uid="{00000000-0005-0000-0000-00007E5E0000}"/>
    <cellStyle name="LS Input Table No. 1 2 5" xfId="13797" xr:uid="{00000000-0005-0000-0000-00007F5E0000}"/>
    <cellStyle name="LS Input Table No. 1 2 5 10" xfId="13798" xr:uid="{00000000-0005-0000-0000-0000805E0000}"/>
    <cellStyle name="LS Input Table No. 1 2 5 11" xfId="13799" xr:uid="{00000000-0005-0000-0000-0000815E0000}"/>
    <cellStyle name="LS Input Table No. 1 2 5 12" xfId="13800" xr:uid="{00000000-0005-0000-0000-0000825E0000}"/>
    <cellStyle name="LS Input Table No. 1 2 5 13" xfId="13801" xr:uid="{00000000-0005-0000-0000-0000835E0000}"/>
    <cellStyle name="LS Input Table No. 1 2 5 14" xfId="13802" xr:uid="{00000000-0005-0000-0000-0000845E0000}"/>
    <cellStyle name="LS Input Table No. 1 2 5 15" xfId="13803" xr:uid="{00000000-0005-0000-0000-0000855E0000}"/>
    <cellStyle name="LS Input Table No. 1 2 5 2" xfId="13804" xr:uid="{00000000-0005-0000-0000-0000865E0000}"/>
    <cellStyle name="LS Input Table No. 1 2 5 2 10" xfId="13805" xr:uid="{00000000-0005-0000-0000-0000875E0000}"/>
    <cellStyle name="LS Input Table No. 1 2 5 2 11" xfId="13806" xr:uid="{00000000-0005-0000-0000-0000885E0000}"/>
    <cellStyle name="LS Input Table No. 1 2 5 2 12" xfId="13807" xr:uid="{00000000-0005-0000-0000-0000895E0000}"/>
    <cellStyle name="LS Input Table No. 1 2 5 2 13" xfId="13808" xr:uid="{00000000-0005-0000-0000-00008A5E0000}"/>
    <cellStyle name="LS Input Table No. 1 2 5 2 14" xfId="13809" xr:uid="{00000000-0005-0000-0000-00008B5E0000}"/>
    <cellStyle name="LS Input Table No. 1 2 5 2 2" xfId="13810" xr:uid="{00000000-0005-0000-0000-00008C5E0000}"/>
    <cellStyle name="LS Input Table No. 1 2 5 2 2 10" xfId="13811" xr:uid="{00000000-0005-0000-0000-00008D5E0000}"/>
    <cellStyle name="LS Input Table No. 1 2 5 2 2 11" xfId="13812" xr:uid="{00000000-0005-0000-0000-00008E5E0000}"/>
    <cellStyle name="LS Input Table No. 1 2 5 2 2 12" xfId="13813" xr:uid="{00000000-0005-0000-0000-00008F5E0000}"/>
    <cellStyle name="LS Input Table No. 1 2 5 2 2 13" xfId="13814" xr:uid="{00000000-0005-0000-0000-0000905E0000}"/>
    <cellStyle name="LS Input Table No. 1 2 5 2 2 2" xfId="13815" xr:uid="{00000000-0005-0000-0000-0000915E0000}"/>
    <cellStyle name="LS Input Table No. 1 2 5 2 2 3" xfId="13816" xr:uid="{00000000-0005-0000-0000-0000925E0000}"/>
    <cellStyle name="LS Input Table No. 1 2 5 2 2 4" xfId="13817" xr:uid="{00000000-0005-0000-0000-0000935E0000}"/>
    <cellStyle name="LS Input Table No. 1 2 5 2 2 5" xfId="13818" xr:uid="{00000000-0005-0000-0000-0000945E0000}"/>
    <cellStyle name="LS Input Table No. 1 2 5 2 2 6" xfId="13819" xr:uid="{00000000-0005-0000-0000-0000955E0000}"/>
    <cellStyle name="LS Input Table No. 1 2 5 2 2 7" xfId="13820" xr:uid="{00000000-0005-0000-0000-0000965E0000}"/>
    <cellStyle name="LS Input Table No. 1 2 5 2 2 8" xfId="13821" xr:uid="{00000000-0005-0000-0000-0000975E0000}"/>
    <cellStyle name="LS Input Table No. 1 2 5 2 2 9" xfId="13822" xr:uid="{00000000-0005-0000-0000-0000985E0000}"/>
    <cellStyle name="LS Input Table No. 1 2 5 2 3" xfId="13823" xr:uid="{00000000-0005-0000-0000-0000995E0000}"/>
    <cellStyle name="LS Input Table No. 1 2 5 2 4" xfId="13824" xr:uid="{00000000-0005-0000-0000-00009A5E0000}"/>
    <cellStyle name="LS Input Table No. 1 2 5 2 5" xfId="13825" xr:uid="{00000000-0005-0000-0000-00009B5E0000}"/>
    <cellStyle name="LS Input Table No. 1 2 5 2 6" xfId="13826" xr:uid="{00000000-0005-0000-0000-00009C5E0000}"/>
    <cellStyle name="LS Input Table No. 1 2 5 2 7" xfId="13827" xr:uid="{00000000-0005-0000-0000-00009D5E0000}"/>
    <cellStyle name="LS Input Table No. 1 2 5 2 8" xfId="13828" xr:uid="{00000000-0005-0000-0000-00009E5E0000}"/>
    <cellStyle name="LS Input Table No. 1 2 5 2 9" xfId="13829" xr:uid="{00000000-0005-0000-0000-00009F5E0000}"/>
    <cellStyle name="LS Input Table No. 1 2 5 3" xfId="13830" xr:uid="{00000000-0005-0000-0000-0000A05E0000}"/>
    <cellStyle name="LS Input Table No. 1 2 5 3 10" xfId="13831" xr:uid="{00000000-0005-0000-0000-0000A15E0000}"/>
    <cellStyle name="LS Input Table No. 1 2 5 3 11" xfId="13832" xr:uid="{00000000-0005-0000-0000-0000A25E0000}"/>
    <cellStyle name="LS Input Table No. 1 2 5 3 12" xfId="13833" xr:uid="{00000000-0005-0000-0000-0000A35E0000}"/>
    <cellStyle name="LS Input Table No. 1 2 5 3 13" xfId="13834" xr:uid="{00000000-0005-0000-0000-0000A45E0000}"/>
    <cellStyle name="LS Input Table No. 1 2 5 3 2" xfId="13835" xr:uid="{00000000-0005-0000-0000-0000A55E0000}"/>
    <cellStyle name="LS Input Table No. 1 2 5 3 3" xfId="13836" xr:uid="{00000000-0005-0000-0000-0000A65E0000}"/>
    <cellStyle name="LS Input Table No. 1 2 5 3 4" xfId="13837" xr:uid="{00000000-0005-0000-0000-0000A75E0000}"/>
    <cellStyle name="LS Input Table No. 1 2 5 3 5" xfId="13838" xr:uid="{00000000-0005-0000-0000-0000A85E0000}"/>
    <cellStyle name="LS Input Table No. 1 2 5 3 6" xfId="13839" xr:uid="{00000000-0005-0000-0000-0000A95E0000}"/>
    <cellStyle name="LS Input Table No. 1 2 5 3 7" xfId="13840" xr:uid="{00000000-0005-0000-0000-0000AA5E0000}"/>
    <cellStyle name="LS Input Table No. 1 2 5 3 8" xfId="13841" xr:uid="{00000000-0005-0000-0000-0000AB5E0000}"/>
    <cellStyle name="LS Input Table No. 1 2 5 3 9" xfId="13842" xr:uid="{00000000-0005-0000-0000-0000AC5E0000}"/>
    <cellStyle name="LS Input Table No. 1 2 5 4" xfId="13843" xr:uid="{00000000-0005-0000-0000-0000AD5E0000}"/>
    <cellStyle name="LS Input Table No. 1 2 5 5" xfId="13844" xr:uid="{00000000-0005-0000-0000-0000AE5E0000}"/>
    <cellStyle name="LS Input Table No. 1 2 5 6" xfId="13845" xr:uid="{00000000-0005-0000-0000-0000AF5E0000}"/>
    <cellStyle name="LS Input Table No. 1 2 5 7" xfId="13846" xr:uid="{00000000-0005-0000-0000-0000B05E0000}"/>
    <cellStyle name="LS Input Table No. 1 2 5 8" xfId="13847" xr:uid="{00000000-0005-0000-0000-0000B15E0000}"/>
    <cellStyle name="LS Input Table No. 1 2 5 9" xfId="13848" xr:uid="{00000000-0005-0000-0000-0000B25E0000}"/>
    <cellStyle name="LS Input Table No. 1 2 6" xfId="13849" xr:uid="{00000000-0005-0000-0000-0000B35E0000}"/>
    <cellStyle name="LS Input Table No. 1 2 6 10" xfId="13850" xr:uid="{00000000-0005-0000-0000-0000B45E0000}"/>
    <cellStyle name="LS Input Table No. 1 2 6 11" xfId="13851" xr:uid="{00000000-0005-0000-0000-0000B55E0000}"/>
    <cellStyle name="LS Input Table No. 1 2 6 12" xfId="13852" xr:uid="{00000000-0005-0000-0000-0000B65E0000}"/>
    <cellStyle name="LS Input Table No. 1 2 6 13" xfId="13853" xr:uid="{00000000-0005-0000-0000-0000B75E0000}"/>
    <cellStyle name="LS Input Table No. 1 2 6 14" xfId="13854" xr:uid="{00000000-0005-0000-0000-0000B85E0000}"/>
    <cellStyle name="LS Input Table No. 1 2 6 2" xfId="13855" xr:uid="{00000000-0005-0000-0000-0000B95E0000}"/>
    <cellStyle name="LS Input Table No. 1 2 6 2 10" xfId="13856" xr:uid="{00000000-0005-0000-0000-0000BA5E0000}"/>
    <cellStyle name="LS Input Table No. 1 2 6 2 11" xfId="13857" xr:uid="{00000000-0005-0000-0000-0000BB5E0000}"/>
    <cellStyle name="LS Input Table No. 1 2 6 2 12" xfId="13858" xr:uid="{00000000-0005-0000-0000-0000BC5E0000}"/>
    <cellStyle name="LS Input Table No. 1 2 6 2 13" xfId="13859" xr:uid="{00000000-0005-0000-0000-0000BD5E0000}"/>
    <cellStyle name="LS Input Table No. 1 2 6 2 2" xfId="13860" xr:uid="{00000000-0005-0000-0000-0000BE5E0000}"/>
    <cellStyle name="LS Input Table No. 1 2 6 2 3" xfId="13861" xr:uid="{00000000-0005-0000-0000-0000BF5E0000}"/>
    <cellStyle name="LS Input Table No. 1 2 6 2 4" xfId="13862" xr:uid="{00000000-0005-0000-0000-0000C05E0000}"/>
    <cellStyle name="LS Input Table No. 1 2 6 2 5" xfId="13863" xr:uid="{00000000-0005-0000-0000-0000C15E0000}"/>
    <cellStyle name="LS Input Table No. 1 2 6 2 6" xfId="13864" xr:uid="{00000000-0005-0000-0000-0000C25E0000}"/>
    <cellStyle name="LS Input Table No. 1 2 6 2 7" xfId="13865" xr:uid="{00000000-0005-0000-0000-0000C35E0000}"/>
    <cellStyle name="LS Input Table No. 1 2 6 2 8" xfId="13866" xr:uid="{00000000-0005-0000-0000-0000C45E0000}"/>
    <cellStyle name="LS Input Table No. 1 2 6 2 9" xfId="13867" xr:uid="{00000000-0005-0000-0000-0000C55E0000}"/>
    <cellStyle name="LS Input Table No. 1 2 6 3" xfId="13868" xr:uid="{00000000-0005-0000-0000-0000C65E0000}"/>
    <cellStyle name="LS Input Table No. 1 2 6 4" xfId="13869" xr:uid="{00000000-0005-0000-0000-0000C75E0000}"/>
    <cellStyle name="LS Input Table No. 1 2 6 5" xfId="13870" xr:uid="{00000000-0005-0000-0000-0000C85E0000}"/>
    <cellStyle name="LS Input Table No. 1 2 6 6" xfId="13871" xr:uid="{00000000-0005-0000-0000-0000C95E0000}"/>
    <cellStyle name="LS Input Table No. 1 2 6 7" xfId="13872" xr:uid="{00000000-0005-0000-0000-0000CA5E0000}"/>
    <cellStyle name="LS Input Table No. 1 2 6 8" xfId="13873" xr:uid="{00000000-0005-0000-0000-0000CB5E0000}"/>
    <cellStyle name="LS Input Table No. 1 2 6 9" xfId="13874" xr:uid="{00000000-0005-0000-0000-0000CC5E0000}"/>
    <cellStyle name="LS Input Table No. 1 2 7" xfId="13875" xr:uid="{00000000-0005-0000-0000-0000CD5E0000}"/>
    <cellStyle name="LS Input Table No. 1 2 7 10" xfId="13876" xr:uid="{00000000-0005-0000-0000-0000CE5E0000}"/>
    <cellStyle name="LS Input Table No. 1 2 7 11" xfId="13877" xr:uid="{00000000-0005-0000-0000-0000CF5E0000}"/>
    <cellStyle name="LS Input Table No. 1 2 7 12" xfId="13878" xr:uid="{00000000-0005-0000-0000-0000D05E0000}"/>
    <cellStyle name="LS Input Table No. 1 2 7 13" xfId="13879" xr:uid="{00000000-0005-0000-0000-0000D15E0000}"/>
    <cellStyle name="LS Input Table No. 1 2 7 14" xfId="13880" xr:uid="{00000000-0005-0000-0000-0000D25E0000}"/>
    <cellStyle name="LS Input Table No. 1 2 7 2" xfId="13881" xr:uid="{00000000-0005-0000-0000-0000D35E0000}"/>
    <cellStyle name="LS Input Table No. 1 2 7 2 10" xfId="13882" xr:uid="{00000000-0005-0000-0000-0000D45E0000}"/>
    <cellStyle name="LS Input Table No. 1 2 7 2 11" xfId="13883" xr:uid="{00000000-0005-0000-0000-0000D55E0000}"/>
    <cellStyle name="LS Input Table No. 1 2 7 2 12" xfId="13884" xr:uid="{00000000-0005-0000-0000-0000D65E0000}"/>
    <cellStyle name="LS Input Table No. 1 2 7 2 13" xfId="13885" xr:uid="{00000000-0005-0000-0000-0000D75E0000}"/>
    <cellStyle name="LS Input Table No. 1 2 7 2 2" xfId="13886" xr:uid="{00000000-0005-0000-0000-0000D85E0000}"/>
    <cellStyle name="LS Input Table No. 1 2 7 2 3" xfId="13887" xr:uid="{00000000-0005-0000-0000-0000D95E0000}"/>
    <cellStyle name="LS Input Table No. 1 2 7 2 4" xfId="13888" xr:uid="{00000000-0005-0000-0000-0000DA5E0000}"/>
    <cellStyle name="LS Input Table No. 1 2 7 2 5" xfId="13889" xr:uid="{00000000-0005-0000-0000-0000DB5E0000}"/>
    <cellStyle name="LS Input Table No. 1 2 7 2 6" xfId="13890" xr:uid="{00000000-0005-0000-0000-0000DC5E0000}"/>
    <cellStyle name="LS Input Table No. 1 2 7 2 7" xfId="13891" xr:uid="{00000000-0005-0000-0000-0000DD5E0000}"/>
    <cellStyle name="LS Input Table No. 1 2 7 2 8" xfId="13892" xr:uid="{00000000-0005-0000-0000-0000DE5E0000}"/>
    <cellStyle name="LS Input Table No. 1 2 7 2 9" xfId="13893" xr:uid="{00000000-0005-0000-0000-0000DF5E0000}"/>
    <cellStyle name="LS Input Table No. 1 2 7 3" xfId="13894" xr:uid="{00000000-0005-0000-0000-0000E05E0000}"/>
    <cellStyle name="LS Input Table No. 1 2 7 4" xfId="13895" xr:uid="{00000000-0005-0000-0000-0000E15E0000}"/>
    <cellStyle name="LS Input Table No. 1 2 7 5" xfId="13896" xr:uid="{00000000-0005-0000-0000-0000E25E0000}"/>
    <cellStyle name="LS Input Table No. 1 2 7 6" xfId="13897" xr:uid="{00000000-0005-0000-0000-0000E35E0000}"/>
    <cellStyle name="LS Input Table No. 1 2 7 7" xfId="13898" xr:uid="{00000000-0005-0000-0000-0000E45E0000}"/>
    <cellStyle name="LS Input Table No. 1 2 7 8" xfId="13899" xr:uid="{00000000-0005-0000-0000-0000E55E0000}"/>
    <cellStyle name="LS Input Table No. 1 2 7 9" xfId="13900" xr:uid="{00000000-0005-0000-0000-0000E65E0000}"/>
    <cellStyle name="LS Input Table No. 1 2 8" xfId="13901" xr:uid="{00000000-0005-0000-0000-0000E75E0000}"/>
    <cellStyle name="LS Input Table No. 1 2 8 10" xfId="13902" xr:uid="{00000000-0005-0000-0000-0000E85E0000}"/>
    <cellStyle name="LS Input Table No. 1 2 8 11" xfId="13903" xr:uid="{00000000-0005-0000-0000-0000E95E0000}"/>
    <cellStyle name="LS Input Table No. 1 2 8 12" xfId="13904" xr:uid="{00000000-0005-0000-0000-0000EA5E0000}"/>
    <cellStyle name="LS Input Table No. 1 2 8 13" xfId="13905" xr:uid="{00000000-0005-0000-0000-0000EB5E0000}"/>
    <cellStyle name="LS Input Table No. 1 2 8 2" xfId="13906" xr:uid="{00000000-0005-0000-0000-0000EC5E0000}"/>
    <cellStyle name="LS Input Table No. 1 2 8 3" xfId="13907" xr:uid="{00000000-0005-0000-0000-0000ED5E0000}"/>
    <cellStyle name="LS Input Table No. 1 2 8 4" xfId="13908" xr:uid="{00000000-0005-0000-0000-0000EE5E0000}"/>
    <cellStyle name="LS Input Table No. 1 2 8 5" xfId="13909" xr:uid="{00000000-0005-0000-0000-0000EF5E0000}"/>
    <cellStyle name="LS Input Table No. 1 2 8 6" xfId="13910" xr:uid="{00000000-0005-0000-0000-0000F05E0000}"/>
    <cellStyle name="LS Input Table No. 1 2 8 7" xfId="13911" xr:uid="{00000000-0005-0000-0000-0000F15E0000}"/>
    <cellStyle name="LS Input Table No. 1 2 8 8" xfId="13912" xr:uid="{00000000-0005-0000-0000-0000F25E0000}"/>
    <cellStyle name="LS Input Table No. 1 2 8 9" xfId="13913" xr:uid="{00000000-0005-0000-0000-0000F35E0000}"/>
    <cellStyle name="LS Input Table No. 1 2 9" xfId="13914" xr:uid="{00000000-0005-0000-0000-0000F45E0000}"/>
    <cellStyle name="LS Input Table No. 1 3" xfId="13915" xr:uid="{00000000-0005-0000-0000-0000F55E0000}"/>
    <cellStyle name="LS Input Table No. 1 3 10" xfId="13916" xr:uid="{00000000-0005-0000-0000-0000F65E0000}"/>
    <cellStyle name="LS Input Table No. 1 3 11" xfId="13917" xr:uid="{00000000-0005-0000-0000-0000F75E0000}"/>
    <cellStyle name="LS Input Table No. 1 3 12" xfId="13918" xr:uid="{00000000-0005-0000-0000-0000F85E0000}"/>
    <cellStyle name="LS Input Table No. 1 3 13" xfId="13919" xr:uid="{00000000-0005-0000-0000-0000F95E0000}"/>
    <cellStyle name="LS Input Table No. 1 3 14" xfId="13920" xr:uid="{00000000-0005-0000-0000-0000FA5E0000}"/>
    <cellStyle name="LS Input Table No. 1 3 15" xfId="13921" xr:uid="{00000000-0005-0000-0000-0000FB5E0000}"/>
    <cellStyle name="LS Input Table No. 1 3 16" xfId="13922" xr:uid="{00000000-0005-0000-0000-0000FC5E0000}"/>
    <cellStyle name="LS Input Table No. 1 3 17" xfId="13923" xr:uid="{00000000-0005-0000-0000-0000FD5E0000}"/>
    <cellStyle name="LS Input Table No. 1 3 18" xfId="13924" xr:uid="{00000000-0005-0000-0000-0000FE5E0000}"/>
    <cellStyle name="LS Input Table No. 1 3 2" xfId="13925" xr:uid="{00000000-0005-0000-0000-0000FF5E0000}"/>
    <cellStyle name="LS Input Table No. 1 3 2 10" xfId="13926" xr:uid="{00000000-0005-0000-0000-0000005F0000}"/>
    <cellStyle name="LS Input Table No. 1 3 2 11" xfId="13927" xr:uid="{00000000-0005-0000-0000-0000015F0000}"/>
    <cellStyle name="LS Input Table No. 1 3 2 12" xfId="13928" xr:uid="{00000000-0005-0000-0000-0000025F0000}"/>
    <cellStyle name="LS Input Table No. 1 3 2 13" xfId="13929" xr:uid="{00000000-0005-0000-0000-0000035F0000}"/>
    <cellStyle name="LS Input Table No. 1 3 2 14" xfId="13930" xr:uid="{00000000-0005-0000-0000-0000045F0000}"/>
    <cellStyle name="LS Input Table No. 1 3 2 15" xfId="13931" xr:uid="{00000000-0005-0000-0000-0000055F0000}"/>
    <cellStyle name="LS Input Table No. 1 3 2 16" xfId="13932" xr:uid="{00000000-0005-0000-0000-0000065F0000}"/>
    <cellStyle name="LS Input Table No. 1 3 2 2" xfId="13933" xr:uid="{00000000-0005-0000-0000-0000075F0000}"/>
    <cellStyle name="LS Input Table No. 1 3 2 2 10" xfId="13934" xr:uid="{00000000-0005-0000-0000-0000085F0000}"/>
    <cellStyle name="LS Input Table No. 1 3 2 2 11" xfId="13935" xr:uid="{00000000-0005-0000-0000-0000095F0000}"/>
    <cellStyle name="LS Input Table No. 1 3 2 2 12" xfId="13936" xr:uid="{00000000-0005-0000-0000-00000A5F0000}"/>
    <cellStyle name="LS Input Table No. 1 3 2 2 13" xfId="13937" xr:uid="{00000000-0005-0000-0000-00000B5F0000}"/>
    <cellStyle name="LS Input Table No. 1 3 2 2 14" xfId="13938" xr:uid="{00000000-0005-0000-0000-00000C5F0000}"/>
    <cellStyle name="LS Input Table No. 1 3 2 2 15" xfId="13939" xr:uid="{00000000-0005-0000-0000-00000D5F0000}"/>
    <cellStyle name="LS Input Table No. 1 3 2 2 2" xfId="13940" xr:uid="{00000000-0005-0000-0000-00000E5F0000}"/>
    <cellStyle name="LS Input Table No. 1 3 2 2 2 10" xfId="13941" xr:uid="{00000000-0005-0000-0000-00000F5F0000}"/>
    <cellStyle name="LS Input Table No. 1 3 2 2 2 11" xfId="13942" xr:uid="{00000000-0005-0000-0000-0000105F0000}"/>
    <cellStyle name="LS Input Table No. 1 3 2 2 2 12" xfId="13943" xr:uid="{00000000-0005-0000-0000-0000115F0000}"/>
    <cellStyle name="LS Input Table No. 1 3 2 2 2 13" xfId="13944" xr:uid="{00000000-0005-0000-0000-0000125F0000}"/>
    <cellStyle name="LS Input Table No. 1 3 2 2 2 14" xfId="13945" xr:uid="{00000000-0005-0000-0000-0000135F0000}"/>
    <cellStyle name="LS Input Table No. 1 3 2 2 2 2" xfId="13946" xr:uid="{00000000-0005-0000-0000-0000145F0000}"/>
    <cellStyle name="LS Input Table No. 1 3 2 2 2 2 10" xfId="13947" xr:uid="{00000000-0005-0000-0000-0000155F0000}"/>
    <cellStyle name="LS Input Table No. 1 3 2 2 2 2 11" xfId="13948" xr:uid="{00000000-0005-0000-0000-0000165F0000}"/>
    <cellStyle name="LS Input Table No. 1 3 2 2 2 2 12" xfId="13949" xr:uid="{00000000-0005-0000-0000-0000175F0000}"/>
    <cellStyle name="LS Input Table No. 1 3 2 2 2 2 13" xfId="13950" xr:uid="{00000000-0005-0000-0000-0000185F0000}"/>
    <cellStyle name="LS Input Table No. 1 3 2 2 2 2 2" xfId="13951" xr:uid="{00000000-0005-0000-0000-0000195F0000}"/>
    <cellStyle name="LS Input Table No. 1 3 2 2 2 2 3" xfId="13952" xr:uid="{00000000-0005-0000-0000-00001A5F0000}"/>
    <cellStyle name="LS Input Table No. 1 3 2 2 2 2 4" xfId="13953" xr:uid="{00000000-0005-0000-0000-00001B5F0000}"/>
    <cellStyle name="LS Input Table No. 1 3 2 2 2 2 5" xfId="13954" xr:uid="{00000000-0005-0000-0000-00001C5F0000}"/>
    <cellStyle name="LS Input Table No. 1 3 2 2 2 2 6" xfId="13955" xr:uid="{00000000-0005-0000-0000-00001D5F0000}"/>
    <cellStyle name="LS Input Table No. 1 3 2 2 2 2 7" xfId="13956" xr:uid="{00000000-0005-0000-0000-00001E5F0000}"/>
    <cellStyle name="LS Input Table No. 1 3 2 2 2 2 8" xfId="13957" xr:uid="{00000000-0005-0000-0000-00001F5F0000}"/>
    <cellStyle name="LS Input Table No. 1 3 2 2 2 2 9" xfId="13958" xr:uid="{00000000-0005-0000-0000-0000205F0000}"/>
    <cellStyle name="LS Input Table No. 1 3 2 2 2 3" xfId="13959" xr:uid="{00000000-0005-0000-0000-0000215F0000}"/>
    <cellStyle name="LS Input Table No. 1 3 2 2 2 4" xfId="13960" xr:uid="{00000000-0005-0000-0000-0000225F0000}"/>
    <cellStyle name="LS Input Table No. 1 3 2 2 2 5" xfId="13961" xr:uid="{00000000-0005-0000-0000-0000235F0000}"/>
    <cellStyle name="LS Input Table No. 1 3 2 2 2 6" xfId="13962" xr:uid="{00000000-0005-0000-0000-0000245F0000}"/>
    <cellStyle name="LS Input Table No. 1 3 2 2 2 7" xfId="13963" xr:uid="{00000000-0005-0000-0000-0000255F0000}"/>
    <cellStyle name="LS Input Table No. 1 3 2 2 2 8" xfId="13964" xr:uid="{00000000-0005-0000-0000-0000265F0000}"/>
    <cellStyle name="LS Input Table No. 1 3 2 2 2 9" xfId="13965" xr:uid="{00000000-0005-0000-0000-0000275F0000}"/>
    <cellStyle name="LS Input Table No. 1 3 2 2 3" xfId="13966" xr:uid="{00000000-0005-0000-0000-0000285F0000}"/>
    <cellStyle name="LS Input Table No. 1 3 2 2 3 10" xfId="13967" xr:uid="{00000000-0005-0000-0000-0000295F0000}"/>
    <cellStyle name="LS Input Table No. 1 3 2 2 3 11" xfId="13968" xr:uid="{00000000-0005-0000-0000-00002A5F0000}"/>
    <cellStyle name="LS Input Table No. 1 3 2 2 3 12" xfId="13969" xr:uid="{00000000-0005-0000-0000-00002B5F0000}"/>
    <cellStyle name="LS Input Table No. 1 3 2 2 3 13" xfId="13970" xr:uid="{00000000-0005-0000-0000-00002C5F0000}"/>
    <cellStyle name="LS Input Table No. 1 3 2 2 3 2" xfId="13971" xr:uid="{00000000-0005-0000-0000-00002D5F0000}"/>
    <cellStyle name="LS Input Table No. 1 3 2 2 3 3" xfId="13972" xr:uid="{00000000-0005-0000-0000-00002E5F0000}"/>
    <cellStyle name="LS Input Table No. 1 3 2 2 3 4" xfId="13973" xr:uid="{00000000-0005-0000-0000-00002F5F0000}"/>
    <cellStyle name="LS Input Table No. 1 3 2 2 3 5" xfId="13974" xr:uid="{00000000-0005-0000-0000-0000305F0000}"/>
    <cellStyle name="LS Input Table No. 1 3 2 2 3 6" xfId="13975" xr:uid="{00000000-0005-0000-0000-0000315F0000}"/>
    <cellStyle name="LS Input Table No. 1 3 2 2 3 7" xfId="13976" xr:uid="{00000000-0005-0000-0000-0000325F0000}"/>
    <cellStyle name="LS Input Table No. 1 3 2 2 3 8" xfId="13977" xr:uid="{00000000-0005-0000-0000-0000335F0000}"/>
    <cellStyle name="LS Input Table No. 1 3 2 2 3 9" xfId="13978" xr:uid="{00000000-0005-0000-0000-0000345F0000}"/>
    <cellStyle name="LS Input Table No. 1 3 2 2 4" xfId="13979" xr:uid="{00000000-0005-0000-0000-0000355F0000}"/>
    <cellStyle name="LS Input Table No. 1 3 2 2 5" xfId="13980" xr:uid="{00000000-0005-0000-0000-0000365F0000}"/>
    <cellStyle name="LS Input Table No. 1 3 2 2 6" xfId="13981" xr:uid="{00000000-0005-0000-0000-0000375F0000}"/>
    <cellStyle name="LS Input Table No. 1 3 2 2 7" xfId="13982" xr:uid="{00000000-0005-0000-0000-0000385F0000}"/>
    <cellStyle name="LS Input Table No. 1 3 2 2 8" xfId="13983" xr:uid="{00000000-0005-0000-0000-0000395F0000}"/>
    <cellStyle name="LS Input Table No. 1 3 2 2 9" xfId="13984" xr:uid="{00000000-0005-0000-0000-00003A5F0000}"/>
    <cellStyle name="LS Input Table No. 1 3 2 3" xfId="13985" xr:uid="{00000000-0005-0000-0000-00003B5F0000}"/>
    <cellStyle name="LS Input Table No. 1 3 2 3 10" xfId="13986" xr:uid="{00000000-0005-0000-0000-00003C5F0000}"/>
    <cellStyle name="LS Input Table No. 1 3 2 3 11" xfId="13987" xr:uid="{00000000-0005-0000-0000-00003D5F0000}"/>
    <cellStyle name="LS Input Table No. 1 3 2 3 12" xfId="13988" xr:uid="{00000000-0005-0000-0000-00003E5F0000}"/>
    <cellStyle name="LS Input Table No. 1 3 2 3 13" xfId="13989" xr:uid="{00000000-0005-0000-0000-00003F5F0000}"/>
    <cellStyle name="LS Input Table No. 1 3 2 3 14" xfId="13990" xr:uid="{00000000-0005-0000-0000-0000405F0000}"/>
    <cellStyle name="LS Input Table No. 1 3 2 3 2" xfId="13991" xr:uid="{00000000-0005-0000-0000-0000415F0000}"/>
    <cellStyle name="LS Input Table No. 1 3 2 3 2 10" xfId="13992" xr:uid="{00000000-0005-0000-0000-0000425F0000}"/>
    <cellStyle name="LS Input Table No. 1 3 2 3 2 11" xfId="13993" xr:uid="{00000000-0005-0000-0000-0000435F0000}"/>
    <cellStyle name="LS Input Table No. 1 3 2 3 2 12" xfId="13994" xr:uid="{00000000-0005-0000-0000-0000445F0000}"/>
    <cellStyle name="LS Input Table No. 1 3 2 3 2 13" xfId="13995" xr:uid="{00000000-0005-0000-0000-0000455F0000}"/>
    <cellStyle name="LS Input Table No. 1 3 2 3 2 2" xfId="13996" xr:uid="{00000000-0005-0000-0000-0000465F0000}"/>
    <cellStyle name="LS Input Table No. 1 3 2 3 2 3" xfId="13997" xr:uid="{00000000-0005-0000-0000-0000475F0000}"/>
    <cellStyle name="LS Input Table No. 1 3 2 3 2 4" xfId="13998" xr:uid="{00000000-0005-0000-0000-0000485F0000}"/>
    <cellStyle name="LS Input Table No. 1 3 2 3 2 5" xfId="13999" xr:uid="{00000000-0005-0000-0000-0000495F0000}"/>
    <cellStyle name="LS Input Table No. 1 3 2 3 2 6" xfId="14000" xr:uid="{00000000-0005-0000-0000-00004A5F0000}"/>
    <cellStyle name="LS Input Table No. 1 3 2 3 2 7" xfId="14001" xr:uid="{00000000-0005-0000-0000-00004B5F0000}"/>
    <cellStyle name="LS Input Table No. 1 3 2 3 2 8" xfId="14002" xr:uid="{00000000-0005-0000-0000-00004C5F0000}"/>
    <cellStyle name="LS Input Table No. 1 3 2 3 2 9" xfId="14003" xr:uid="{00000000-0005-0000-0000-00004D5F0000}"/>
    <cellStyle name="LS Input Table No. 1 3 2 3 3" xfId="14004" xr:uid="{00000000-0005-0000-0000-00004E5F0000}"/>
    <cellStyle name="LS Input Table No. 1 3 2 3 4" xfId="14005" xr:uid="{00000000-0005-0000-0000-00004F5F0000}"/>
    <cellStyle name="LS Input Table No. 1 3 2 3 5" xfId="14006" xr:uid="{00000000-0005-0000-0000-0000505F0000}"/>
    <cellStyle name="LS Input Table No. 1 3 2 3 6" xfId="14007" xr:uid="{00000000-0005-0000-0000-0000515F0000}"/>
    <cellStyle name="LS Input Table No. 1 3 2 3 7" xfId="14008" xr:uid="{00000000-0005-0000-0000-0000525F0000}"/>
    <cellStyle name="LS Input Table No. 1 3 2 3 8" xfId="14009" xr:uid="{00000000-0005-0000-0000-0000535F0000}"/>
    <cellStyle name="LS Input Table No. 1 3 2 3 9" xfId="14010" xr:uid="{00000000-0005-0000-0000-0000545F0000}"/>
    <cellStyle name="LS Input Table No. 1 3 2 4" xfId="14011" xr:uid="{00000000-0005-0000-0000-0000555F0000}"/>
    <cellStyle name="LS Input Table No. 1 3 2 4 10" xfId="14012" xr:uid="{00000000-0005-0000-0000-0000565F0000}"/>
    <cellStyle name="LS Input Table No. 1 3 2 4 11" xfId="14013" xr:uid="{00000000-0005-0000-0000-0000575F0000}"/>
    <cellStyle name="LS Input Table No. 1 3 2 4 12" xfId="14014" xr:uid="{00000000-0005-0000-0000-0000585F0000}"/>
    <cellStyle name="LS Input Table No. 1 3 2 4 13" xfId="14015" xr:uid="{00000000-0005-0000-0000-0000595F0000}"/>
    <cellStyle name="LS Input Table No. 1 3 2 4 2" xfId="14016" xr:uid="{00000000-0005-0000-0000-00005A5F0000}"/>
    <cellStyle name="LS Input Table No. 1 3 2 4 3" xfId="14017" xr:uid="{00000000-0005-0000-0000-00005B5F0000}"/>
    <cellStyle name="LS Input Table No. 1 3 2 4 4" xfId="14018" xr:uid="{00000000-0005-0000-0000-00005C5F0000}"/>
    <cellStyle name="LS Input Table No. 1 3 2 4 5" xfId="14019" xr:uid="{00000000-0005-0000-0000-00005D5F0000}"/>
    <cellStyle name="LS Input Table No. 1 3 2 4 6" xfId="14020" xr:uid="{00000000-0005-0000-0000-00005E5F0000}"/>
    <cellStyle name="LS Input Table No. 1 3 2 4 7" xfId="14021" xr:uid="{00000000-0005-0000-0000-00005F5F0000}"/>
    <cellStyle name="LS Input Table No. 1 3 2 4 8" xfId="14022" xr:uid="{00000000-0005-0000-0000-0000605F0000}"/>
    <cellStyle name="LS Input Table No. 1 3 2 4 9" xfId="14023" xr:uid="{00000000-0005-0000-0000-0000615F0000}"/>
    <cellStyle name="LS Input Table No. 1 3 2 5" xfId="14024" xr:uid="{00000000-0005-0000-0000-0000625F0000}"/>
    <cellStyle name="LS Input Table No. 1 3 2 6" xfId="14025" xr:uid="{00000000-0005-0000-0000-0000635F0000}"/>
    <cellStyle name="LS Input Table No. 1 3 2 7" xfId="14026" xr:uid="{00000000-0005-0000-0000-0000645F0000}"/>
    <cellStyle name="LS Input Table No. 1 3 2 8" xfId="14027" xr:uid="{00000000-0005-0000-0000-0000655F0000}"/>
    <cellStyle name="LS Input Table No. 1 3 2 9" xfId="14028" xr:uid="{00000000-0005-0000-0000-0000665F0000}"/>
    <cellStyle name="LS Input Table No. 1 3 3" xfId="14029" xr:uid="{00000000-0005-0000-0000-0000675F0000}"/>
    <cellStyle name="LS Input Table No. 1 3 3 10" xfId="14030" xr:uid="{00000000-0005-0000-0000-0000685F0000}"/>
    <cellStyle name="LS Input Table No. 1 3 3 11" xfId="14031" xr:uid="{00000000-0005-0000-0000-0000695F0000}"/>
    <cellStyle name="LS Input Table No. 1 3 3 12" xfId="14032" xr:uid="{00000000-0005-0000-0000-00006A5F0000}"/>
    <cellStyle name="LS Input Table No. 1 3 3 13" xfId="14033" xr:uid="{00000000-0005-0000-0000-00006B5F0000}"/>
    <cellStyle name="LS Input Table No. 1 3 3 14" xfId="14034" xr:uid="{00000000-0005-0000-0000-00006C5F0000}"/>
    <cellStyle name="LS Input Table No. 1 3 3 15" xfId="14035" xr:uid="{00000000-0005-0000-0000-00006D5F0000}"/>
    <cellStyle name="LS Input Table No. 1 3 3 2" xfId="14036" xr:uid="{00000000-0005-0000-0000-00006E5F0000}"/>
    <cellStyle name="LS Input Table No. 1 3 3 2 10" xfId="14037" xr:uid="{00000000-0005-0000-0000-00006F5F0000}"/>
    <cellStyle name="LS Input Table No. 1 3 3 2 11" xfId="14038" xr:uid="{00000000-0005-0000-0000-0000705F0000}"/>
    <cellStyle name="LS Input Table No. 1 3 3 2 12" xfId="14039" xr:uid="{00000000-0005-0000-0000-0000715F0000}"/>
    <cellStyle name="LS Input Table No. 1 3 3 2 13" xfId="14040" xr:uid="{00000000-0005-0000-0000-0000725F0000}"/>
    <cellStyle name="LS Input Table No. 1 3 3 2 14" xfId="14041" xr:uid="{00000000-0005-0000-0000-0000735F0000}"/>
    <cellStyle name="LS Input Table No. 1 3 3 2 2" xfId="14042" xr:uid="{00000000-0005-0000-0000-0000745F0000}"/>
    <cellStyle name="LS Input Table No. 1 3 3 2 2 10" xfId="14043" xr:uid="{00000000-0005-0000-0000-0000755F0000}"/>
    <cellStyle name="LS Input Table No. 1 3 3 2 2 11" xfId="14044" xr:uid="{00000000-0005-0000-0000-0000765F0000}"/>
    <cellStyle name="LS Input Table No. 1 3 3 2 2 12" xfId="14045" xr:uid="{00000000-0005-0000-0000-0000775F0000}"/>
    <cellStyle name="LS Input Table No. 1 3 3 2 2 13" xfId="14046" xr:uid="{00000000-0005-0000-0000-0000785F0000}"/>
    <cellStyle name="LS Input Table No. 1 3 3 2 2 2" xfId="14047" xr:uid="{00000000-0005-0000-0000-0000795F0000}"/>
    <cellStyle name="LS Input Table No. 1 3 3 2 2 3" xfId="14048" xr:uid="{00000000-0005-0000-0000-00007A5F0000}"/>
    <cellStyle name="LS Input Table No. 1 3 3 2 2 4" xfId="14049" xr:uid="{00000000-0005-0000-0000-00007B5F0000}"/>
    <cellStyle name="LS Input Table No. 1 3 3 2 2 5" xfId="14050" xr:uid="{00000000-0005-0000-0000-00007C5F0000}"/>
    <cellStyle name="LS Input Table No. 1 3 3 2 2 6" xfId="14051" xr:uid="{00000000-0005-0000-0000-00007D5F0000}"/>
    <cellStyle name="LS Input Table No. 1 3 3 2 2 7" xfId="14052" xr:uid="{00000000-0005-0000-0000-00007E5F0000}"/>
    <cellStyle name="LS Input Table No. 1 3 3 2 2 8" xfId="14053" xr:uid="{00000000-0005-0000-0000-00007F5F0000}"/>
    <cellStyle name="LS Input Table No. 1 3 3 2 2 9" xfId="14054" xr:uid="{00000000-0005-0000-0000-0000805F0000}"/>
    <cellStyle name="LS Input Table No. 1 3 3 2 3" xfId="14055" xr:uid="{00000000-0005-0000-0000-0000815F0000}"/>
    <cellStyle name="LS Input Table No. 1 3 3 2 4" xfId="14056" xr:uid="{00000000-0005-0000-0000-0000825F0000}"/>
    <cellStyle name="LS Input Table No. 1 3 3 2 5" xfId="14057" xr:uid="{00000000-0005-0000-0000-0000835F0000}"/>
    <cellStyle name="LS Input Table No. 1 3 3 2 6" xfId="14058" xr:uid="{00000000-0005-0000-0000-0000845F0000}"/>
    <cellStyle name="LS Input Table No. 1 3 3 2 7" xfId="14059" xr:uid="{00000000-0005-0000-0000-0000855F0000}"/>
    <cellStyle name="LS Input Table No. 1 3 3 2 8" xfId="14060" xr:uid="{00000000-0005-0000-0000-0000865F0000}"/>
    <cellStyle name="LS Input Table No. 1 3 3 2 9" xfId="14061" xr:uid="{00000000-0005-0000-0000-0000875F0000}"/>
    <cellStyle name="LS Input Table No. 1 3 3 3" xfId="14062" xr:uid="{00000000-0005-0000-0000-0000885F0000}"/>
    <cellStyle name="LS Input Table No. 1 3 3 3 10" xfId="14063" xr:uid="{00000000-0005-0000-0000-0000895F0000}"/>
    <cellStyle name="LS Input Table No. 1 3 3 3 11" xfId="14064" xr:uid="{00000000-0005-0000-0000-00008A5F0000}"/>
    <cellStyle name="LS Input Table No. 1 3 3 3 12" xfId="14065" xr:uid="{00000000-0005-0000-0000-00008B5F0000}"/>
    <cellStyle name="LS Input Table No. 1 3 3 3 13" xfId="14066" xr:uid="{00000000-0005-0000-0000-00008C5F0000}"/>
    <cellStyle name="LS Input Table No. 1 3 3 3 2" xfId="14067" xr:uid="{00000000-0005-0000-0000-00008D5F0000}"/>
    <cellStyle name="LS Input Table No. 1 3 3 3 3" xfId="14068" xr:uid="{00000000-0005-0000-0000-00008E5F0000}"/>
    <cellStyle name="LS Input Table No. 1 3 3 3 4" xfId="14069" xr:uid="{00000000-0005-0000-0000-00008F5F0000}"/>
    <cellStyle name="LS Input Table No. 1 3 3 3 5" xfId="14070" xr:uid="{00000000-0005-0000-0000-0000905F0000}"/>
    <cellStyle name="LS Input Table No. 1 3 3 3 6" xfId="14071" xr:uid="{00000000-0005-0000-0000-0000915F0000}"/>
    <cellStyle name="LS Input Table No. 1 3 3 3 7" xfId="14072" xr:uid="{00000000-0005-0000-0000-0000925F0000}"/>
    <cellStyle name="LS Input Table No. 1 3 3 3 8" xfId="14073" xr:uid="{00000000-0005-0000-0000-0000935F0000}"/>
    <cellStyle name="LS Input Table No. 1 3 3 3 9" xfId="14074" xr:uid="{00000000-0005-0000-0000-0000945F0000}"/>
    <cellStyle name="LS Input Table No. 1 3 3 4" xfId="14075" xr:uid="{00000000-0005-0000-0000-0000955F0000}"/>
    <cellStyle name="LS Input Table No. 1 3 3 5" xfId="14076" xr:uid="{00000000-0005-0000-0000-0000965F0000}"/>
    <cellStyle name="LS Input Table No. 1 3 3 6" xfId="14077" xr:uid="{00000000-0005-0000-0000-0000975F0000}"/>
    <cellStyle name="LS Input Table No. 1 3 3 7" xfId="14078" xr:uid="{00000000-0005-0000-0000-0000985F0000}"/>
    <cellStyle name="LS Input Table No. 1 3 3 8" xfId="14079" xr:uid="{00000000-0005-0000-0000-0000995F0000}"/>
    <cellStyle name="LS Input Table No. 1 3 3 9" xfId="14080" xr:uid="{00000000-0005-0000-0000-00009A5F0000}"/>
    <cellStyle name="LS Input Table No. 1 3 4" xfId="14081" xr:uid="{00000000-0005-0000-0000-00009B5F0000}"/>
    <cellStyle name="LS Input Table No. 1 3 4 10" xfId="14082" xr:uid="{00000000-0005-0000-0000-00009C5F0000}"/>
    <cellStyle name="LS Input Table No. 1 3 4 11" xfId="14083" xr:uid="{00000000-0005-0000-0000-00009D5F0000}"/>
    <cellStyle name="LS Input Table No. 1 3 4 12" xfId="14084" xr:uid="{00000000-0005-0000-0000-00009E5F0000}"/>
    <cellStyle name="LS Input Table No. 1 3 4 13" xfId="14085" xr:uid="{00000000-0005-0000-0000-00009F5F0000}"/>
    <cellStyle name="LS Input Table No. 1 3 4 14" xfId="14086" xr:uid="{00000000-0005-0000-0000-0000A05F0000}"/>
    <cellStyle name="LS Input Table No. 1 3 4 15" xfId="14087" xr:uid="{00000000-0005-0000-0000-0000A15F0000}"/>
    <cellStyle name="LS Input Table No. 1 3 4 2" xfId="14088" xr:uid="{00000000-0005-0000-0000-0000A25F0000}"/>
    <cellStyle name="LS Input Table No. 1 3 4 2 10" xfId="14089" xr:uid="{00000000-0005-0000-0000-0000A35F0000}"/>
    <cellStyle name="LS Input Table No. 1 3 4 2 11" xfId="14090" xr:uid="{00000000-0005-0000-0000-0000A45F0000}"/>
    <cellStyle name="LS Input Table No. 1 3 4 2 12" xfId="14091" xr:uid="{00000000-0005-0000-0000-0000A55F0000}"/>
    <cellStyle name="LS Input Table No. 1 3 4 2 13" xfId="14092" xr:uid="{00000000-0005-0000-0000-0000A65F0000}"/>
    <cellStyle name="LS Input Table No. 1 3 4 2 14" xfId="14093" xr:uid="{00000000-0005-0000-0000-0000A75F0000}"/>
    <cellStyle name="LS Input Table No. 1 3 4 2 2" xfId="14094" xr:uid="{00000000-0005-0000-0000-0000A85F0000}"/>
    <cellStyle name="LS Input Table No. 1 3 4 2 2 10" xfId="14095" xr:uid="{00000000-0005-0000-0000-0000A95F0000}"/>
    <cellStyle name="LS Input Table No. 1 3 4 2 2 11" xfId="14096" xr:uid="{00000000-0005-0000-0000-0000AA5F0000}"/>
    <cellStyle name="LS Input Table No. 1 3 4 2 2 12" xfId="14097" xr:uid="{00000000-0005-0000-0000-0000AB5F0000}"/>
    <cellStyle name="LS Input Table No. 1 3 4 2 2 13" xfId="14098" xr:uid="{00000000-0005-0000-0000-0000AC5F0000}"/>
    <cellStyle name="LS Input Table No. 1 3 4 2 2 2" xfId="14099" xr:uid="{00000000-0005-0000-0000-0000AD5F0000}"/>
    <cellStyle name="LS Input Table No. 1 3 4 2 2 3" xfId="14100" xr:uid="{00000000-0005-0000-0000-0000AE5F0000}"/>
    <cellStyle name="LS Input Table No. 1 3 4 2 2 4" xfId="14101" xr:uid="{00000000-0005-0000-0000-0000AF5F0000}"/>
    <cellStyle name="LS Input Table No. 1 3 4 2 2 5" xfId="14102" xr:uid="{00000000-0005-0000-0000-0000B05F0000}"/>
    <cellStyle name="LS Input Table No. 1 3 4 2 2 6" xfId="14103" xr:uid="{00000000-0005-0000-0000-0000B15F0000}"/>
    <cellStyle name="LS Input Table No. 1 3 4 2 2 7" xfId="14104" xr:uid="{00000000-0005-0000-0000-0000B25F0000}"/>
    <cellStyle name="LS Input Table No. 1 3 4 2 2 8" xfId="14105" xr:uid="{00000000-0005-0000-0000-0000B35F0000}"/>
    <cellStyle name="LS Input Table No. 1 3 4 2 2 9" xfId="14106" xr:uid="{00000000-0005-0000-0000-0000B45F0000}"/>
    <cellStyle name="LS Input Table No. 1 3 4 2 3" xfId="14107" xr:uid="{00000000-0005-0000-0000-0000B55F0000}"/>
    <cellStyle name="LS Input Table No. 1 3 4 2 4" xfId="14108" xr:uid="{00000000-0005-0000-0000-0000B65F0000}"/>
    <cellStyle name="LS Input Table No. 1 3 4 2 5" xfId="14109" xr:uid="{00000000-0005-0000-0000-0000B75F0000}"/>
    <cellStyle name="LS Input Table No. 1 3 4 2 6" xfId="14110" xr:uid="{00000000-0005-0000-0000-0000B85F0000}"/>
    <cellStyle name="LS Input Table No. 1 3 4 2 7" xfId="14111" xr:uid="{00000000-0005-0000-0000-0000B95F0000}"/>
    <cellStyle name="LS Input Table No. 1 3 4 2 8" xfId="14112" xr:uid="{00000000-0005-0000-0000-0000BA5F0000}"/>
    <cellStyle name="LS Input Table No. 1 3 4 2 9" xfId="14113" xr:uid="{00000000-0005-0000-0000-0000BB5F0000}"/>
    <cellStyle name="LS Input Table No. 1 3 4 3" xfId="14114" xr:uid="{00000000-0005-0000-0000-0000BC5F0000}"/>
    <cellStyle name="LS Input Table No. 1 3 4 3 10" xfId="14115" xr:uid="{00000000-0005-0000-0000-0000BD5F0000}"/>
    <cellStyle name="LS Input Table No. 1 3 4 3 11" xfId="14116" xr:uid="{00000000-0005-0000-0000-0000BE5F0000}"/>
    <cellStyle name="LS Input Table No. 1 3 4 3 12" xfId="14117" xr:uid="{00000000-0005-0000-0000-0000BF5F0000}"/>
    <cellStyle name="LS Input Table No. 1 3 4 3 13" xfId="14118" xr:uid="{00000000-0005-0000-0000-0000C05F0000}"/>
    <cellStyle name="LS Input Table No. 1 3 4 3 2" xfId="14119" xr:uid="{00000000-0005-0000-0000-0000C15F0000}"/>
    <cellStyle name="LS Input Table No. 1 3 4 3 3" xfId="14120" xr:uid="{00000000-0005-0000-0000-0000C25F0000}"/>
    <cellStyle name="LS Input Table No. 1 3 4 3 4" xfId="14121" xr:uid="{00000000-0005-0000-0000-0000C35F0000}"/>
    <cellStyle name="LS Input Table No. 1 3 4 3 5" xfId="14122" xr:uid="{00000000-0005-0000-0000-0000C45F0000}"/>
    <cellStyle name="LS Input Table No. 1 3 4 3 6" xfId="14123" xr:uid="{00000000-0005-0000-0000-0000C55F0000}"/>
    <cellStyle name="LS Input Table No. 1 3 4 3 7" xfId="14124" xr:uid="{00000000-0005-0000-0000-0000C65F0000}"/>
    <cellStyle name="LS Input Table No. 1 3 4 3 8" xfId="14125" xr:uid="{00000000-0005-0000-0000-0000C75F0000}"/>
    <cellStyle name="LS Input Table No. 1 3 4 3 9" xfId="14126" xr:uid="{00000000-0005-0000-0000-0000C85F0000}"/>
    <cellStyle name="LS Input Table No. 1 3 4 4" xfId="14127" xr:uid="{00000000-0005-0000-0000-0000C95F0000}"/>
    <cellStyle name="LS Input Table No. 1 3 4 5" xfId="14128" xr:uid="{00000000-0005-0000-0000-0000CA5F0000}"/>
    <cellStyle name="LS Input Table No. 1 3 4 6" xfId="14129" xr:uid="{00000000-0005-0000-0000-0000CB5F0000}"/>
    <cellStyle name="LS Input Table No. 1 3 4 7" xfId="14130" xr:uid="{00000000-0005-0000-0000-0000CC5F0000}"/>
    <cellStyle name="LS Input Table No. 1 3 4 8" xfId="14131" xr:uid="{00000000-0005-0000-0000-0000CD5F0000}"/>
    <cellStyle name="LS Input Table No. 1 3 4 9" xfId="14132" xr:uid="{00000000-0005-0000-0000-0000CE5F0000}"/>
    <cellStyle name="LS Input Table No. 1 3 5" xfId="14133" xr:uid="{00000000-0005-0000-0000-0000CF5F0000}"/>
    <cellStyle name="LS Input Table No. 1 3 5 10" xfId="14134" xr:uid="{00000000-0005-0000-0000-0000D05F0000}"/>
    <cellStyle name="LS Input Table No. 1 3 5 11" xfId="14135" xr:uid="{00000000-0005-0000-0000-0000D15F0000}"/>
    <cellStyle name="LS Input Table No. 1 3 5 12" xfId="14136" xr:uid="{00000000-0005-0000-0000-0000D25F0000}"/>
    <cellStyle name="LS Input Table No. 1 3 5 13" xfId="14137" xr:uid="{00000000-0005-0000-0000-0000D35F0000}"/>
    <cellStyle name="LS Input Table No. 1 3 5 14" xfId="14138" xr:uid="{00000000-0005-0000-0000-0000D45F0000}"/>
    <cellStyle name="LS Input Table No. 1 3 5 2" xfId="14139" xr:uid="{00000000-0005-0000-0000-0000D55F0000}"/>
    <cellStyle name="LS Input Table No. 1 3 5 2 10" xfId="14140" xr:uid="{00000000-0005-0000-0000-0000D65F0000}"/>
    <cellStyle name="LS Input Table No. 1 3 5 2 11" xfId="14141" xr:uid="{00000000-0005-0000-0000-0000D75F0000}"/>
    <cellStyle name="LS Input Table No. 1 3 5 2 12" xfId="14142" xr:uid="{00000000-0005-0000-0000-0000D85F0000}"/>
    <cellStyle name="LS Input Table No. 1 3 5 2 13" xfId="14143" xr:uid="{00000000-0005-0000-0000-0000D95F0000}"/>
    <cellStyle name="LS Input Table No. 1 3 5 2 2" xfId="14144" xr:uid="{00000000-0005-0000-0000-0000DA5F0000}"/>
    <cellStyle name="LS Input Table No. 1 3 5 2 3" xfId="14145" xr:uid="{00000000-0005-0000-0000-0000DB5F0000}"/>
    <cellStyle name="LS Input Table No. 1 3 5 2 4" xfId="14146" xr:uid="{00000000-0005-0000-0000-0000DC5F0000}"/>
    <cellStyle name="LS Input Table No. 1 3 5 2 5" xfId="14147" xr:uid="{00000000-0005-0000-0000-0000DD5F0000}"/>
    <cellStyle name="LS Input Table No. 1 3 5 2 6" xfId="14148" xr:uid="{00000000-0005-0000-0000-0000DE5F0000}"/>
    <cellStyle name="LS Input Table No. 1 3 5 2 7" xfId="14149" xr:uid="{00000000-0005-0000-0000-0000DF5F0000}"/>
    <cellStyle name="LS Input Table No. 1 3 5 2 8" xfId="14150" xr:uid="{00000000-0005-0000-0000-0000E05F0000}"/>
    <cellStyle name="LS Input Table No. 1 3 5 2 9" xfId="14151" xr:uid="{00000000-0005-0000-0000-0000E15F0000}"/>
    <cellStyle name="LS Input Table No. 1 3 5 3" xfId="14152" xr:uid="{00000000-0005-0000-0000-0000E25F0000}"/>
    <cellStyle name="LS Input Table No. 1 3 5 4" xfId="14153" xr:uid="{00000000-0005-0000-0000-0000E35F0000}"/>
    <cellStyle name="LS Input Table No. 1 3 5 5" xfId="14154" xr:uid="{00000000-0005-0000-0000-0000E45F0000}"/>
    <cellStyle name="LS Input Table No. 1 3 5 6" xfId="14155" xr:uid="{00000000-0005-0000-0000-0000E55F0000}"/>
    <cellStyle name="LS Input Table No. 1 3 5 7" xfId="14156" xr:uid="{00000000-0005-0000-0000-0000E65F0000}"/>
    <cellStyle name="LS Input Table No. 1 3 5 8" xfId="14157" xr:uid="{00000000-0005-0000-0000-0000E75F0000}"/>
    <cellStyle name="LS Input Table No. 1 3 5 9" xfId="14158" xr:uid="{00000000-0005-0000-0000-0000E85F0000}"/>
    <cellStyle name="LS Input Table No. 1 3 6" xfId="14159" xr:uid="{00000000-0005-0000-0000-0000E95F0000}"/>
    <cellStyle name="LS Input Table No. 1 3 6 10" xfId="14160" xr:uid="{00000000-0005-0000-0000-0000EA5F0000}"/>
    <cellStyle name="LS Input Table No. 1 3 6 11" xfId="14161" xr:uid="{00000000-0005-0000-0000-0000EB5F0000}"/>
    <cellStyle name="LS Input Table No. 1 3 6 12" xfId="14162" xr:uid="{00000000-0005-0000-0000-0000EC5F0000}"/>
    <cellStyle name="LS Input Table No. 1 3 6 13" xfId="14163" xr:uid="{00000000-0005-0000-0000-0000ED5F0000}"/>
    <cellStyle name="LS Input Table No. 1 3 6 2" xfId="14164" xr:uid="{00000000-0005-0000-0000-0000EE5F0000}"/>
    <cellStyle name="LS Input Table No. 1 3 6 3" xfId="14165" xr:uid="{00000000-0005-0000-0000-0000EF5F0000}"/>
    <cellStyle name="LS Input Table No. 1 3 6 4" xfId="14166" xr:uid="{00000000-0005-0000-0000-0000F05F0000}"/>
    <cellStyle name="LS Input Table No. 1 3 6 5" xfId="14167" xr:uid="{00000000-0005-0000-0000-0000F15F0000}"/>
    <cellStyle name="LS Input Table No. 1 3 6 6" xfId="14168" xr:uid="{00000000-0005-0000-0000-0000F25F0000}"/>
    <cellStyle name="LS Input Table No. 1 3 6 7" xfId="14169" xr:uid="{00000000-0005-0000-0000-0000F35F0000}"/>
    <cellStyle name="LS Input Table No. 1 3 6 8" xfId="14170" xr:uid="{00000000-0005-0000-0000-0000F45F0000}"/>
    <cellStyle name="LS Input Table No. 1 3 6 9" xfId="14171" xr:uid="{00000000-0005-0000-0000-0000F55F0000}"/>
    <cellStyle name="LS Input Table No. 1 3 7" xfId="14172" xr:uid="{00000000-0005-0000-0000-0000F65F0000}"/>
    <cellStyle name="LS Input Table No. 1 3 8" xfId="14173" xr:uid="{00000000-0005-0000-0000-0000F75F0000}"/>
    <cellStyle name="LS Input Table No. 1 3 9" xfId="14174" xr:uid="{00000000-0005-0000-0000-0000F85F0000}"/>
    <cellStyle name="LS Input Table No. 1 4" xfId="14175" xr:uid="{00000000-0005-0000-0000-0000F95F0000}"/>
    <cellStyle name="LS Input Table No. 1 4 10" xfId="14176" xr:uid="{00000000-0005-0000-0000-0000FA5F0000}"/>
    <cellStyle name="LS Input Table No. 1 4 11" xfId="14177" xr:uid="{00000000-0005-0000-0000-0000FB5F0000}"/>
    <cellStyle name="LS Input Table No. 1 4 12" xfId="14178" xr:uid="{00000000-0005-0000-0000-0000FC5F0000}"/>
    <cellStyle name="LS Input Table No. 1 4 13" xfId="14179" xr:uid="{00000000-0005-0000-0000-0000FD5F0000}"/>
    <cellStyle name="LS Input Table No. 1 4 14" xfId="14180" xr:uid="{00000000-0005-0000-0000-0000FE5F0000}"/>
    <cellStyle name="LS Input Table No. 1 4 15" xfId="14181" xr:uid="{00000000-0005-0000-0000-0000FF5F0000}"/>
    <cellStyle name="LS Input Table No. 1 4 2" xfId="14182" xr:uid="{00000000-0005-0000-0000-000000600000}"/>
    <cellStyle name="LS Input Table No. 1 4 2 10" xfId="14183" xr:uid="{00000000-0005-0000-0000-000001600000}"/>
    <cellStyle name="LS Input Table No. 1 4 2 11" xfId="14184" xr:uid="{00000000-0005-0000-0000-000002600000}"/>
    <cellStyle name="LS Input Table No. 1 4 2 12" xfId="14185" xr:uid="{00000000-0005-0000-0000-000003600000}"/>
    <cellStyle name="LS Input Table No. 1 4 2 13" xfId="14186" xr:uid="{00000000-0005-0000-0000-000004600000}"/>
    <cellStyle name="LS Input Table No. 1 4 2 14" xfId="14187" xr:uid="{00000000-0005-0000-0000-000005600000}"/>
    <cellStyle name="LS Input Table No. 1 4 2 2" xfId="14188" xr:uid="{00000000-0005-0000-0000-000006600000}"/>
    <cellStyle name="LS Input Table No. 1 4 2 2 10" xfId="14189" xr:uid="{00000000-0005-0000-0000-000007600000}"/>
    <cellStyle name="LS Input Table No. 1 4 2 2 11" xfId="14190" xr:uid="{00000000-0005-0000-0000-000008600000}"/>
    <cellStyle name="LS Input Table No. 1 4 2 2 12" xfId="14191" xr:uid="{00000000-0005-0000-0000-000009600000}"/>
    <cellStyle name="LS Input Table No. 1 4 2 2 13" xfId="14192" xr:uid="{00000000-0005-0000-0000-00000A600000}"/>
    <cellStyle name="LS Input Table No. 1 4 2 2 2" xfId="14193" xr:uid="{00000000-0005-0000-0000-00000B600000}"/>
    <cellStyle name="LS Input Table No. 1 4 2 2 3" xfId="14194" xr:uid="{00000000-0005-0000-0000-00000C600000}"/>
    <cellStyle name="LS Input Table No. 1 4 2 2 4" xfId="14195" xr:uid="{00000000-0005-0000-0000-00000D600000}"/>
    <cellStyle name="LS Input Table No. 1 4 2 2 5" xfId="14196" xr:uid="{00000000-0005-0000-0000-00000E600000}"/>
    <cellStyle name="LS Input Table No. 1 4 2 2 6" xfId="14197" xr:uid="{00000000-0005-0000-0000-00000F600000}"/>
    <cellStyle name="LS Input Table No. 1 4 2 2 7" xfId="14198" xr:uid="{00000000-0005-0000-0000-000010600000}"/>
    <cellStyle name="LS Input Table No. 1 4 2 2 8" xfId="14199" xr:uid="{00000000-0005-0000-0000-000011600000}"/>
    <cellStyle name="LS Input Table No. 1 4 2 2 9" xfId="14200" xr:uid="{00000000-0005-0000-0000-000012600000}"/>
    <cellStyle name="LS Input Table No. 1 4 2 3" xfId="14201" xr:uid="{00000000-0005-0000-0000-000013600000}"/>
    <cellStyle name="LS Input Table No. 1 4 2 4" xfId="14202" xr:uid="{00000000-0005-0000-0000-000014600000}"/>
    <cellStyle name="LS Input Table No. 1 4 2 5" xfId="14203" xr:uid="{00000000-0005-0000-0000-000015600000}"/>
    <cellStyle name="LS Input Table No. 1 4 2 6" xfId="14204" xr:uid="{00000000-0005-0000-0000-000016600000}"/>
    <cellStyle name="LS Input Table No. 1 4 2 7" xfId="14205" xr:uid="{00000000-0005-0000-0000-000017600000}"/>
    <cellStyle name="LS Input Table No. 1 4 2 8" xfId="14206" xr:uid="{00000000-0005-0000-0000-000018600000}"/>
    <cellStyle name="LS Input Table No. 1 4 2 9" xfId="14207" xr:uid="{00000000-0005-0000-0000-000019600000}"/>
    <cellStyle name="LS Input Table No. 1 4 3" xfId="14208" xr:uid="{00000000-0005-0000-0000-00001A600000}"/>
    <cellStyle name="LS Input Table No. 1 4 3 10" xfId="14209" xr:uid="{00000000-0005-0000-0000-00001B600000}"/>
    <cellStyle name="LS Input Table No. 1 4 3 11" xfId="14210" xr:uid="{00000000-0005-0000-0000-00001C600000}"/>
    <cellStyle name="LS Input Table No. 1 4 3 12" xfId="14211" xr:uid="{00000000-0005-0000-0000-00001D600000}"/>
    <cellStyle name="LS Input Table No. 1 4 3 13" xfId="14212" xr:uid="{00000000-0005-0000-0000-00001E600000}"/>
    <cellStyle name="LS Input Table No. 1 4 3 2" xfId="14213" xr:uid="{00000000-0005-0000-0000-00001F600000}"/>
    <cellStyle name="LS Input Table No. 1 4 3 3" xfId="14214" xr:uid="{00000000-0005-0000-0000-000020600000}"/>
    <cellStyle name="LS Input Table No. 1 4 3 4" xfId="14215" xr:uid="{00000000-0005-0000-0000-000021600000}"/>
    <cellStyle name="LS Input Table No. 1 4 3 5" xfId="14216" xr:uid="{00000000-0005-0000-0000-000022600000}"/>
    <cellStyle name="LS Input Table No. 1 4 3 6" xfId="14217" xr:uid="{00000000-0005-0000-0000-000023600000}"/>
    <cellStyle name="LS Input Table No. 1 4 3 7" xfId="14218" xr:uid="{00000000-0005-0000-0000-000024600000}"/>
    <cellStyle name="LS Input Table No. 1 4 3 8" xfId="14219" xr:uid="{00000000-0005-0000-0000-000025600000}"/>
    <cellStyle name="LS Input Table No. 1 4 3 9" xfId="14220" xr:uid="{00000000-0005-0000-0000-000026600000}"/>
    <cellStyle name="LS Input Table No. 1 4 4" xfId="14221" xr:uid="{00000000-0005-0000-0000-000027600000}"/>
    <cellStyle name="LS Input Table No. 1 4 5" xfId="14222" xr:uid="{00000000-0005-0000-0000-000028600000}"/>
    <cellStyle name="LS Input Table No. 1 4 6" xfId="14223" xr:uid="{00000000-0005-0000-0000-000029600000}"/>
    <cellStyle name="LS Input Table No. 1 4 7" xfId="14224" xr:uid="{00000000-0005-0000-0000-00002A600000}"/>
    <cellStyle name="LS Input Table No. 1 4 8" xfId="14225" xr:uid="{00000000-0005-0000-0000-00002B600000}"/>
    <cellStyle name="LS Input Table No. 1 4 9" xfId="14226" xr:uid="{00000000-0005-0000-0000-00002C600000}"/>
    <cellStyle name="LS Input Table No. 1 5" xfId="14227" xr:uid="{00000000-0005-0000-0000-00002D600000}"/>
    <cellStyle name="LS Input Table No. 1 5 10" xfId="14228" xr:uid="{00000000-0005-0000-0000-00002E600000}"/>
    <cellStyle name="LS Input Table No. 1 5 11" xfId="14229" xr:uid="{00000000-0005-0000-0000-00002F600000}"/>
    <cellStyle name="LS Input Table No. 1 5 12" xfId="14230" xr:uid="{00000000-0005-0000-0000-000030600000}"/>
    <cellStyle name="LS Input Table No. 1 5 13" xfId="14231" xr:uid="{00000000-0005-0000-0000-000031600000}"/>
    <cellStyle name="LS Input Table No. 1 5 14" xfId="14232" xr:uid="{00000000-0005-0000-0000-000032600000}"/>
    <cellStyle name="LS Input Table No. 1 5 15" xfId="14233" xr:uid="{00000000-0005-0000-0000-000033600000}"/>
    <cellStyle name="LS Input Table No. 1 5 2" xfId="14234" xr:uid="{00000000-0005-0000-0000-000034600000}"/>
    <cellStyle name="LS Input Table No. 1 5 2 10" xfId="14235" xr:uid="{00000000-0005-0000-0000-000035600000}"/>
    <cellStyle name="LS Input Table No. 1 5 2 11" xfId="14236" xr:uid="{00000000-0005-0000-0000-000036600000}"/>
    <cellStyle name="LS Input Table No. 1 5 2 12" xfId="14237" xr:uid="{00000000-0005-0000-0000-000037600000}"/>
    <cellStyle name="LS Input Table No. 1 5 2 13" xfId="14238" xr:uid="{00000000-0005-0000-0000-000038600000}"/>
    <cellStyle name="LS Input Table No. 1 5 2 14" xfId="14239" xr:uid="{00000000-0005-0000-0000-000039600000}"/>
    <cellStyle name="LS Input Table No. 1 5 2 2" xfId="14240" xr:uid="{00000000-0005-0000-0000-00003A600000}"/>
    <cellStyle name="LS Input Table No. 1 5 2 2 10" xfId="14241" xr:uid="{00000000-0005-0000-0000-00003B600000}"/>
    <cellStyle name="LS Input Table No. 1 5 2 2 11" xfId="14242" xr:uid="{00000000-0005-0000-0000-00003C600000}"/>
    <cellStyle name="LS Input Table No. 1 5 2 2 12" xfId="14243" xr:uid="{00000000-0005-0000-0000-00003D600000}"/>
    <cellStyle name="LS Input Table No. 1 5 2 2 13" xfId="14244" xr:uid="{00000000-0005-0000-0000-00003E600000}"/>
    <cellStyle name="LS Input Table No. 1 5 2 2 2" xfId="14245" xr:uid="{00000000-0005-0000-0000-00003F600000}"/>
    <cellStyle name="LS Input Table No. 1 5 2 2 3" xfId="14246" xr:uid="{00000000-0005-0000-0000-000040600000}"/>
    <cellStyle name="LS Input Table No. 1 5 2 2 4" xfId="14247" xr:uid="{00000000-0005-0000-0000-000041600000}"/>
    <cellStyle name="LS Input Table No. 1 5 2 2 5" xfId="14248" xr:uid="{00000000-0005-0000-0000-000042600000}"/>
    <cellStyle name="LS Input Table No. 1 5 2 2 6" xfId="14249" xr:uid="{00000000-0005-0000-0000-000043600000}"/>
    <cellStyle name="LS Input Table No. 1 5 2 2 7" xfId="14250" xr:uid="{00000000-0005-0000-0000-000044600000}"/>
    <cellStyle name="LS Input Table No. 1 5 2 2 8" xfId="14251" xr:uid="{00000000-0005-0000-0000-000045600000}"/>
    <cellStyle name="LS Input Table No. 1 5 2 2 9" xfId="14252" xr:uid="{00000000-0005-0000-0000-000046600000}"/>
    <cellStyle name="LS Input Table No. 1 5 2 3" xfId="14253" xr:uid="{00000000-0005-0000-0000-000047600000}"/>
    <cellStyle name="LS Input Table No. 1 5 2 4" xfId="14254" xr:uid="{00000000-0005-0000-0000-000048600000}"/>
    <cellStyle name="LS Input Table No. 1 5 2 5" xfId="14255" xr:uid="{00000000-0005-0000-0000-000049600000}"/>
    <cellStyle name="LS Input Table No. 1 5 2 6" xfId="14256" xr:uid="{00000000-0005-0000-0000-00004A600000}"/>
    <cellStyle name="LS Input Table No. 1 5 2 7" xfId="14257" xr:uid="{00000000-0005-0000-0000-00004B600000}"/>
    <cellStyle name="LS Input Table No. 1 5 2 8" xfId="14258" xr:uid="{00000000-0005-0000-0000-00004C600000}"/>
    <cellStyle name="LS Input Table No. 1 5 2 9" xfId="14259" xr:uid="{00000000-0005-0000-0000-00004D600000}"/>
    <cellStyle name="LS Input Table No. 1 5 3" xfId="14260" xr:uid="{00000000-0005-0000-0000-00004E600000}"/>
    <cellStyle name="LS Input Table No. 1 5 3 10" xfId="14261" xr:uid="{00000000-0005-0000-0000-00004F600000}"/>
    <cellStyle name="LS Input Table No. 1 5 3 11" xfId="14262" xr:uid="{00000000-0005-0000-0000-000050600000}"/>
    <cellStyle name="LS Input Table No. 1 5 3 12" xfId="14263" xr:uid="{00000000-0005-0000-0000-000051600000}"/>
    <cellStyle name="LS Input Table No. 1 5 3 13" xfId="14264" xr:uid="{00000000-0005-0000-0000-000052600000}"/>
    <cellStyle name="LS Input Table No. 1 5 3 2" xfId="14265" xr:uid="{00000000-0005-0000-0000-000053600000}"/>
    <cellStyle name="LS Input Table No. 1 5 3 3" xfId="14266" xr:uid="{00000000-0005-0000-0000-000054600000}"/>
    <cellStyle name="LS Input Table No. 1 5 3 4" xfId="14267" xr:uid="{00000000-0005-0000-0000-000055600000}"/>
    <cellStyle name="LS Input Table No. 1 5 3 5" xfId="14268" xr:uid="{00000000-0005-0000-0000-000056600000}"/>
    <cellStyle name="LS Input Table No. 1 5 3 6" xfId="14269" xr:uid="{00000000-0005-0000-0000-000057600000}"/>
    <cellStyle name="LS Input Table No. 1 5 3 7" xfId="14270" xr:uid="{00000000-0005-0000-0000-000058600000}"/>
    <cellStyle name="LS Input Table No. 1 5 3 8" xfId="14271" xr:uid="{00000000-0005-0000-0000-000059600000}"/>
    <cellStyle name="LS Input Table No. 1 5 3 9" xfId="14272" xr:uid="{00000000-0005-0000-0000-00005A600000}"/>
    <cellStyle name="LS Input Table No. 1 5 4" xfId="14273" xr:uid="{00000000-0005-0000-0000-00005B600000}"/>
    <cellStyle name="LS Input Table No. 1 5 5" xfId="14274" xr:uid="{00000000-0005-0000-0000-00005C600000}"/>
    <cellStyle name="LS Input Table No. 1 5 6" xfId="14275" xr:uid="{00000000-0005-0000-0000-00005D600000}"/>
    <cellStyle name="LS Input Table No. 1 5 7" xfId="14276" xr:uid="{00000000-0005-0000-0000-00005E600000}"/>
    <cellStyle name="LS Input Table No. 1 5 8" xfId="14277" xr:uid="{00000000-0005-0000-0000-00005F600000}"/>
    <cellStyle name="LS Input Table No. 1 5 9" xfId="14278" xr:uid="{00000000-0005-0000-0000-000060600000}"/>
    <cellStyle name="LS Input Table No. 1 6" xfId="14279" xr:uid="{00000000-0005-0000-0000-000061600000}"/>
    <cellStyle name="LS Input Table No. 1 6 10" xfId="14280" xr:uid="{00000000-0005-0000-0000-000062600000}"/>
    <cellStyle name="LS Input Table No. 1 6 11" xfId="14281" xr:uid="{00000000-0005-0000-0000-000063600000}"/>
    <cellStyle name="LS Input Table No. 1 6 12" xfId="14282" xr:uid="{00000000-0005-0000-0000-000064600000}"/>
    <cellStyle name="LS Input Table No. 1 6 13" xfId="14283" xr:uid="{00000000-0005-0000-0000-000065600000}"/>
    <cellStyle name="LS Input Table No. 1 6 14" xfId="14284" xr:uid="{00000000-0005-0000-0000-000066600000}"/>
    <cellStyle name="LS Input Table No. 1 6 15" xfId="14285" xr:uid="{00000000-0005-0000-0000-000067600000}"/>
    <cellStyle name="LS Input Table No. 1 6 2" xfId="14286" xr:uid="{00000000-0005-0000-0000-000068600000}"/>
    <cellStyle name="LS Input Table No. 1 6 2 10" xfId="14287" xr:uid="{00000000-0005-0000-0000-000069600000}"/>
    <cellStyle name="LS Input Table No. 1 6 2 11" xfId="14288" xr:uid="{00000000-0005-0000-0000-00006A600000}"/>
    <cellStyle name="LS Input Table No. 1 6 2 12" xfId="14289" xr:uid="{00000000-0005-0000-0000-00006B600000}"/>
    <cellStyle name="LS Input Table No. 1 6 2 13" xfId="14290" xr:uid="{00000000-0005-0000-0000-00006C600000}"/>
    <cellStyle name="LS Input Table No. 1 6 2 14" xfId="14291" xr:uid="{00000000-0005-0000-0000-00006D600000}"/>
    <cellStyle name="LS Input Table No. 1 6 2 2" xfId="14292" xr:uid="{00000000-0005-0000-0000-00006E600000}"/>
    <cellStyle name="LS Input Table No. 1 6 2 2 10" xfId="14293" xr:uid="{00000000-0005-0000-0000-00006F600000}"/>
    <cellStyle name="LS Input Table No. 1 6 2 2 11" xfId="14294" xr:uid="{00000000-0005-0000-0000-000070600000}"/>
    <cellStyle name="LS Input Table No. 1 6 2 2 12" xfId="14295" xr:uid="{00000000-0005-0000-0000-000071600000}"/>
    <cellStyle name="LS Input Table No. 1 6 2 2 13" xfId="14296" xr:uid="{00000000-0005-0000-0000-000072600000}"/>
    <cellStyle name="LS Input Table No. 1 6 2 2 2" xfId="14297" xr:uid="{00000000-0005-0000-0000-000073600000}"/>
    <cellStyle name="LS Input Table No. 1 6 2 2 3" xfId="14298" xr:uid="{00000000-0005-0000-0000-000074600000}"/>
    <cellStyle name="LS Input Table No. 1 6 2 2 4" xfId="14299" xr:uid="{00000000-0005-0000-0000-000075600000}"/>
    <cellStyle name="LS Input Table No. 1 6 2 2 5" xfId="14300" xr:uid="{00000000-0005-0000-0000-000076600000}"/>
    <cellStyle name="LS Input Table No. 1 6 2 2 6" xfId="14301" xr:uid="{00000000-0005-0000-0000-000077600000}"/>
    <cellStyle name="LS Input Table No. 1 6 2 2 7" xfId="14302" xr:uid="{00000000-0005-0000-0000-000078600000}"/>
    <cellStyle name="LS Input Table No. 1 6 2 2 8" xfId="14303" xr:uid="{00000000-0005-0000-0000-000079600000}"/>
    <cellStyle name="LS Input Table No. 1 6 2 2 9" xfId="14304" xr:uid="{00000000-0005-0000-0000-00007A600000}"/>
    <cellStyle name="LS Input Table No. 1 6 2 3" xfId="14305" xr:uid="{00000000-0005-0000-0000-00007B600000}"/>
    <cellStyle name="LS Input Table No. 1 6 2 4" xfId="14306" xr:uid="{00000000-0005-0000-0000-00007C600000}"/>
    <cellStyle name="LS Input Table No. 1 6 2 5" xfId="14307" xr:uid="{00000000-0005-0000-0000-00007D600000}"/>
    <cellStyle name="LS Input Table No. 1 6 2 6" xfId="14308" xr:uid="{00000000-0005-0000-0000-00007E600000}"/>
    <cellStyle name="LS Input Table No. 1 6 2 7" xfId="14309" xr:uid="{00000000-0005-0000-0000-00007F600000}"/>
    <cellStyle name="LS Input Table No. 1 6 2 8" xfId="14310" xr:uid="{00000000-0005-0000-0000-000080600000}"/>
    <cellStyle name="LS Input Table No. 1 6 2 9" xfId="14311" xr:uid="{00000000-0005-0000-0000-000081600000}"/>
    <cellStyle name="LS Input Table No. 1 6 3" xfId="14312" xr:uid="{00000000-0005-0000-0000-000082600000}"/>
    <cellStyle name="LS Input Table No. 1 6 3 10" xfId="14313" xr:uid="{00000000-0005-0000-0000-000083600000}"/>
    <cellStyle name="LS Input Table No. 1 6 3 11" xfId="14314" xr:uid="{00000000-0005-0000-0000-000084600000}"/>
    <cellStyle name="LS Input Table No. 1 6 3 12" xfId="14315" xr:uid="{00000000-0005-0000-0000-000085600000}"/>
    <cellStyle name="LS Input Table No. 1 6 3 13" xfId="14316" xr:uid="{00000000-0005-0000-0000-000086600000}"/>
    <cellStyle name="LS Input Table No. 1 6 3 2" xfId="14317" xr:uid="{00000000-0005-0000-0000-000087600000}"/>
    <cellStyle name="LS Input Table No. 1 6 3 3" xfId="14318" xr:uid="{00000000-0005-0000-0000-000088600000}"/>
    <cellStyle name="LS Input Table No. 1 6 3 4" xfId="14319" xr:uid="{00000000-0005-0000-0000-000089600000}"/>
    <cellStyle name="LS Input Table No. 1 6 3 5" xfId="14320" xr:uid="{00000000-0005-0000-0000-00008A600000}"/>
    <cellStyle name="LS Input Table No. 1 6 3 6" xfId="14321" xr:uid="{00000000-0005-0000-0000-00008B600000}"/>
    <cellStyle name="LS Input Table No. 1 6 3 7" xfId="14322" xr:uid="{00000000-0005-0000-0000-00008C600000}"/>
    <cellStyle name="LS Input Table No. 1 6 3 8" xfId="14323" xr:uid="{00000000-0005-0000-0000-00008D600000}"/>
    <cellStyle name="LS Input Table No. 1 6 3 9" xfId="14324" xr:uid="{00000000-0005-0000-0000-00008E600000}"/>
    <cellStyle name="LS Input Table No. 1 6 4" xfId="14325" xr:uid="{00000000-0005-0000-0000-00008F600000}"/>
    <cellStyle name="LS Input Table No. 1 6 5" xfId="14326" xr:uid="{00000000-0005-0000-0000-000090600000}"/>
    <cellStyle name="LS Input Table No. 1 6 6" xfId="14327" xr:uid="{00000000-0005-0000-0000-000091600000}"/>
    <cellStyle name="LS Input Table No. 1 6 7" xfId="14328" xr:uid="{00000000-0005-0000-0000-000092600000}"/>
    <cellStyle name="LS Input Table No. 1 6 8" xfId="14329" xr:uid="{00000000-0005-0000-0000-000093600000}"/>
    <cellStyle name="LS Input Table No. 1 6 9" xfId="14330" xr:uid="{00000000-0005-0000-0000-000094600000}"/>
    <cellStyle name="LS Input Table No. 1 7" xfId="14331" xr:uid="{00000000-0005-0000-0000-000095600000}"/>
    <cellStyle name="LS Input Table No. 1 7 10" xfId="14332" xr:uid="{00000000-0005-0000-0000-000096600000}"/>
    <cellStyle name="LS Input Table No. 1 7 11" xfId="14333" xr:uid="{00000000-0005-0000-0000-000097600000}"/>
    <cellStyle name="LS Input Table No. 1 7 12" xfId="14334" xr:uid="{00000000-0005-0000-0000-000098600000}"/>
    <cellStyle name="LS Input Table No. 1 7 13" xfId="14335" xr:uid="{00000000-0005-0000-0000-000099600000}"/>
    <cellStyle name="LS Input Table No. 1 7 14" xfId="14336" xr:uid="{00000000-0005-0000-0000-00009A600000}"/>
    <cellStyle name="LS Input Table No. 1 7 15" xfId="14337" xr:uid="{00000000-0005-0000-0000-00009B600000}"/>
    <cellStyle name="LS Input Table No. 1 7 2" xfId="14338" xr:uid="{00000000-0005-0000-0000-00009C600000}"/>
    <cellStyle name="LS Input Table No. 1 7 2 10" xfId="14339" xr:uid="{00000000-0005-0000-0000-00009D600000}"/>
    <cellStyle name="LS Input Table No. 1 7 2 11" xfId="14340" xr:uid="{00000000-0005-0000-0000-00009E600000}"/>
    <cellStyle name="LS Input Table No. 1 7 2 12" xfId="14341" xr:uid="{00000000-0005-0000-0000-00009F600000}"/>
    <cellStyle name="LS Input Table No. 1 7 2 13" xfId="14342" xr:uid="{00000000-0005-0000-0000-0000A0600000}"/>
    <cellStyle name="LS Input Table No. 1 7 2 14" xfId="14343" xr:uid="{00000000-0005-0000-0000-0000A1600000}"/>
    <cellStyle name="LS Input Table No. 1 7 2 2" xfId="14344" xr:uid="{00000000-0005-0000-0000-0000A2600000}"/>
    <cellStyle name="LS Input Table No. 1 7 2 2 10" xfId="14345" xr:uid="{00000000-0005-0000-0000-0000A3600000}"/>
    <cellStyle name="LS Input Table No. 1 7 2 2 11" xfId="14346" xr:uid="{00000000-0005-0000-0000-0000A4600000}"/>
    <cellStyle name="LS Input Table No. 1 7 2 2 12" xfId="14347" xr:uid="{00000000-0005-0000-0000-0000A5600000}"/>
    <cellStyle name="LS Input Table No. 1 7 2 2 13" xfId="14348" xr:uid="{00000000-0005-0000-0000-0000A6600000}"/>
    <cellStyle name="LS Input Table No. 1 7 2 2 2" xfId="14349" xr:uid="{00000000-0005-0000-0000-0000A7600000}"/>
    <cellStyle name="LS Input Table No. 1 7 2 2 3" xfId="14350" xr:uid="{00000000-0005-0000-0000-0000A8600000}"/>
    <cellStyle name="LS Input Table No. 1 7 2 2 4" xfId="14351" xr:uid="{00000000-0005-0000-0000-0000A9600000}"/>
    <cellStyle name="LS Input Table No. 1 7 2 2 5" xfId="14352" xr:uid="{00000000-0005-0000-0000-0000AA600000}"/>
    <cellStyle name="LS Input Table No. 1 7 2 2 6" xfId="14353" xr:uid="{00000000-0005-0000-0000-0000AB600000}"/>
    <cellStyle name="LS Input Table No. 1 7 2 2 7" xfId="14354" xr:uid="{00000000-0005-0000-0000-0000AC600000}"/>
    <cellStyle name="LS Input Table No. 1 7 2 2 8" xfId="14355" xr:uid="{00000000-0005-0000-0000-0000AD600000}"/>
    <cellStyle name="LS Input Table No. 1 7 2 2 9" xfId="14356" xr:uid="{00000000-0005-0000-0000-0000AE600000}"/>
    <cellStyle name="LS Input Table No. 1 7 2 3" xfId="14357" xr:uid="{00000000-0005-0000-0000-0000AF600000}"/>
    <cellStyle name="LS Input Table No. 1 7 2 4" xfId="14358" xr:uid="{00000000-0005-0000-0000-0000B0600000}"/>
    <cellStyle name="LS Input Table No. 1 7 2 5" xfId="14359" xr:uid="{00000000-0005-0000-0000-0000B1600000}"/>
    <cellStyle name="LS Input Table No. 1 7 2 6" xfId="14360" xr:uid="{00000000-0005-0000-0000-0000B2600000}"/>
    <cellStyle name="LS Input Table No. 1 7 2 7" xfId="14361" xr:uid="{00000000-0005-0000-0000-0000B3600000}"/>
    <cellStyle name="LS Input Table No. 1 7 2 8" xfId="14362" xr:uid="{00000000-0005-0000-0000-0000B4600000}"/>
    <cellStyle name="LS Input Table No. 1 7 2 9" xfId="14363" xr:uid="{00000000-0005-0000-0000-0000B5600000}"/>
    <cellStyle name="LS Input Table No. 1 7 3" xfId="14364" xr:uid="{00000000-0005-0000-0000-0000B6600000}"/>
    <cellStyle name="LS Input Table No. 1 7 3 10" xfId="14365" xr:uid="{00000000-0005-0000-0000-0000B7600000}"/>
    <cellStyle name="LS Input Table No. 1 7 3 11" xfId="14366" xr:uid="{00000000-0005-0000-0000-0000B8600000}"/>
    <cellStyle name="LS Input Table No. 1 7 3 12" xfId="14367" xr:uid="{00000000-0005-0000-0000-0000B9600000}"/>
    <cellStyle name="LS Input Table No. 1 7 3 13" xfId="14368" xr:uid="{00000000-0005-0000-0000-0000BA600000}"/>
    <cellStyle name="LS Input Table No. 1 7 3 2" xfId="14369" xr:uid="{00000000-0005-0000-0000-0000BB600000}"/>
    <cellStyle name="LS Input Table No. 1 7 3 3" xfId="14370" xr:uid="{00000000-0005-0000-0000-0000BC600000}"/>
    <cellStyle name="LS Input Table No. 1 7 3 4" xfId="14371" xr:uid="{00000000-0005-0000-0000-0000BD600000}"/>
    <cellStyle name="LS Input Table No. 1 7 3 5" xfId="14372" xr:uid="{00000000-0005-0000-0000-0000BE600000}"/>
    <cellStyle name="LS Input Table No. 1 7 3 6" xfId="14373" xr:uid="{00000000-0005-0000-0000-0000BF600000}"/>
    <cellStyle name="LS Input Table No. 1 7 3 7" xfId="14374" xr:uid="{00000000-0005-0000-0000-0000C0600000}"/>
    <cellStyle name="LS Input Table No. 1 7 3 8" xfId="14375" xr:uid="{00000000-0005-0000-0000-0000C1600000}"/>
    <cellStyle name="LS Input Table No. 1 7 3 9" xfId="14376" xr:uid="{00000000-0005-0000-0000-0000C2600000}"/>
    <cellStyle name="LS Input Table No. 1 7 4" xfId="14377" xr:uid="{00000000-0005-0000-0000-0000C3600000}"/>
    <cellStyle name="LS Input Table No. 1 7 5" xfId="14378" xr:uid="{00000000-0005-0000-0000-0000C4600000}"/>
    <cellStyle name="LS Input Table No. 1 7 6" xfId="14379" xr:uid="{00000000-0005-0000-0000-0000C5600000}"/>
    <cellStyle name="LS Input Table No. 1 7 7" xfId="14380" xr:uid="{00000000-0005-0000-0000-0000C6600000}"/>
    <cellStyle name="LS Input Table No. 1 7 8" xfId="14381" xr:uid="{00000000-0005-0000-0000-0000C7600000}"/>
    <cellStyle name="LS Input Table No. 1 7 9" xfId="14382" xr:uid="{00000000-0005-0000-0000-0000C8600000}"/>
    <cellStyle name="LS Input Table No. 1 8" xfId="14383" xr:uid="{00000000-0005-0000-0000-0000C9600000}"/>
    <cellStyle name="LS Input Table No. 1 8 10" xfId="14384" xr:uid="{00000000-0005-0000-0000-0000CA600000}"/>
    <cellStyle name="LS Input Table No. 1 8 11" xfId="14385" xr:uid="{00000000-0005-0000-0000-0000CB600000}"/>
    <cellStyle name="LS Input Table No. 1 8 12" xfId="14386" xr:uid="{00000000-0005-0000-0000-0000CC600000}"/>
    <cellStyle name="LS Input Table No. 1 8 13" xfId="14387" xr:uid="{00000000-0005-0000-0000-0000CD600000}"/>
    <cellStyle name="LS Input Table No. 1 8 14" xfId="14388" xr:uid="{00000000-0005-0000-0000-0000CE600000}"/>
    <cellStyle name="LS Input Table No. 1 8 15" xfId="14389" xr:uid="{00000000-0005-0000-0000-0000CF600000}"/>
    <cellStyle name="LS Input Table No. 1 8 2" xfId="14390" xr:uid="{00000000-0005-0000-0000-0000D0600000}"/>
    <cellStyle name="LS Input Table No. 1 8 2 10" xfId="14391" xr:uid="{00000000-0005-0000-0000-0000D1600000}"/>
    <cellStyle name="LS Input Table No. 1 8 2 11" xfId="14392" xr:uid="{00000000-0005-0000-0000-0000D2600000}"/>
    <cellStyle name="LS Input Table No. 1 8 2 12" xfId="14393" xr:uid="{00000000-0005-0000-0000-0000D3600000}"/>
    <cellStyle name="LS Input Table No. 1 8 2 13" xfId="14394" xr:uid="{00000000-0005-0000-0000-0000D4600000}"/>
    <cellStyle name="LS Input Table No. 1 8 2 14" xfId="14395" xr:uid="{00000000-0005-0000-0000-0000D5600000}"/>
    <cellStyle name="LS Input Table No. 1 8 2 2" xfId="14396" xr:uid="{00000000-0005-0000-0000-0000D6600000}"/>
    <cellStyle name="LS Input Table No. 1 8 2 2 10" xfId="14397" xr:uid="{00000000-0005-0000-0000-0000D7600000}"/>
    <cellStyle name="LS Input Table No. 1 8 2 2 11" xfId="14398" xr:uid="{00000000-0005-0000-0000-0000D8600000}"/>
    <cellStyle name="LS Input Table No. 1 8 2 2 12" xfId="14399" xr:uid="{00000000-0005-0000-0000-0000D9600000}"/>
    <cellStyle name="LS Input Table No. 1 8 2 2 13" xfId="14400" xr:uid="{00000000-0005-0000-0000-0000DA600000}"/>
    <cellStyle name="LS Input Table No. 1 8 2 2 2" xfId="14401" xr:uid="{00000000-0005-0000-0000-0000DB600000}"/>
    <cellStyle name="LS Input Table No. 1 8 2 2 3" xfId="14402" xr:uid="{00000000-0005-0000-0000-0000DC600000}"/>
    <cellStyle name="LS Input Table No. 1 8 2 2 4" xfId="14403" xr:uid="{00000000-0005-0000-0000-0000DD600000}"/>
    <cellStyle name="LS Input Table No. 1 8 2 2 5" xfId="14404" xr:uid="{00000000-0005-0000-0000-0000DE600000}"/>
    <cellStyle name="LS Input Table No. 1 8 2 2 6" xfId="14405" xr:uid="{00000000-0005-0000-0000-0000DF600000}"/>
    <cellStyle name="LS Input Table No. 1 8 2 2 7" xfId="14406" xr:uid="{00000000-0005-0000-0000-0000E0600000}"/>
    <cellStyle name="LS Input Table No. 1 8 2 2 8" xfId="14407" xr:uid="{00000000-0005-0000-0000-0000E1600000}"/>
    <cellStyle name="LS Input Table No. 1 8 2 2 9" xfId="14408" xr:uid="{00000000-0005-0000-0000-0000E2600000}"/>
    <cellStyle name="LS Input Table No. 1 8 2 3" xfId="14409" xr:uid="{00000000-0005-0000-0000-0000E3600000}"/>
    <cellStyle name="LS Input Table No. 1 8 2 4" xfId="14410" xr:uid="{00000000-0005-0000-0000-0000E4600000}"/>
    <cellStyle name="LS Input Table No. 1 8 2 5" xfId="14411" xr:uid="{00000000-0005-0000-0000-0000E5600000}"/>
    <cellStyle name="LS Input Table No. 1 8 2 6" xfId="14412" xr:uid="{00000000-0005-0000-0000-0000E6600000}"/>
    <cellStyle name="LS Input Table No. 1 8 2 7" xfId="14413" xr:uid="{00000000-0005-0000-0000-0000E7600000}"/>
    <cellStyle name="LS Input Table No. 1 8 2 8" xfId="14414" xr:uid="{00000000-0005-0000-0000-0000E8600000}"/>
    <cellStyle name="LS Input Table No. 1 8 2 9" xfId="14415" xr:uid="{00000000-0005-0000-0000-0000E9600000}"/>
    <cellStyle name="LS Input Table No. 1 8 3" xfId="14416" xr:uid="{00000000-0005-0000-0000-0000EA600000}"/>
    <cellStyle name="LS Input Table No. 1 8 3 10" xfId="14417" xr:uid="{00000000-0005-0000-0000-0000EB600000}"/>
    <cellStyle name="LS Input Table No. 1 8 3 11" xfId="14418" xr:uid="{00000000-0005-0000-0000-0000EC600000}"/>
    <cellStyle name="LS Input Table No. 1 8 3 12" xfId="14419" xr:uid="{00000000-0005-0000-0000-0000ED600000}"/>
    <cellStyle name="LS Input Table No. 1 8 3 13" xfId="14420" xr:uid="{00000000-0005-0000-0000-0000EE600000}"/>
    <cellStyle name="LS Input Table No. 1 8 3 2" xfId="14421" xr:uid="{00000000-0005-0000-0000-0000EF600000}"/>
    <cellStyle name="LS Input Table No. 1 8 3 3" xfId="14422" xr:uid="{00000000-0005-0000-0000-0000F0600000}"/>
    <cellStyle name="LS Input Table No. 1 8 3 4" xfId="14423" xr:uid="{00000000-0005-0000-0000-0000F1600000}"/>
    <cellStyle name="LS Input Table No. 1 8 3 5" xfId="14424" xr:uid="{00000000-0005-0000-0000-0000F2600000}"/>
    <cellStyle name="LS Input Table No. 1 8 3 6" xfId="14425" xr:uid="{00000000-0005-0000-0000-0000F3600000}"/>
    <cellStyle name="LS Input Table No. 1 8 3 7" xfId="14426" xr:uid="{00000000-0005-0000-0000-0000F4600000}"/>
    <cellStyle name="LS Input Table No. 1 8 3 8" xfId="14427" xr:uid="{00000000-0005-0000-0000-0000F5600000}"/>
    <cellStyle name="LS Input Table No. 1 8 3 9" xfId="14428" xr:uid="{00000000-0005-0000-0000-0000F6600000}"/>
    <cellStyle name="LS Input Table No. 1 8 4" xfId="14429" xr:uid="{00000000-0005-0000-0000-0000F7600000}"/>
    <cellStyle name="LS Input Table No. 1 8 5" xfId="14430" xr:uid="{00000000-0005-0000-0000-0000F8600000}"/>
    <cellStyle name="LS Input Table No. 1 8 6" xfId="14431" xr:uid="{00000000-0005-0000-0000-0000F9600000}"/>
    <cellStyle name="LS Input Table No. 1 8 7" xfId="14432" xr:uid="{00000000-0005-0000-0000-0000FA600000}"/>
    <cellStyle name="LS Input Table No. 1 8 8" xfId="14433" xr:uid="{00000000-0005-0000-0000-0000FB600000}"/>
    <cellStyle name="LS Input Table No. 1 8 9" xfId="14434" xr:uid="{00000000-0005-0000-0000-0000FC600000}"/>
    <cellStyle name="LS Input Table No. 1 9" xfId="14435" xr:uid="{00000000-0005-0000-0000-0000FD600000}"/>
    <cellStyle name="LS Input Table No. 1 9 10" xfId="14436" xr:uid="{00000000-0005-0000-0000-0000FE600000}"/>
    <cellStyle name="LS Input Table No. 1 9 11" xfId="14437" xr:uid="{00000000-0005-0000-0000-0000FF600000}"/>
    <cellStyle name="LS Input Table No. 1 9 12" xfId="14438" xr:uid="{00000000-0005-0000-0000-000000610000}"/>
    <cellStyle name="LS Input Table No. 1 9 13" xfId="14439" xr:uid="{00000000-0005-0000-0000-000001610000}"/>
    <cellStyle name="LS Input Table No. 1 9 14" xfId="14440" xr:uid="{00000000-0005-0000-0000-000002610000}"/>
    <cellStyle name="LS Input Table No. 1 9 15" xfId="14441" xr:uid="{00000000-0005-0000-0000-000003610000}"/>
    <cellStyle name="LS Input Table No. 1 9 2" xfId="14442" xr:uid="{00000000-0005-0000-0000-000004610000}"/>
    <cellStyle name="LS Input Table No. 1 9 2 10" xfId="14443" xr:uid="{00000000-0005-0000-0000-000005610000}"/>
    <cellStyle name="LS Input Table No. 1 9 2 11" xfId="14444" xr:uid="{00000000-0005-0000-0000-000006610000}"/>
    <cellStyle name="LS Input Table No. 1 9 2 12" xfId="14445" xr:uid="{00000000-0005-0000-0000-000007610000}"/>
    <cellStyle name="LS Input Table No. 1 9 2 13" xfId="14446" xr:uid="{00000000-0005-0000-0000-000008610000}"/>
    <cellStyle name="LS Input Table No. 1 9 2 14" xfId="14447" xr:uid="{00000000-0005-0000-0000-000009610000}"/>
    <cellStyle name="LS Input Table No. 1 9 2 2" xfId="14448" xr:uid="{00000000-0005-0000-0000-00000A610000}"/>
    <cellStyle name="LS Input Table No. 1 9 2 2 10" xfId="14449" xr:uid="{00000000-0005-0000-0000-00000B610000}"/>
    <cellStyle name="LS Input Table No. 1 9 2 2 11" xfId="14450" xr:uid="{00000000-0005-0000-0000-00000C610000}"/>
    <cellStyle name="LS Input Table No. 1 9 2 2 12" xfId="14451" xr:uid="{00000000-0005-0000-0000-00000D610000}"/>
    <cellStyle name="LS Input Table No. 1 9 2 2 13" xfId="14452" xr:uid="{00000000-0005-0000-0000-00000E610000}"/>
    <cellStyle name="LS Input Table No. 1 9 2 2 2" xfId="14453" xr:uid="{00000000-0005-0000-0000-00000F610000}"/>
    <cellStyle name="LS Input Table No. 1 9 2 2 3" xfId="14454" xr:uid="{00000000-0005-0000-0000-000010610000}"/>
    <cellStyle name="LS Input Table No. 1 9 2 2 4" xfId="14455" xr:uid="{00000000-0005-0000-0000-000011610000}"/>
    <cellStyle name="LS Input Table No. 1 9 2 2 5" xfId="14456" xr:uid="{00000000-0005-0000-0000-000012610000}"/>
    <cellStyle name="LS Input Table No. 1 9 2 2 6" xfId="14457" xr:uid="{00000000-0005-0000-0000-000013610000}"/>
    <cellStyle name="LS Input Table No. 1 9 2 2 7" xfId="14458" xr:uid="{00000000-0005-0000-0000-000014610000}"/>
    <cellStyle name="LS Input Table No. 1 9 2 2 8" xfId="14459" xr:uid="{00000000-0005-0000-0000-000015610000}"/>
    <cellStyle name="LS Input Table No. 1 9 2 2 9" xfId="14460" xr:uid="{00000000-0005-0000-0000-000016610000}"/>
    <cellStyle name="LS Input Table No. 1 9 2 3" xfId="14461" xr:uid="{00000000-0005-0000-0000-000017610000}"/>
    <cellStyle name="LS Input Table No. 1 9 2 4" xfId="14462" xr:uid="{00000000-0005-0000-0000-000018610000}"/>
    <cellStyle name="LS Input Table No. 1 9 2 5" xfId="14463" xr:uid="{00000000-0005-0000-0000-000019610000}"/>
    <cellStyle name="LS Input Table No. 1 9 2 6" xfId="14464" xr:uid="{00000000-0005-0000-0000-00001A610000}"/>
    <cellStyle name="LS Input Table No. 1 9 2 7" xfId="14465" xr:uid="{00000000-0005-0000-0000-00001B610000}"/>
    <cellStyle name="LS Input Table No. 1 9 2 8" xfId="14466" xr:uid="{00000000-0005-0000-0000-00001C610000}"/>
    <cellStyle name="LS Input Table No. 1 9 2 9" xfId="14467" xr:uid="{00000000-0005-0000-0000-00001D610000}"/>
    <cellStyle name="LS Input Table No. 1 9 3" xfId="14468" xr:uid="{00000000-0005-0000-0000-00001E610000}"/>
    <cellStyle name="LS Input Table No. 1 9 3 10" xfId="14469" xr:uid="{00000000-0005-0000-0000-00001F610000}"/>
    <cellStyle name="LS Input Table No. 1 9 3 11" xfId="14470" xr:uid="{00000000-0005-0000-0000-000020610000}"/>
    <cellStyle name="LS Input Table No. 1 9 3 12" xfId="14471" xr:uid="{00000000-0005-0000-0000-000021610000}"/>
    <cellStyle name="LS Input Table No. 1 9 3 13" xfId="14472" xr:uid="{00000000-0005-0000-0000-000022610000}"/>
    <cellStyle name="LS Input Table No. 1 9 3 2" xfId="14473" xr:uid="{00000000-0005-0000-0000-000023610000}"/>
    <cellStyle name="LS Input Table No. 1 9 3 3" xfId="14474" xr:uid="{00000000-0005-0000-0000-000024610000}"/>
    <cellStyle name="LS Input Table No. 1 9 3 4" xfId="14475" xr:uid="{00000000-0005-0000-0000-000025610000}"/>
    <cellStyle name="LS Input Table No. 1 9 3 5" xfId="14476" xr:uid="{00000000-0005-0000-0000-000026610000}"/>
    <cellStyle name="LS Input Table No. 1 9 3 6" xfId="14477" xr:uid="{00000000-0005-0000-0000-000027610000}"/>
    <cellStyle name="LS Input Table No. 1 9 3 7" xfId="14478" xr:uid="{00000000-0005-0000-0000-000028610000}"/>
    <cellStyle name="LS Input Table No. 1 9 3 8" xfId="14479" xr:uid="{00000000-0005-0000-0000-000029610000}"/>
    <cellStyle name="LS Input Table No. 1 9 3 9" xfId="14480" xr:uid="{00000000-0005-0000-0000-00002A610000}"/>
    <cellStyle name="LS Input Table No. 1 9 4" xfId="14481" xr:uid="{00000000-0005-0000-0000-00002B610000}"/>
    <cellStyle name="LS Input Table No. 1 9 5" xfId="14482" xr:uid="{00000000-0005-0000-0000-00002C610000}"/>
    <cellStyle name="LS Input Table No. 1 9 6" xfId="14483" xr:uid="{00000000-0005-0000-0000-00002D610000}"/>
    <cellStyle name="LS Input Table No. 1 9 7" xfId="14484" xr:uid="{00000000-0005-0000-0000-00002E610000}"/>
    <cellStyle name="LS Input Table No. 1 9 8" xfId="14485" xr:uid="{00000000-0005-0000-0000-00002F610000}"/>
    <cellStyle name="LS Input Table No. 1 9 9" xfId="14486" xr:uid="{00000000-0005-0000-0000-000030610000}"/>
    <cellStyle name="LS Output Table No. 2+" xfId="14487" xr:uid="{00000000-0005-0000-0000-000031610000}"/>
    <cellStyle name="LS Output Table No. 2+ 10" xfId="14488" xr:uid="{00000000-0005-0000-0000-000032610000}"/>
    <cellStyle name="LS Output Table No. 2+ 10 10" xfId="14489" xr:uid="{00000000-0005-0000-0000-000033610000}"/>
    <cellStyle name="LS Output Table No. 2+ 10 11" xfId="14490" xr:uid="{00000000-0005-0000-0000-000034610000}"/>
    <cellStyle name="LS Output Table No. 2+ 10 12" xfId="14491" xr:uid="{00000000-0005-0000-0000-000035610000}"/>
    <cellStyle name="LS Output Table No. 2+ 10 13" xfId="14492" xr:uid="{00000000-0005-0000-0000-000036610000}"/>
    <cellStyle name="LS Output Table No. 2+ 10 14" xfId="14493" xr:uid="{00000000-0005-0000-0000-000037610000}"/>
    <cellStyle name="LS Output Table No. 2+ 10 2" xfId="14494" xr:uid="{00000000-0005-0000-0000-000038610000}"/>
    <cellStyle name="LS Output Table No. 2+ 10 2 10" xfId="14495" xr:uid="{00000000-0005-0000-0000-000039610000}"/>
    <cellStyle name="LS Output Table No. 2+ 10 2 11" xfId="14496" xr:uid="{00000000-0005-0000-0000-00003A610000}"/>
    <cellStyle name="LS Output Table No. 2+ 10 2 12" xfId="14497" xr:uid="{00000000-0005-0000-0000-00003B610000}"/>
    <cellStyle name="LS Output Table No. 2+ 10 2 13" xfId="14498" xr:uid="{00000000-0005-0000-0000-00003C610000}"/>
    <cellStyle name="LS Output Table No. 2+ 10 2 2" xfId="14499" xr:uid="{00000000-0005-0000-0000-00003D610000}"/>
    <cellStyle name="LS Output Table No. 2+ 10 2 3" xfId="14500" xr:uid="{00000000-0005-0000-0000-00003E610000}"/>
    <cellStyle name="LS Output Table No. 2+ 10 2 4" xfId="14501" xr:uid="{00000000-0005-0000-0000-00003F610000}"/>
    <cellStyle name="LS Output Table No. 2+ 10 2 5" xfId="14502" xr:uid="{00000000-0005-0000-0000-000040610000}"/>
    <cellStyle name="LS Output Table No. 2+ 10 2 6" xfId="14503" xr:uid="{00000000-0005-0000-0000-000041610000}"/>
    <cellStyle name="LS Output Table No. 2+ 10 2 7" xfId="14504" xr:uid="{00000000-0005-0000-0000-000042610000}"/>
    <cellStyle name="LS Output Table No. 2+ 10 2 8" xfId="14505" xr:uid="{00000000-0005-0000-0000-000043610000}"/>
    <cellStyle name="LS Output Table No. 2+ 10 2 9" xfId="14506" xr:uid="{00000000-0005-0000-0000-000044610000}"/>
    <cellStyle name="LS Output Table No. 2+ 10 3" xfId="14507" xr:uid="{00000000-0005-0000-0000-000045610000}"/>
    <cellStyle name="LS Output Table No. 2+ 10 4" xfId="14508" xr:uid="{00000000-0005-0000-0000-000046610000}"/>
    <cellStyle name="LS Output Table No. 2+ 10 5" xfId="14509" xr:uid="{00000000-0005-0000-0000-000047610000}"/>
    <cellStyle name="LS Output Table No. 2+ 10 6" xfId="14510" xr:uid="{00000000-0005-0000-0000-000048610000}"/>
    <cellStyle name="LS Output Table No. 2+ 10 7" xfId="14511" xr:uid="{00000000-0005-0000-0000-000049610000}"/>
    <cellStyle name="LS Output Table No. 2+ 10 8" xfId="14512" xr:uid="{00000000-0005-0000-0000-00004A610000}"/>
    <cellStyle name="LS Output Table No. 2+ 10 9" xfId="14513" xr:uid="{00000000-0005-0000-0000-00004B610000}"/>
    <cellStyle name="LS Output Table No. 2+ 11" xfId="14514" xr:uid="{00000000-0005-0000-0000-00004C610000}"/>
    <cellStyle name="LS Output Table No. 2+ 11 10" xfId="14515" xr:uid="{00000000-0005-0000-0000-00004D610000}"/>
    <cellStyle name="LS Output Table No. 2+ 11 11" xfId="14516" xr:uid="{00000000-0005-0000-0000-00004E610000}"/>
    <cellStyle name="LS Output Table No. 2+ 11 12" xfId="14517" xr:uid="{00000000-0005-0000-0000-00004F610000}"/>
    <cellStyle name="LS Output Table No. 2+ 11 13" xfId="14518" xr:uid="{00000000-0005-0000-0000-000050610000}"/>
    <cellStyle name="LS Output Table No. 2+ 11 14" xfId="14519" xr:uid="{00000000-0005-0000-0000-000051610000}"/>
    <cellStyle name="LS Output Table No. 2+ 11 2" xfId="14520" xr:uid="{00000000-0005-0000-0000-000052610000}"/>
    <cellStyle name="LS Output Table No. 2+ 11 2 10" xfId="14521" xr:uid="{00000000-0005-0000-0000-000053610000}"/>
    <cellStyle name="LS Output Table No. 2+ 11 2 11" xfId="14522" xr:uid="{00000000-0005-0000-0000-000054610000}"/>
    <cellStyle name="LS Output Table No. 2+ 11 2 12" xfId="14523" xr:uid="{00000000-0005-0000-0000-000055610000}"/>
    <cellStyle name="LS Output Table No. 2+ 11 2 13" xfId="14524" xr:uid="{00000000-0005-0000-0000-000056610000}"/>
    <cellStyle name="LS Output Table No. 2+ 11 2 2" xfId="14525" xr:uid="{00000000-0005-0000-0000-000057610000}"/>
    <cellStyle name="LS Output Table No. 2+ 11 2 3" xfId="14526" xr:uid="{00000000-0005-0000-0000-000058610000}"/>
    <cellStyle name="LS Output Table No. 2+ 11 2 4" xfId="14527" xr:uid="{00000000-0005-0000-0000-000059610000}"/>
    <cellStyle name="LS Output Table No. 2+ 11 2 5" xfId="14528" xr:uid="{00000000-0005-0000-0000-00005A610000}"/>
    <cellStyle name="LS Output Table No. 2+ 11 2 6" xfId="14529" xr:uid="{00000000-0005-0000-0000-00005B610000}"/>
    <cellStyle name="LS Output Table No. 2+ 11 2 7" xfId="14530" xr:uid="{00000000-0005-0000-0000-00005C610000}"/>
    <cellStyle name="LS Output Table No. 2+ 11 2 8" xfId="14531" xr:uid="{00000000-0005-0000-0000-00005D610000}"/>
    <cellStyle name="LS Output Table No. 2+ 11 2 9" xfId="14532" xr:uid="{00000000-0005-0000-0000-00005E610000}"/>
    <cellStyle name="LS Output Table No. 2+ 11 3" xfId="14533" xr:uid="{00000000-0005-0000-0000-00005F610000}"/>
    <cellStyle name="LS Output Table No. 2+ 11 4" xfId="14534" xr:uid="{00000000-0005-0000-0000-000060610000}"/>
    <cellStyle name="LS Output Table No. 2+ 11 5" xfId="14535" xr:uid="{00000000-0005-0000-0000-000061610000}"/>
    <cellStyle name="LS Output Table No. 2+ 11 6" xfId="14536" xr:uid="{00000000-0005-0000-0000-000062610000}"/>
    <cellStyle name="LS Output Table No. 2+ 11 7" xfId="14537" xr:uid="{00000000-0005-0000-0000-000063610000}"/>
    <cellStyle name="LS Output Table No. 2+ 11 8" xfId="14538" xr:uid="{00000000-0005-0000-0000-000064610000}"/>
    <cellStyle name="LS Output Table No. 2+ 11 9" xfId="14539" xr:uid="{00000000-0005-0000-0000-000065610000}"/>
    <cellStyle name="LS Output Table No. 2+ 12" xfId="14540" xr:uid="{00000000-0005-0000-0000-000066610000}"/>
    <cellStyle name="LS Output Table No. 2+ 12 10" xfId="14541" xr:uid="{00000000-0005-0000-0000-000067610000}"/>
    <cellStyle name="LS Output Table No. 2+ 12 11" xfId="14542" xr:uid="{00000000-0005-0000-0000-000068610000}"/>
    <cellStyle name="LS Output Table No. 2+ 12 12" xfId="14543" xr:uid="{00000000-0005-0000-0000-000069610000}"/>
    <cellStyle name="LS Output Table No. 2+ 12 13" xfId="14544" xr:uid="{00000000-0005-0000-0000-00006A610000}"/>
    <cellStyle name="LS Output Table No. 2+ 12 2" xfId="14545" xr:uid="{00000000-0005-0000-0000-00006B610000}"/>
    <cellStyle name="LS Output Table No. 2+ 12 3" xfId="14546" xr:uid="{00000000-0005-0000-0000-00006C610000}"/>
    <cellStyle name="LS Output Table No. 2+ 12 4" xfId="14547" xr:uid="{00000000-0005-0000-0000-00006D610000}"/>
    <cellStyle name="LS Output Table No. 2+ 12 5" xfId="14548" xr:uid="{00000000-0005-0000-0000-00006E610000}"/>
    <cellStyle name="LS Output Table No. 2+ 12 6" xfId="14549" xr:uid="{00000000-0005-0000-0000-00006F610000}"/>
    <cellStyle name="LS Output Table No. 2+ 12 7" xfId="14550" xr:uid="{00000000-0005-0000-0000-000070610000}"/>
    <cellStyle name="LS Output Table No. 2+ 12 8" xfId="14551" xr:uid="{00000000-0005-0000-0000-000071610000}"/>
    <cellStyle name="LS Output Table No. 2+ 12 9" xfId="14552" xr:uid="{00000000-0005-0000-0000-000072610000}"/>
    <cellStyle name="LS Output Table No. 2+ 13" xfId="14553" xr:uid="{00000000-0005-0000-0000-000073610000}"/>
    <cellStyle name="LS Output Table No. 2+ 2" xfId="14554" xr:uid="{00000000-0005-0000-0000-000074610000}"/>
    <cellStyle name="LS Output Table No. 2+ 2 10" xfId="14555" xr:uid="{00000000-0005-0000-0000-000075610000}"/>
    <cellStyle name="LS Output Table No. 2+ 2 11" xfId="14556" xr:uid="{00000000-0005-0000-0000-000076610000}"/>
    <cellStyle name="LS Output Table No. 2+ 2 12" xfId="14557" xr:uid="{00000000-0005-0000-0000-000077610000}"/>
    <cellStyle name="LS Output Table No. 2+ 2 13" xfId="14558" xr:uid="{00000000-0005-0000-0000-000078610000}"/>
    <cellStyle name="LS Output Table No. 2+ 2 14" xfId="14559" xr:uid="{00000000-0005-0000-0000-000079610000}"/>
    <cellStyle name="LS Output Table No. 2+ 2 15" xfId="14560" xr:uid="{00000000-0005-0000-0000-00007A610000}"/>
    <cellStyle name="LS Output Table No. 2+ 2 16" xfId="14561" xr:uid="{00000000-0005-0000-0000-00007B610000}"/>
    <cellStyle name="LS Output Table No. 2+ 2 17" xfId="14562" xr:uid="{00000000-0005-0000-0000-00007C610000}"/>
    <cellStyle name="LS Output Table No. 2+ 2 18" xfId="14563" xr:uid="{00000000-0005-0000-0000-00007D610000}"/>
    <cellStyle name="LS Output Table No. 2+ 2 19" xfId="14564" xr:uid="{00000000-0005-0000-0000-00007E610000}"/>
    <cellStyle name="LS Output Table No. 2+ 2 2" xfId="14565" xr:uid="{00000000-0005-0000-0000-00007F610000}"/>
    <cellStyle name="LS Output Table No. 2+ 2 2 10" xfId="14566" xr:uid="{00000000-0005-0000-0000-000080610000}"/>
    <cellStyle name="LS Output Table No. 2+ 2 2 11" xfId="14567" xr:uid="{00000000-0005-0000-0000-000081610000}"/>
    <cellStyle name="LS Output Table No. 2+ 2 2 12" xfId="14568" xr:uid="{00000000-0005-0000-0000-000082610000}"/>
    <cellStyle name="LS Output Table No. 2+ 2 2 13" xfId="14569" xr:uid="{00000000-0005-0000-0000-000083610000}"/>
    <cellStyle name="LS Output Table No. 2+ 2 2 14" xfId="14570" xr:uid="{00000000-0005-0000-0000-000084610000}"/>
    <cellStyle name="LS Output Table No. 2+ 2 2 15" xfId="14571" xr:uid="{00000000-0005-0000-0000-000085610000}"/>
    <cellStyle name="LS Output Table No. 2+ 2 2 16" xfId="14572" xr:uid="{00000000-0005-0000-0000-000086610000}"/>
    <cellStyle name="LS Output Table No. 2+ 2 2 2" xfId="14573" xr:uid="{00000000-0005-0000-0000-000087610000}"/>
    <cellStyle name="LS Output Table No. 2+ 2 2 2 10" xfId="14574" xr:uid="{00000000-0005-0000-0000-000088610000}"/>
    <cellStyle name="LS Output Table No. 2+ 2 2 2 11" xfId="14575" xr:uid="{00000000-0005-0000-0000-000089610000}"/>
    <cellStyle name="LS Output Table No. 2+ 2 2 2 12" xfId="14576" xr:uid="{00000000-0005-0000-0000-00008A610000}"/>
    <cellStyle name="LS Output Table No. 2+ 2 2 2 13" xfId="14577" xr:uid="{00000000-0005-0000-0000-00008B610000}"/>
    <cellStyle name="LS Output Table No. 2+ 2 2 2 14" xfId="14578" xr:uid="{00000000-0005-0000-0000-00008C610000}"/>
    <cellStyle name="LS Output Table No. 2+ 2 2 2 15" xfId="14579" xr:uid="{00000000-0005-0000-0000-00008D610000}"/>
    <cellStyle name="LS Output Table No. 2+ 2 2 2 2" xfId="14580" xr:uid="{00000000-0005-0000-0000-00008E610000}"/>
    <cellStyle name="LS Output Table No. 2+ 2 2 2 2 10" xfId="14581" xr:uid="{00000000-0005-0000-0000-00008F610000}"/>
    <cellStyle name="LS Output Table No. 2+ 2 2 2 2 11" xfId="14582" xr:uid="{00000000-0005-0000-0000-000090610000}"/>
    <cellStyle name="LS Output Table No. 2+ 2 2 2 2 12" xfId="14583" xr:uid="{00000000-0005-0000-0000-000091610000}"/>
    <cellStyle name="LS Output Table No. 2+ 2 2 2 2 13" xfId="14584" xr:uid="{00000000-0005-0000-0000-000092610000}"/>
    <cellStyle name="LS Output Table No. 2+ 2 2 2 2 14" xfId="14585" xr:uid="{00000000-0005-0000-0000-000093610000}"/>
    <cellStyle name="LS Output Table No. 2+ 2 2 2 2 2" xfId="14586" xr:uid="{00000000-0005-0000-0000-000094610000}"/>
    <cellStyle name="LS Output Table No. 2+ 2 2 2 2 2 10" xfId="14587" xr:uid="{00000000-0005-0000-0000-000095610000}"/>
    <cellStyle name="LS Output Table No. 2+ 2 2 2 2 2 11" xfId="14588" xr:uid="{00000000-0005-0000-0000-000096610000}"/>
    <cellStyle name="LS Output Table No. 2+ 2 2 2 2 2 12" xfId="14589" xr:uid="{00000000-0005-0000-0000-000097610000}"/>
    <cellStyle name="LS Output Table No. 2+ 2 2 2 2 2 13" xfId="14590" xr:uid="{00000000-0005-0000-0000-000098610000}"/>
    <cellStyle name="LS Output Table No. 2+ 2 2 2 2 2 2" xfId="14591" xr:uid="{00000000-0005-0000-0000-000099610000}"/>
    <cellStyle name="LS Output Table No. 2+ 2 2 2 2 2 3" xfId="14592" xr:uid="{00000000-0005-0000-0000-00009A610000}"/>
    <cellStyle name="LS Output Table No. 2+ 2 2 2 2 2 4" xfId="14593" xr:uid="{00000000-0005-0000-0000-00009B610000}"/>
    <cellStyle name="LS Output Table No. 2+ 2 2 2 2 2 5" xfId="14594" xr:uid="{00000000-0005-0000-0000-00009C610000}"/>
    <cellStyle name="LS Output Table No. 2+ 2 2 2 2 2 6" xfId="14595" xr:uid="{00000000-0005-0000-0000-00009D610000}"/>
    <cellStyle name="LS Output Table No. 2+ 2 2 2 2 2 7" xfId="14596" xr:uid="{00000000-0005-0000-0000-00009E610000}"/>
    <cellStyle name="LS Output Table No. 2+ 2 2 2 2 2 8" xfId="14597" xr:uid="{00000000-0005-0000-0000-00009F610000}"/>
    <cellStyle name="LS Output Table No. 2+ 2 2 2 2 2 9" xfId="14598" xr:uid="{00000000-0005-0000-0000-0000A0610000}"/>
    <cellStyle name="LS Output Table No. 2+ 2 2 2 2 3" xfId="14599" xr:uid="{00000000-0005-0000-0000-0000A1610000}"/>
    <cellStyle name="LS Output Table No. 2+ 2 2 2 2 4" xfId="14600" xr:uid="{00000000-0005-0000-0000-0000A2610000}"/>
    <cellStyle name="LS Output Table No. 2+ 2 2 2 2 5" xfId="14601" xr:uid="{00000000-0005-0000-0000-0000A3610000}"/>
    <cellStyle name="LS Output Table No. 2+ 2 2 2 2 6" xfId="14602" xr:uid="{00000000-0005-0000-0000-0000A4610000}"/>
    <cellStyle name="LS Output Table No. 2+ 2 2 2 2 7" xfId="14603" xr:uid="{00000000-0005-0000-0000-0000A5610000}"/>
    <cellStyle name="LS Output Table No. 2+ 2 2 2 2 8" xfId="14604" xr:uid="{00000000-0005-0000-0000-0000A6610000}"/>
    <cellStyle name="LS Output Table No. 2+ 2 2 2 2 9" xfId="14605" xr:uid="{00000000-0005-0000-0000-0000A7610000}"/>
    <cellStyle name="LS Output Table No. 2+ 2 2 2 3" xfId="14606" xr:uid="{00000000-0005-0000-0000-0000A8610000}"/>
    <cellStyle name="LS Output Table No. 2+ 2 2 2 3 10" xfId="14607" xr:uid="{00000000-0005-0000-0000-0000A9610000}"/>
    <cellStyle name="LS Output Table No. 2+ 2 2 2 3 11" xfId="14608" xr:uid="{00000000-0005-0000-0000-0000AA610000}"/>
    <cellStyle name="LS Output Table No. 2+ 2 2 2 3 12" xfId="14609" xr:uid="{00000000-0005-0000-0000-0000AB610000}"/>
    <cellStyle name="LS Output Table No. 2+ 2 2 2 3 13" xfId="14610" xr:uid="{00000000-0005-0000-0000-0000AC610000}"/>
    <cellStyle name="LS Output Table No. 2+ 2 2 2 3 2" xfId="14611" xr:uid="{00000000-0005-0000-0000-0000AD610000}"/>
    <cellStyle name="LS Output Table No. 2+ 2 2 2 3 3" xfId="14612" xr:uid="{00000000-0005-0000-0000-0000AE610000}"/>
    <cellStyle name="LS Output Table No. 2+ 2 2 2 3 4" xfId="14613" xr:uid="{00000000-0005-0000-0000-0000AF610000}"/>
    <cellStyle name="LS Output Table No. 2+ 2 2 2 3 5" xfId="14614" xr:uid="{00000000-0005-0000-0000-0000B0610000}"/>
    <cellStyle name="LS Output Table No. 2+ 2 2 2 3 6" xfId="14615" xr:uid="{00000000-0005-0000-0000-0000B1610000}"/>
    <cellStyle name="LS Output Table No. 2+ 2 2 2 3 7" xfId="14616" xr:uid="{00000000-0005-0000-0000-0000B2610000}"/>
    <cellStyle name="LS Output Table No. 2+ 2 2 2 3 8" xfId="14617" xr:uid="{00000000-0005-0000-0000-0000B3610000}"/>
    <cellStyle name="LS Output Table No. 2+ 2 2 2 3 9" xfId="14618" xr:uid="{00000000-0005-0000-0000-0000B4610000}"/>
    <cellStyle name="LS Output Table No. 2+ 2 2 2 4" xfId="14619" xr:uid="{00000000-0005-0000-0000-0000B5610000}"/>
    <cellStyle name="LS Output Table No. 2+ 2 2 2 5" xfId="14620" xr:uid="{00000000-0005-0000-0000-0000B6610000}"/>
    <cellStyle name="LS Output Table No. 2+ 2 2 2 6" xfId="14621" xr:uid="{00000000-0005-0000-0000-0000B7610000}"/>
    <cellStyle name="LS Output Table No. 2+ 2 2 2 7" xfId="14622" xr:uid="{00000000-0005-0000-0000-0000B8610000}"/>
    <cellStyle name="LS Output Table No. 2+ 2 2 2 8" xfId="14623" xr:uid="{00000000-0005-0000-0000-0000B9610000}"/>
    <cellStyle name="LS Output Table No. 2+ 2 2 2 9" xfId="14624" xr:uid="{00000000-0005-0000-0000-0000BA610000}"/>
    <cellStyle name="LS Output Table No. 2+ 2 2 3" xfId="14625" xr:uid="{00000000-0005-0000-0000-0000BB610000}"/>
    <cellStyle name="LS Output Table No. 2+ 2 2 3 10" xfId="14626" xr:uid="{00000000-0005-0000-0000-0000BC610000}"/>
    <cellStyle name="LS Output Table No. 2+ 2 2 3 11" xfId="14627" xr:uid="{00000000-0005-0000-0000-0000BD610000}"/>
    <cellStyle name="LS Output Table No. 2+ 2 2 3 12" xfId="14628" xr:uid="{00000000-0005-0000-0000-0000BE610000}"/>
    <cellStyle name="LS Output Table No. 2+ 2 2 3 13" xfId="14629" xr:uid="{00000000-0005-0000-0000-0000BF610000}"/>
    <cellStyle name="LS Output Table No. 2+ 2 2 3 14" xfId="14630" xr:uid="{00000000-0005-0000-0000-0000C0610000}"/>
    <cellStyle name="LS Output Table No. 2+ 2 2 3 2" xfId="14631" xr:uid="{00000000-0005-0000-0000-0000C1610000}"/>
    <cellStyle name="LS Output Table No. 2+ 2 2 3 2 10" xfId="14632" xr:uid="{00000000-0005-0000-0000-0000C2610000}"/>
    <cellStyle name="LS Output Table No. 2+ 2 2 3 2 11" xfId="14633" xr:uid="{00000000-0005-0000-0000-0000C3610000}"/>
    <cellStyle name="LS Output Table No. 2+ 2 2 3 2 12" xfId="14634" xr:uid="{00000000-0005-0000-0000-0000C4610000}"/>
    <cellStyle name="LS Output Table No. 2+ 2 2 3 2 13" xfId="14635" xr:uid="{00000000-0005-0000-0000-0000C5610000}"/>
    <cellStyle name="LS Output Table No. 2+ 2 2 3 2 2" xfId="14636" xr:uid="{00000000-0005-0000-0000-0000C6610000}"/>
    <cellStyle name="LS Output Table No. 2+ 2 2 3 2 3" xfId="14637" xr:uid="{00000000-0005-0000-0000-0000C7610000}"/>
    <cellStyle name="LS Output Table No. 2+ 2 2 3 2 4" xfId="14638" xr:uid="{00000000-0005-0000-0000-0000C8610000}"/>
    <cellStyle name="LS Output Table No. 2+ 2 2 3 2 5" xfId="14639" xr:uid="{00000000-0005-0000-0000-0000C9610000}"/>
    <cellStyle name="LS Output Table No. 2+ 2 2 3 2 6" xfId="14640" xr:uid="{00000000-0005-0000-0000-0000CA610000}"/>
    <cellStyle name="LS Output Table No. 2+ 2 2 3 2 7" xfId="14641" xr:uid="{00000000-0005-0000-0000-0000CB610000}"/>
    <cellStyle name="LS Output Table No. 2+ 2 2 3 2 8" xfId="14642" xr:uid="{00000000-0005-0000-0000-0000CC610000}"/>
    <cellStyle name="LS Output Table No. 2+ 2 2 3 2 9" xfId="14643" xr:uid="{00000000-0005-0000-0000-0000CD610000}"/>
    <cellStyle name="LS Output Table No. 2+ 2 2 3 3" xfId="14644" xr:uid="{00000000-0005-0000-0000-0000CE610000}"/>
    <cellStyle name="LS Output Table No. 2+ 2 2 3 4" xfId="14645" xr:uid="{00000000-0005-0000-0000-0000CF610000}"/>
    <cellStyle name="LS Output Table No. 2+ 2 2 3 5" xfId="14646" xr:uid="{00000000-0005-0000-0000-0000D0610000}"/>
    <cellStyle name="LS Output Table No. 2+ 2 2 3 6" xfId="14647" xr:uid="{00000000-0005-0000-0000-0000D1610000}"/>
    <cellStyle name="LS Output Table No. 2+ 2 2 3 7" xfId="14648" xr:uid="{00000000-0005-0000-0000-0000D2610000}"/>
    <cellStyle name="LS Output Table No. 2+ 2 2 3 8" xfId="14649" xr:uid="{00000000-0005-0000-0000-0000D3610000}"/>
    <cellStyle name="LS Output Table No. 2+ 2 2 3 9" xfId="14650" xr:uid="{00000000-0005-0000-0000-0000D4610000}"/>
    <cellStyle name="LS Output Table No. 2+ 2 2 4" xfId="14651" xr:uid="{00000000-0005-0000-0000-0000D5610000}"/>
    <cellStyle name="LS Output Table No. 2+ 2 2 4 10" xfId="14652" xr:uid="{00000000-0005-0000-0000-0000D6610000}"/>
    <cellStyle name="LS Output Table No. 2+ 2 2 4 11" xfId="14653" xr:uid="{00000000-0005-0000-0000-0000D7610000}"/>
    <cellStyle name="LS Output Table No. 2+ 2 2 4 12" xfId="14654" xr:uid="{00000000-0005-0000-0000-0000D8610000}"/>
    <cellStyle name="LS Output Table No. 2+ 2 2 4 13" xfId="14655" xr:uid="{00000000-0005-0000-0000-0000D9610000}"/>
    <cellStyle name="LS Output Table No. 2+ 2 2 4 2" xfId="14656" xr:uid="{00000000-0005-0000-0000-0000DA610000}"/>
    <cellStyle name="LS Output Table No. 2+ 2 2 4 3" xfId="14657" xr:uid="{00000000-0005-0000-0000-0000DB610000}"/>
    <cellStyle name="LS Output Table No. 2+ 2 2 4 4" xfId="14658" xr:uid="{00000000-0005-0000-0000-0000DC610000}"/>
    <cellStyle name="LS Output Table No. 2+ 2 2 4 5" xfId="14659" xr:uid="{00000000-0005-0000-0000-0000DD610000}"/>
    <cellStyle name="LS Output Table No. 2+ 2 2 4 6" xfId="14660" xr:uid="{00000000-0005-0000-0000-0000DE610000}"/>
    <cellStyle name="LS Output Table No. 2+ 2 2 4 7" xfId="14661" xr:uid="{00000000-0005-0000-0000-0000DF610000}"/>
    <cellStyle name="LS Output Table No. 2+ 2 2 4 8" xfId="14662" xr:uid="{00000000-0005-0000-0000-0000E0610000}"/>
    <cellStyle name="LS Output Table No. 2+ 2 2 4 9" xfId="14663" xr:uid="{00000000-0005-0000-0000-0000E1610000}"/>
    <cellStyle name="LS Output Table No. 2+ 2 2 5" xfId="14664" xr:uid="{00000000-0005-0000-0000-0000E2610000}"/>
    <cellStyle name="LS Output Table No. 2+ 2 2 6" xfId="14665" xr:uid="{00000000-0005-0000-0000-0000E3610000}"/>
    <cellStyle name="LS Output Table No. 2+ 2 2 7" xfId="14666" xr:uid="{00000000-0005-0000-0000-0000E4610000}"/>
    <cellStyle name="LS Output Table No. 2+ 2 2 8" xfId="14667" xr:uid="{00000000-0005-0000-0000-0000E5610000}"/>
    <cellStyle name="LS Output Table No. 2+ 2 2 9" xfId="14668" xr:uid="{00000000-0005-0000-0000-0000E6610000}"/>
    <cellStyle name="LS Output Table No. 2+ 2 20" xfId="14669" xr:uid="{00000000-0005-0000-0000-0000E7610000}"/>
    <cellStyle name="LS Output Table No. 2+ 2 3" xfId="14670" xr:uid="{00000000-0005-0000-0000-0000E8610000}"/>
    <cellStyle name="LS Output Table No. 2+ 2 3 10" xfId="14671" xr:uid="{00000000-0005-0000-0000-0000E9610000}"/>
    <cellStyle name="LS Output Table No. 2+ 2 3 11" xfId="14672" xr:uid="{00000000-0005-0000-0000-0000EA610000}"/>
    <cellStyle name="LS Output Table No. 2+ 2 3 12" xfId="14673" xr:uid="{00000000-0005-0000-0000-0000EB610000}"/>
    <cellStyle name="LS Output Table No. 2+ 2 3 13" xfId="14674" xr:uid="{00000000-0005-0000-0000-0000EC610000}"/>
    <cellStyle name="LS Output Table No. 2+ 2 3 14" xfId="14675" xr:uid="{00000000-0005-0000-0000-0000ED610000}"/>
    <cellStyle name="LS Output Table No. 2+ 2 3 15" xfId="14676" xr:uid="{00000000-0005-0000-0000-0000EE610000}"/>
    <cellStyle name="LS Output Table No. 2+ 2 3 2" xfId="14677" xr:uid="{00000000-0005-0000-0000-0000EF610000}"/>
    <cellStyle name="LS Output Table No. 2+ 2 3 2 10" xfId="14678" xr:uid="{00000000-0005-0000-0000-0000F0610000}"/>
    <cellStyle name="LS Output Table No. 2+ 2 3 2 11" xfId="14679" xr:uid="{00000000-0005-0000-0000-0000F1610000}"/>
    <cellStyle name="LS Output Table No. 2+ 2 3 2 12" xfId="14680" xr:uid="{00000000-0005-0000-0000-0000F2610000}"/>
    <cellStyle name="LS Output Table No. 2+ 2 3 2 13" xfId="14681" xr:uid="{00000000-0005-0000-0000-0000F3610000}"/>
    <cellStyle name="LS Output Table No. 2+ 2 3 2 14" xfId="14682" xr:uid="{00000000-0005-0000-0000-0000F4610000}"/>
    <cellStyle name="LS Output Table No. 2+ 2 3 2 2" xfId="14683" xr:uid="{00000000-0005-0000-0000-0000F5610000}"/>
    <cellStyle name="LS Output Table No. 2+ 2 3 2 2 10" xfId="14684" xr:uid="{00000000-0005-0000-0000-0000F6610000}"/>
    <cellStyle name="LS Output Table No. 2+ 2 3 2 2 11" xfId="14685" xr:uid="{00000000-0005-0000-0000-0000F7610000}"/>
    <cellStyle name="LS Output Table No. 2+ 2 3 2 2 12" xfId="14686" xr:uid="{00000000-0005-0000-0000-0000F8610000}"/>
    <cellStyle name="LS Output Table No. 2+ 2 3 2 2 13" xfId="14687" xr:uid="{00000000-0005-0000-0000-0000F9610000}"/>
    <cellStyle name="LS Output Table No. 2+ 2 3 2 2 2" xfId="14688" xr:uid="{00000000-0005-0000-0000-0000FA610000}"/>
    <cellStyle name="LS Output Table No. 2+ 2 3 2 2 3" xfId="14689" xr:uid="{00000000-0005-0000-0000-0000FB610000}"/>
    <cellStyle name="LS Output Table No. 2+ 2 3 2 2 4" xfId="14690" xr:uid="{00000000-0005-0000-0000-0000FC610000}"/>
    <cellStyle name="LS Output Table No. 2+ 2 3 2 2 5" xfId="14691" xr:uid="{00000000-0005-0000-0000-0000FD610000}"/>
    <cellStyle name="LS Output Table No. 2+ 2 3 2 2 6" xfId="14692" xr:uid="{00000000-0005-0000-0000-0000FE610000}"/>
    <cellStyle name="LS Output Table No. 2+ 2 3 2 2 7" xfId="14693" xr:uid="{00000000-0005-0000-0000-0000FF610000}"/>
    <cellStyle name="LS Output Table No. 2+ 2 3 2 2 8" xfId="14694" xr:uid="{00000000-0005-0000-0000-000000620000}"/>
    <cellStyle name="LS Output Table No. 2+ 2 3 2 2 9" xfId="14695" xr:uid="{00000000-0005-0000-0000-000001620000}"/>
    <cellStyle name="LS Output Table No. 2+ 2 3 2 3" xfId="14696" xr:uid="{00000000-0005-0000-0000-000002620000}"/>
    <cellStyle name="LS Output Table No. 2+ 2 3 2 4" xfId="14697" xr:uid="{00000000-0005-0000-0000-000003620000}"/>
    <cellStyle name="LS Output Table No. 2+ 2 3 2 5" xfId="14698" xr:uid="{00000000-0005-0000-0000-000004620000}"/>
    <cellStyle name="LS Output Table No. 2+ 2 3 2 6" xfId="14699" xr:uid="{00000000-0005-0000-0000-000005620000}"/>
    <cellStyle name="LS Output Table No. 2+ 2 3 2 7" xfId="14700" xr:uid="{00000000-0005-0000-0000-000006620000}"/>
    <cellStyle name="LS Output Table No. 2+ 2 3 2 8" xfId="14701" xr:uid="{00000000-0005-0000-0000-000007620000}"/>
    <cellStyle name="LS Output Table No. 2+ 2 3 2 9" xfId="14702" xr:uid="{00000000-0005-0000-0000-000008620000}"/>
    <cellStyle name="LS Output Table No. 2+ 2 3 3" xfId="14703" xr:uid="{00000000-0005-0000-0000-000009620000}"/>
    <cellStyle name="LS Output Table No. 2+ 2 3 3 10" xfId="14704" xr:uid="{00000000-0005-0000-0000-00000A620000}"/>
    <cellStyle name="LS Output Table No. 2+ 2 3 3 11" xfId="14705" xr:uid="{00000000-0005-0000-0000-00000B620000}"/>
    <cellStyle name="LS Output Table No. 2+ 2 3 3 12" xfId="14706" xr:uid="{00000000-0005-0000-0000-00000C620000}"/>
    <cellStyle name="LS Output Table No. 2+ 2 3 3 13" xfId="14707" xr:uid="{00000000-0005-0000-0000-00000D620000}"/>
    <cellStyle name="LS Output Table No. 2+ 2 3 3 2" xfId="14708" xr:uid="{00000000-0005-0000-0000-00000E620000}"/>
    <cellStyle name="LS Output Table No. 2+ 2 3 3 3" xfId="14709" xr:uid="{00000000-0005-0000-0000-00000F620000}"/>
    <cellStyle name="LS Output Table No. 2+ 2 3 3 4" xfId="14710" xr:uid="{00000000-0005-0000-0000-000010620000}"/>
    <cellStyle name="LS Output Table No. 2+ 2 3 3 5" xfId="14711" xr:uid="{00000000-0005-0000-0000-000011620000}"/>
    <cellStyle name="LS Output Table No. 2+ 2 3 3 6" xfId="14712" xr:uid="{00000000-0005-0000-0000-000012620000}"/>
    <cellStyle name="LS Output Table No. 2+ 2 3 3 7" xfId="14713" xr:uid="{00000000-0005-0000-0000-000013620000}"/>
    <cellStyle name="LS Output Table No. 2+ 2 3 3 8" xfId="14714" xr:uid="{00000000-0005-0000-0000-000014620000}"/>
    <cellStyle name="LS Output Table No. 2+ 2 3 3 9" xfId="14715" xr:uid="{00000000-0005-0000-0000-000015620000}"/>
    <cellStyle name="LS Output Table No. 2+ 2 3 4" xfId="14716" xr:uid="{00000000-0005-0000-0000-000016620000}"/>
    <cellStyle name="LS Output Table No. 2+ 2 3 5" xfId="14717" xr:uid="{00000000-0005-0000-0000-000017620000}"/>
    <cellStyle name="LS Output Table No. 2+ 2 3 6" xfId="14718" xr:uid="{00000000-0005-0000-0000-000018620000}"/>
    <cellStyle name="LS Output Table No. 2+ 2 3 7" xfId="14719" xr:uid="{00000000-0005-0000-0000-000019620000}"/>
    <cellStyle name="LS Output Table No. 2+ 2 3 8" xfId="14720" xr:uid="{00000000-0005-0000-0000-00001A620000}"/>
    <cellStyle name="LS Output Table No. 2+ 2 3 9" xfId="14721" xr:uid="{00000000-0005-0000-0000-00001B620000}"/>
    <cellStyle name="LS Output Table No. 2+ 2 4" xfId="14722" xr:uid="{00000000-0005-0000-0000-00001C620000}"/>
    <cellStyle name="LS Output Table No. 2+ 2 4 10" xfId="14723" xr:uid="{00000000-0005-0000-0000-00001D620000}"/>
    <cellStyle name="LS Output Table No. 2+ 2 4 11" xfId="14724" xr:uid="{00000000-0005-0000-0000-00001E620000}"/>
    <cellStyle name="LS Output Table No. 2+ 2 4 12" xfId="14725" xr:uid="{00000000-0005-0000-0000-00001F620000}"/>
    <cellStyle name="LS Output Table No. 2+ 2 4 13" xfId="14726" xr:uid="{00000000-0005-0000-0000-000020620000}"/>
    <cellStyle name="LS Output Table No. 2+ 2 4 14" xfId="14727" xr:uid="{00000000-0005-0000-0000-000021620000}"/>
    <cellStyle name="LS Output Table No. 2+ 2 4 15" xfId="14728" xr:uid="{00000000-0005-0000-0000-000022620000}"/>
    <cellStyle name="LS Output Table No. 2+ 2 4 2" xfId="14729" xr:uid="{00000000-0005-0000-0000-000023620000}"/>
    <cellStyle name="LS Output Table No. 2+ 2 4 2 10" xfId="14730" xr:uid="{00000000-0005-0000-0000-000024620000}"/>
    <cellStyle name="LS Output Table No. 2+ 2 4 2 11" xfId="14731" xr:uid="{00000000-0005-0000-0000-000025620000}"/>
    <cellStyle name="LS Output Table No. 2+ 2 4 2 12" xfId="14732" xr:uid="{00000000-0005-0000-0000-000026620000}"/>
    <cellStyle name="LS Output Table No. 2+ 2 4 2 13" xfId="14733" xr:uid="{00000000-0005-0000-0000-000027620000}"/>
    <cellStyle name="LS Output Table No. 2+ 2 4 2 14" xfId="14734" xr:uid="{00000000-0005-0000-0000-000028620000}"/>
    <cellStyle name="LS Output Table No. 2+ 2 4 2 2" xfId="14735" xr:uid="{00000000-0005-0000-0000-000029620000}"/>
    <cellStyle name="LS Output Table No. 2+ 2 4 2 2 10" xfId="14736" xr:uid="{00000000-0005-0000-0000-00002A620000}"/>
    <cellStyle name="LS Output Table No. 2+ 2 4 2 2 11" xfId="14737" xr:uid="{00000000-0005-0000-0000-00002B620000}"/>
    <cellStyle name="LS Output Table No. 2+ 2 4 2 2 12" xfId="14738" xr:uid="{00000000-0005-0000-0000-00002C620000}"/>
    <cellStyle name="LS Output Table No. 2+ 2 4 2 2 13" xfId="14739" xr:uid="{00000000-0005-0000-0000-00002D620000}"/>
    <cellStyle name="LS Output Table No. 2+ 2 4 2 2 2" xfId="14740" xr:uid="{00000000-0005-0000-0000-00002E620000}"/>
    <cellStyle name="LS Output Table No. 2+ 2 4 2 2 3" xfId="14741" xr:uid="{00000000-0005-0000-0000-00002F620000}"/>
    <cellStyle name="LS Output Table No. 2+ 2 4 2 2 4" xfId="14742" xr:uid="{00000000-0005-0000-0000-000030620000}"/>
    <cellStyle name="LS Output Table No. 2+ 2 4 2 2 5" xfId="14743" xr:uid="{00000000-0005-0000-0000-000031620000}"/>
    <cellStyle name="LS Output Table No. 2+ 2 4 2 2 6" xfId="14744" xr:uid="{00000000-0005-0000-0000-000032620000}"/>
    <cellStyle name="LS Output Table No. 2+ 2 4 2 2 7" xfId="14745" xr:uid="{00000000-0005-0000-0000-000033620000}"/>
    <cellStyle name="LS Output Table No. 2+ 2 4 2 2 8" xfId="14746" xr:uid="{00000000-0005-0000-0000-000034620000}"/>
    <cellStyle name="LS Output Table No. 2+ 2 4 2 2 9" xfId="14747" xr:uid="{00000000-0005-0000-0000-000035620000}"/>
    <cellStyle name="LS Output Table No. 2+ 2 4 2 3" xfId="14748" xr:uid="{00000000-0005-0000-0000-000036620000}"/>
    <cellStyle name="LS Output Table No. 2+ 2 4 2 4" xfId="14749" xr:uid="{00000000-0005-0000-0000-000037620000}"/>
    <cellStyle name="LS Output Table No. 2+ 2 4 2 5" xfId="14750" xr:uid="{00000000-0005-0000-0000-000038620000}"/>
    <cellStyle name="LS Output Table No. 2+ 2 4 2 6" xfId="14751" xr:uid="{00000000-0005-0000-0000-000039620000}"/>
    <cellStyle name="LS Output Table No. 2+ 2 4 2 7" xfId="14752" xr:uid="{00000000-0005-0000-0000-00003A620000}"/>
    <cellStyle name="LS Output Table No. 2+ 2 4 2 8" xfId="14753" xr:uid="{00000000-0005-0000-0000-00003B620000}"/>
    <cellStyle name="LS Output Table No. 2+ 2 4 2 9" xfId="14754" xr:uid="{00000000-0005-0000-0000-00003C620000}"/>
    <cellStyle name="LS Output Table No. 2+ 2 4 3" xfId="14755" xr:uid="{00000000-0005-0000-0000-00003D620000}"/>
    <cellStyle name="LS Output Table No. 2+ 2 4 3 10" xfId="14756" xr:uid="{00000000-0005-0000-0000-00003E620000}"/>
    <cellStyle name="LS Output Table No. 2+ 2 4 3 11" xfId="14757" xr:uid="{00000000-0005-0000-0000-00003F620000}"/>
    <cellStyle name="LS Output Table No. 2+ 2 4 3 12" xfId="14758" xr:uid="{00000000-0005-0000-0000-000040620000}"/>
    <cellStyle name="LS Output Table No. 2+ 2 4 3 13" xfId="14759" xr:uid="{00000000-0005-0000-0000-000041620000}"/>
    <cellStyle name="LS Output Table No. 2+ 2 4 3 2" xfId="14760" xr:uid="{00000000-0005-0000-0000-000042620000}"/>
    <cellStyle name="LS Output Table No. 2+ 2 4 3 3" xfId="14761" xr:uid="{00000000-0005-0000-0000-000043620000}"/>
    <cellStyle name="LS Output Table No. 2+ 2 4 3 4" xfId="14762" xr:uid="{00000000-0005-0000-0000-000044620000}"/>
    <cellStyle name="LS Output Table No. 2+ 2 4 3 5" xfId="14763" xr:uid="{00000000-0005-0000-0000-000045620000}"/>
    <cellStyle name="LS Output Table No. 2+ 2 4 3 6" xfId="14764" xr:uid="{00000000-0005-0000-0000-000046620000}"/>
    <cellStyle name="LS Output Table No. 2+ 2 4 3 7" xfId="14765" xr:uid="{00000000-0005-0000-0000-000047620000}"/>
    <cellStyle name="LS Output Table No. 2+ 2 4 3 8" xfId="14766" xr:uid="{00000000-0005-0000-0000-000048620000}"/>
    <cellStyle name="LS Output Table No. 2+ 2 4 3 9" xfId="14767" xr:uid="{00000000-0005-0000-0000-000049620000}"/>
    <cellStyle name="LS Output Table No. 2+ 2 4 4" xfId="14768" xr:uid="{00000000-0005-0000-0000-00004A620000}"/>
    <cellStyle name="LS Output Table No. 2+ 2 4 5" xfId="14769" xr:uid="{00000000-0005-0000-0000-00004B620000}"/>
    <cellStyle name="LS Output Table No. 2+ 2 4 6" xfId="14770" xr:uid="{00000000-0005-0000-0000-00004C620000}"/>
    <cellStyle name="LS Output Table No. 2+ 2 4 7" xfId="14771" xr:uid="{00000000-0005-0000-0000-00004D620000}"/>
    <cellStyle name="LS Output Table No. 2+ 2 4 8" xfId="14772" xr:uid="{00000000-0005-0000-0000-00004E620000}"/>
    <cellStyle name="LS Output Table No. 2+ 2 4 9" xfId="14773" xr:uid="{00000000-0005-0000-0000-00004F620000}"/>
    <cellStyle name="LS Output Table No. 2+ 2 5" xfId="14774" xr:uid="{00000000-0005-0000-0000-000050620000}"/>
    <cellStyle name="LS Output Table No. 2+ 2 5 10" xfId="14775" xr:uid="{00000000-0005-0000-0000-000051620000}"/>
    <cellStyle name="LS Output Table No. 2+ 2 5 11" xfId="14776" xr:uid="{00000000-0005-0000-0000-000052620000}"/>
    <cellStyle name="LS Output Table No. 2+ 2 5 12" xfId="14777" xr:uid="{00000000-0005-0000-0000-000053620000}"/>
    <cellStyle name="LS Output Table No. 2+ 2 5 13" xfId="14778" xr:uid="{00000000-0005-0000-0000-000054620000}"/>
    <cellStyle name="LS Output Table No. 2+ 2 5 14" xfId="14779" xr:uid="{00000000-0005-0000-0000-000055620000}"/>
    <cellStyle name="LS Output Table No. 2+ 2 5 15" xfId="14780" xr:uid="{00000000-0005-0000-0000-000056620000}"/>
    <cellStyle name="LS Output Table No. 2+ 2 5 2" xfId="14781" xr:uid="{00000000-0005-0000-0000-000057620000}"/>
    <cellStyle name="LS Output Table No. 2+ 2 5 2 10" xfId="14782" xr:uid="{00000000-0005-0000-0000-000058620000}"/>
    <cellStyle name="LS Output Table No. 2+ 2 5 2 11" xfId="14783" xr:uid="{00000000-0005-0000-0000-000059620000}"/>
    <cellStyle name="LS Output Table No. 2+ 2 5 2 12" xfId="14784" xr:uid="{00000000-0005-0000-0000-00005A620000}"/>
    <cellStyle name="LS Output Table No. 2+ 2 5 2 13" xfId="14785" xr:uid="{00000000-0005-0000-0000-00005B620000}"/>
    <cellStyle name="LS Output Table No. 2+ 2 5 2 14" xfId="14786" xr:uid="{00000000-0005-0000-0000-00005C620000}"/>
    <cellStyle name="LS Output Table No. 2+ 2 5 2 2" xfId="14787" xr:uid="{00000000-0005-0000-0000-00005D620000}"/>
    <cellStyle name="LS Output Table No. 2+ 2 5 2 2 10" xfId="14788" xr:uid="{00000000-0005-0000-0000-00005E620000}"/>
    <cellStyle name="LS Output Table No. 2+ 2 5 2 2 11" xfId="14789" xr:uid="{00000000-0005-0000-0000-00005F620000}"/>
    <cellStyle name="LS Output Table No. 2+ 2 5 2 2 12" xfId="14790" xr:uid="{00000000-0005-0000-0000-000060620000}"/>
    <cellStyle name="LS Output Table No. 2+ 2 5 2 2 13" xfId="14791" xr:uid="{00000000-0005-0000-0000-000061620000}"/>
    <cellStyle name="LS Output Table No. 2+ 2 5 2 2 2" xfId="14792" xr:uid="{00000000-0005-0000-0000-000062620000}"/>
    <cellStyle name="LS Output Table No. 2+ 2 5 2 2 3" xfId="14793" xr:uid="{00000000-0005-0000-0000-000063620000}"/>
    <cellStyle name="LS Output Table No. 2+ 2 5 2 2 4" xfId="14794" xr:uid="{00000000-0005-0000-0000-000064620000}"/>
    <cellStyle name="LS Output Table No. 2+ 2 5 2 2 5" xfId="14795" xr:uid="{00000000-0005-0000-0000-000065620000}"/>
    <cellStyle name="LS Output Table No. 2+ 2 5 2 2 6" xfId="14796" xr:uid="{00000000-0005-0000-0000-000066620000}"/>
    <cellStyle name="LS Output Table No. 2+ 2 5 2 2 7" xfId="14797" xr:uid="{00000000-0005-0000-0000-000067620000}"/>
    <cellStyle name="LS Output Table No. 2+ 2 5 2 2 8" xfId="14798" xr:uid="{00000000-0005-0000-0000-000068620000}"/>
    <cellStyle name="LS Output Table No. 2+ 2 5 2 2 9" xfId="14799" xr:uid="{00000000-0005-0000-0000-000069620000}"/>
    <cellStyle name="LS Output Table No. 2+ 2 5 2 3" xfId="14800" xr:uid="{00000000-0005-0000-0000-00006A620000}"/>
    <cellStyle name="LS Output Table No. 2+ 2 5 2 4" xfId="14801" xr:uid="{00000000-0005-0000-0000-00006B620000}"/>
    <cellStyle name="LS Output Table No. 2+ 2 5 2 5" xfId="14802" xr:uid="{00000000-0005-0000-0000-00006C620000}"/>
    <cellStyle name="LS Output Table No. 2+ 2 5 2 6" xfId="14803" xr:uid="{00000000-0005-0000-0000-00006D620000}"/>
    <cellStyle name="LS Output Table No. 2+ 2 5 2 7" xfId="14804" xr:uid="{00000000-0005-0000-0000-00006E620000}"/>
    <cellStyle name="LS Output Table No. 2+ 2 5 2 8" xfId="14805" xr:uid="{00000000-0005-0000-0000-00006F620000}"/>
    <cellStyle name="LS Output Table No. 2+ 2 5 2 9" xfId="14806" xr:uid="{00000000-0005-0000-0000-000070620000}"/>
    <cellStyle name="LS Output Table No. 2+ 2 5 3" xfId="14807" xr:uid="{00000000-0005-0000-0000-000071620000}"/>
    <cellStyle name="LS Output Table No. 2+ 2 5 3 10" xfId="14808" xr:uid="{00000000-0005-0000-0000-000072620000}"/>
    <cellStyle name="LS Output Table No. 2+ 2 5 3 11" xfId="14809" xr:uid="{00000000-0005-0000-0000-000073620000}"/>
    <cellStyle name="LS Output Table No. 2+ 2 5 3 12" xfId="14810" xr:uid="{00000000-0005-0000-0000-000074620000}"/>
    <cellStyle name="LS Output Table No. 2+ 2 5 3 13" xfId="14811" xr:uid="{00000000-0005-0000-0000-000075620000}"/>
    <cellStyle name="LS Output Table No. 2+ 2 5 3 2" xfId="14812" xr:uid="{00000000-0005-0000-0000-000076620000}"/>
    <cellStyle name="LS Output Table No. 2+ 2 5 3 3" xfId="14813" xr:uid="{00000000-0005-0000-0000-000077620000}"/>
    <cellStyle name="LS Output Table No. 2+ 2 5 3 4" xfId="14814" xr:uid="{00000000-0005-0000-0000-000078620000}"/>
    <cellStyle name="LS Output Table No. 2+ 2 5 3 5" xfId="14815" xr:uid="{00000000-0005-0000-0000-000079620000}"/>
    <cellStyle name="LS Output Table No. 2+ 2 5 3 6" xfId="14816" xr:uid="{00000000-0005-0000-0000-00007A620000}"/>
    <cellStyle name="LS Output Table No. 2+ 2 5 3 7" xfId="14817" xr:uid="{00000000-0005-0000-0000-00007B620000}"/>
    <cellStyle name="LS Output Table No. 2+ 2 5 3 8" xfId="14818" xr:uid="{00000000-0005-0000-0000-00007C620000}"/>
    <cellStyle name="LS Output Table No. 2+ 2 5 3 9" xfId="14819" xr:uid="{00000000-0005-0000-0000-00007D620000}"/>
    <cellStyle name="LS Output Table No. 2+ 2 5 4" xfId="14820" xr:uid="{00000000-0005-0000-0000-00007E620000}"/>
    <cellStyle name="LS Output Table No. 2+ 2 5 5" xfId="14821" xr:uid="{00000000-0005-0000-0000-00007F620000}"/>
    <cellStyle name="LS Output Table No. 2+ 2 5 6" xfId="14822" xr:uid="{00000000-0005-0000-0000-000080620000}"/>
    <cellStyle name="LS Output Table No. 2+ 2 5 7" xfId="14823" xr:uid="{00000000-0005-0000-0000-000081620000}"/>
    <cellStyle name="LS Output Table No. 2+ 2 5 8" xfId="14824" xr:uid="{00000000-0005-0000-0000-000082620000}"/>
    <cellStyle name="LS Output Table No. 2+ 2 5 9" xfId="14825" xr:uid="{00000000-0005-0000-0000-000083620000}"/>
    <cellStyle name="LS Output Table No. 2+ 2 6" xfId="14826" xr:uid="{00000000-0005-0000-0000-000084620000}"/>
    <cellStyle name="LS Output Table No. 2+ 2 6 10" xfId="14827" xr:uid="{00000000-0005-0000-0000-000085620000}"/>
    <cellStyle name="LS Output Table No. 2+ 2 6 11" xfId="14828" xr:uid="{00000000-0005-0000-0000-000086620000}"/>
    <cellStyle name="LS Output Table No. 2+ 2 6 12" xfId="14829" xr:uid="{00000000-0005-0000-0000-000087620000}"/>
    <cellStyle name="LS Output Table No. 2+ 2 6 13" xfId="14830" xr:uid="{00000000-0005-0000-0000-000088620000}"/>
    <cellStyle name="LS Output Table No. 2+ 2 6 14" xfId="14831" xr:uid="{00000000-0005-0000-0000-000089620000}"/>
    <cellStyle name="LS Output Table No. 2+ 2 6 2" xfId="14832" xr:uid="{00000000-0005-0000-0000-00008A620000}"/>
    <cellStyle name="LS Output Table No. 2+ 2 6 2 10" xfId="14833" xr:uid="{00000000-0005-0000-0000-00008B620000}"/>
    <cellStyle name="LS Output Table No. 2+ 2 6 2 11" xfId="14834" xr:uid="{00000000-0005-0000-0000-00008C620000}"/>
    <cellStyle name="LS Output Table No. 2+ 2 6 2 12" xfId="14835" xr:uid="{00000000-0005-0000-0000-00008D620000}"/>
    <cellStyle name="LS Output Table No. 2+ 2 6 2 13" xfId="14836" xr:uid="{00000000-0005-0000-0000-00008E620000}"/>
    <cellStyle name="LS Output Table No. 2+ 2 6 2 2" xfId="14837" xr:uid="{00000000-0005-0000-0000-00008F620000}"/>
    <cellStyle name="LS Output Table No. 2+ 2 6 2 3" xfId="14838" xr:uid="{00000000-0005-0000-0000-000090620000}"/>
    <cellStyle name="LS Output Table No. 2+ 2 6 2 4" xfId="14839" xr:uid="{00000000-0005-0000-0000-000091620000}"/>
    <cellStyle name="LS Output Table No. 2+ 2 6 2 5" xfId="14840" xr:uid="{00000000-0005-0000-0000-000092620000}"/>
    <cellStyle name="LS Output Table No. 2+ 2 6 2 6" xfId="14841" xr:uid="{00000000-0005-0000-0000-000093620000}"/>
    <cellStyle name="LS Output Table No. 2+ 2 6 2 7" xfId="14842" xr:uid="{00000000-0005-0000-0000-000094620000}"/>
    <cellStyle name="LS Output Table No. 2+ 2 6 2 8" xfId="14843" xr:uid="{00000000-0005-0000-0000-000095620000}"/>
    <cellStyle name="LS Output Table No. 2+ 2 6 2 9" xfId="14844" xr:uid="{00000000-0005-0000-0000-000096620000}"/>
    <cellStyle name="LS Output Table No. 2+ 2 6 3" xfId="14845" xr:uid="{00000000-0005-0000-0000-000097620000}"/>
    <cellStyle name="LS Output Table No. 2+ 2 6 4" xfId="14846" xr:uid="{00000000-0005-0000-0000-000098620000}"/>
    <cellStyle name="LS Output Table No. 2+ 2 6 5" xfId="14847" xr:uid="{00000000-0005-0000-0000-000099620000}"/>
    <cellStyle name="LS Output Table No. 2+ 2 6 6" xfId="14848" xr:uid="{00000000-0005-0000-0000-00009A620000}"/>
    <cellStyle name="LS Output Table No. 2+ 2 6 7" xfId="14849" xr:uid="{00000000-0005-0000-0000-00009B620000}"/>
    <cellStyle name="LS Output Table No. 2+ 2 6 8" xfId="14850" xr:uid="{00000000-0005-0000-0000-00009C620000}"/>
    <cellStyle name="LS Output Table No. 2+ 2 6 9" xfId="14851" xr:uid="{00000000-0005-0000-0000-00009D620000}"/>
    <cellStyle name="LS Output Table No. 2+ 2 7" xfId="14852" xr:uid="{00000000-0005-0000-0000-00009E620000}"/>
    <cellStyle name="LS Output Table No. 2+ 2 7 10" xfId="14853" xr:uid="{00000000-0005-0000-0000-00009F620000}"/>
    <cellStyle name="LS Output Table No. 2+ 2 7 11" xfId="14854" xr:uid="{00000000-0005-0000-0000-0000A0620000}"/>
    <cellStyle name="LS Output Table No. 2+ 2 7 12" xfId="14855" xr:uid="{00000000-0005-0000-0000-0000A1620000}"/>
    <cellStyle name="LS Output Table No. 2+ 2 7 13" xfId="14856" xr:uid="{00000000-0005-0000-0000-0000A2620000}"/>
    <cellStyle name="LS Output Table No. 2+ 2 7 14" xfId="14857" xr:uid="{00000000-0005-0000-0000-0000A3620000}"/>
    <cellStyle name="LS Output Table No. 2+ 2 7 2" xfId="14858" xr:uid="{00000000-0005-0000-0000-0000A4620000}"/>
    <cellStyle name="LS Output Table No. 2+ 2 7 2 10" xfId="14859" xr:uid="{00000000-0005-0000-0000-0000A5620000}"/>
    <cellStyle name="LS Output Table No. 2+ 2 7 2 11" xfId="14860" xr:uid="{00000000-0005-0000-0000-0000A6620000}"/>
    <cellStyle name="LS Output Table No. 2+ 2 7 2 12" xfId="14861" xr:uid="{00000000-0005-0000-0000-0000A7620000}"/>
    <cellStyle name="LS Output Table No. 2+ 2 7 2 13" xfId="14862" xr:uid="{00000000-0005-0000-0000-0000A8620000}"/>
    <cellStyle name="LS Output Table No. 2+ 2 7 2 2" xfId="14863" xr:uid="{00000000-0005-0000-0000-0000A9620000}"/>
    <cellStyle name="LS Output Table No. 2+ 2 7 2 3" xfId="14864" xr:uid="{00000000-0005-0000-0000-0000AA620000}"/>
    <cellStyle name="LS Output Table No. 2+ 2 7 2 4" xfId="14865" xr:uid="{00000000-0005-0000-0000-0000AB620000}"/>
    <cellStyle name="LS Output Table No. 2+ 2 7 2 5" xfId="14866" xr:uid="{00000000-0005-0000-0000-0000AC620000}"/>
    <cellStyle name="LS Output Table No. 2+ 2 7 2 6" xfId="14867" xr:uid="{00000000-0005-0000-0000-0000AD620000}"/>
    <cellStyle name="LS Output Table No. 2+ 2 7 2 7" xfId="14868" xr:uid="{00000000-0005-0000-0000-0000AE620000}"/>
    <cellStyle name="LS Output Table No. 2+ 2 7 2 8" xfId="14869" xr:uid="{00000000-0005-0000-0000-0000AF620000}"/>
    <cellStyle name="LS Output Table No. 2+ 2 7 2 9" xfId="14870" xr:uid="{00000000-0005-0000-0000-0000B0620000}"/>
    <cellStyle name="LS Output Table No. 2+ 2 7 3" xfId="14871" xr:uid="{00000000-0005-0000-0000-0000B1620000}"/>
    <cellStyle name="LS Output Table No. 2+ 2 7 4" xfId="14872" xr:uid="{00000000-0005-0000-0000-0000B2620000}"/>
    <cellStyle name="LS Output Table No. 2+ 2 7 5" xfId="14873" xr:uid="{00000000-0005-0000-0000-0000B3620000}"/>
    <cellStyle name="LS Output Table No. 2+ 2 7 6" xfId="14874" xr:uid="{00000000-0005-0000-0000-0000B4620000}"/>
    <cellStyle name="LS Output Table No. 2+ 2 7 7" xfId="14875" xr:uid="{00000000-0005-0000-0000-0000B5620000}"/>
    <cellStyle name="LS Output Table No. 2+ 2 7 8" xfId="14876" xr:uid="{00000000-0005-0000-0000-0000B6620000}"/>
    <cellStyle name="LS Output Table No. 2+ 2 7 9" xfId="14877" xr:uid="{00000000-0005-0000-0000-0000B7620000}"/>
    <cellStyle name="LS Output Table No. 2+ 2 8" xfId="14878" xr:uid="{00000000-0005-0000-0000-0000B8620000}"/>
    <cellStyle name="LS Output Table No. 2+ 2 8 10" xfId="14879" xr:uid="{00000000-0005-0000-0000-0000B9620000}"/>
    <cellStyle name="LS Output Table No. 2+ 2 8 11" xfId="14880" xr:uid="{00000000-0005-0000-0000-0000BA620000}"/>
    <cellStyle name="LS Output Table No. 2+ 2 8 12" xfId="14881" xr:uid="{00000000-0005-0000-0000-0000BB620000}"/>
    <cellStyle name="LS Output Table No. 2+ 2 8 13" xfId="14882" xr:uid="{00000000-0005-0000-0000-0000BC620000}"/>
    <cellStyle name="LS Output Table No. 2+ 2 8 2" xfId="14883" xr:uid="{00000000-0005-0000-0000-0000BD620000}"/>
    <cellStyle name="LS Output Table No. 2+ 2 8 3" xfId="14884" xr:uid="{00000000-0005-0000-0000-0000BE620000}"/>
    <cellStyle name="LS Output Table No. 2+ 2 8 4" xfId="14885" xr:uid="{00000000-0005-0000-0000-0000BF620000}"/>
    <cellStyle name="LS Output Table No. 2+ 2 8 5" xfId="14886" xr:uid="{00000000-0005-0000-0000-0000C0620000}"/>
    <cellStyle name="LS Output Table No. 2+ 2 8 6" xfId="14887" xr:uid="{00000000-0005-0000-0000-0000C1620000}"/>
    <cellStyle name="LS Output Table No. 2+ 2 8 7" xfId="14888" xr:uid="{00000000-0005-0000-0000-0000C2620000}"/>
    <cellStyle name="LS Output Table No. 2+ 2 8 8" xfId="14889" xr:uid="{00000000-0005-0000-0000-0000C3620000}"/>
    <cellStyle name="LS Output Table No. 2+ 2 8 9" xfId="14890" xr:uid="{00000000-0005-0000-0000-0000C4620000}"/>
    <cellStyle name="LS Output Table No. 2+ 2 9" xfId="14891" xr:uid="{00000000-0005-0000-0000-0000C5620000}"/>
    <cellStyle name="LS Output Table No. 2+ 3" xfId="14892" xr:uid="{00000000-0005-0000-0000-0000C6620000}"/>
    <cellStyle name="LS Output Table No. 2+ 3 10" xfId="14893" xr:uid="{00000000-0005-0000-0000-0000C7620000}"/>
    <cellStyle name="LS Output Table No. 2+ 3 11" xfId="14894" xr:uid="{00000000-0005-0000-0000-0000C8620000}"/>
    <cellStyle name="LS Output Table No. 2+ 3 12" xfId="14895" xr:uid="{00000000-0005-0000-0000-0000C9620000}"/>
    <cellStyle name="LS Output Table No. 2+ 3 13" xfId="14896" xr:uid="{00000000-0005-0000-0000-0000CA620000}"/>
    <cellStyle name="LS Output Table No. 2+ 3 14" xfId="14897" xr:uid="{00000000-0005-0000-0000-0000CB620000}"/>
    <cellStyle name="LS Output Table No. 2+ 3 15" xfId="14898" xr:uid="{00000000-0005-0000-0000-0000CC620000}"/>
    <cellStyle name="LS Output Table No. 2+ 3 16" xfId="14899" xr:uid="{00000000-0005-0000-0000-0000CD620000}"/>
    <cellStyle name="LS Output Table No. 2+ 3 17" xfId="14900" xr:uid="{00000000-0005-0000-0000-0000CE620000}"/>
    <cellStyle name="LS Output Table No. 2+ 3 18" xfId="14901" xr:uid="{00000000-0005-0000-0000-0000CF620000}"/>
    <cellStyle name="LS Output Table No. 2+ 3 2" xfId="14902" xr:uid="{00000000-0005-0000-0000-0000D0620000}"/>
    <cellStyle name="LS Output Table No. 2+ 3 2 10" xfId="14903" xr:uid="{00000000-0005-0000-0000-0000D1620000}"/>
    <cellStyle name="LS Output Table No. 2+ 3 2 11" xfId="14904" xr:uid="{00000000-0005-0000-0000-0000D2620000}"/>
    <cellStyle name="LS Output Table No. 2+ 3 2 12" xfId="14905" xr:uid="{00000000-0005-0000-0000-0000D3620000}"/>
    <cellStyle name="LS Output Table No. 2+ 3 2 13" xfId="14906" xr:uid="{00000000-0005-0000-0000-0000D4620000}"/>
    <cellStyle name="LS Output Table No. 2+ 3 2 14" xfId="14907" xr:uid="{00000000-0005-0000-0000-0000D5620000}"/>
    <cellStyle name="LS Output Table No. 2+ 3 2 15" xfId="14908" xr:uid="{00000000-0005-0000-0000-0000D6620000}"/>
    <cellStyle name="LS Output Table No. 2+ 3 2 16" xfId="14909" xr:uid="{00000000-0005-0000-0000-0000D7620000}"/>
    <cellStyle name="LS Output Table No. 2+ 3 2 2" xfId="14910" xr:uid="{00000000-0005-0000-0000-0000D8620000}"/>
    <cellStyle name="LS Output Table No. 2+ 3 2 2 10" xfId="14911" xr:uid="{00000000-0005-0000-0000-0000D9620000}"/>
    <cellStyle name="LS Output Table No. 2+ 3 2 2 11" xfId="14912" xr:uid="{00000000-0005-0000-0000-0000DA620000}"/>
    <cellStyle name="LS Output Table No. 2+ 3 2 2 12" xfId="14913" xr:uid="{00000000-0005-0000-0000-0000DB620000}"/>
    <cellStyle name="LS Output Table No. 2+ 3 2 2 13" xfId="14914" xr:uid="{00000000-0005-0000-0000-0000DC620000}"/>
    <cellStyle name="LS Output Table No. 2+ 3 2 2 14" xfId="14915" xr:uid="{00000000-0005-0000-0000-0000DD620000}"/>
    <cellStyle name="LS Output Table No. 2+ 3 2 2 15" xfId="14916" xr:uid="{00000000-0005-0000-0000-0000DE620000}"/>
    <cellStyle name="LS Output Table No. 2+ 3 2 2 2" xfId="14917" xr:uid="{00000000-0005-0000-0000-0000DF620000}"/>
    <cellStyle name="LS Output Table No. 2+ 3 2 2 2 10" xfId="14918" xr:uid="{00000000-0005-0000-0000-0000E0620000}"/>
    <cellStyle name="LS Output Table No. 2+ 3 2 2 2 11" xfId="14919" xr:uid="{00000000-0005-0000-0000-0000E1620000}"/>
    <cellStyle name="LS Output Table No. 2+ 3 2 2 2 12" xfId="14920" xr:uid="{00000000-0005-0000-0000-0000E2620000}"/>
    <cellStyle name="LS Output Table No. 2+ 3 2 2 2 13" xfId="14921" xr:uid="{00000000-0005-0000-0000-0000E3620000}"/>
    <cellStyle name="LS Output Table No. 2+ 3 2 2 2 14" xfId="14922" xr:uid="{00000000-0005-0000-0000-0000E4620000}"/>
    <cellStyle name="LS Output Table No. 2+ 3 2 2 2 2" xfId="14923" xr:uid="{00000000-0005-0000-0000-0000E5620000}"/>
    <cellStyle name="LS Output Table No. 2+ 3 2 2 2 2 10" xfId="14924" xr:uid="{00000000-0005-0000-0000-0000E6620000}"/>
    <cellStyle name="LS Output Table No. 2+ 3 2 2 2 2 11" xfId="14925" xr:uid="{00000000-0005-0000-0000-0000E7620000}"/>
    <cellStyle name="LS Output Table No. 2+ 3 2 2 2 2 12" xfId="14926" xr:uid="{00000000-0005-0000-0000-0000E8620000}"/>
    <cellStyle name="LS Output Table No. 2+ 3 2 2 2 2 13" xfId="14927" xr:uid="{00000000-0005-0000-0000-0000E9620000}"/>
    <cellStyle name="LS Output Table No. 2+ 3 2 2 2 2 2" xfId="14928" xr:uid="{00000000-0005-0000-0000-0000EA620000}"/>
    <cellStyle name="LS Output Table No. 2+ 3 2 2 2 2 3" xfId="14929" xr:uid="{00000000-0005-0000-0000-0000EB620000}"/>
    <cellStyle name="LS Output Table No. 2+ 3 2 2 2 2 4" xfId="14930" xr:uid="{00000000-0005-0000-0000-0000EC620000}"/>
    <cellStyle name="LS Output Table No. 2+ 3 2 2 2 2 5" xfId="14931" xr:uid="{00000000-0005-0000-0000-0000ED620000}"/>
    <cellStyle name="LS Output Table No. 2+ 3 2 2 2 2 6" xfId="14932" xr:uid="{00000000-0005-0000-0000-0000EE620000}"/>
    <cellStyle name="LS Output Table No. 2+ 3 2 2 2 2 7" xfId="14933" xr:uid="{00000000-0005-0000-0000-0000EF620000}"/>
    <cellStyle name="LS Output Table No. 2+ 3 2 2 2 2 8" xfId="14934" xr:uid="{00000000-0005-0000-0000-0000F0620000}"/>
    <cellStyle name="LS Output Table No. 2+ 3 2 2 2 2 9" xfId="14935" xr:uid="{00000000-0005-0000-0000-0000F1620000}"/>
    <cellStyle name="LS Output Table No. 2+ 3 2 2 2 3" xfId="14936" xr:uid="{00000000-0005-0000-0000-0000F2620000}"/>
    <cellStyle name="LS Output Table No. 2+ 3 2 2 2 4" xfId="14937" xr:uid="{00000000-0005-0000-0000-0000F3620000}"/>
    <cellStyle name="LS Output Table No. 2+ 3 2 2 2 5" xfId="14938" xr:uid="{00000000-0005-0000-0000-0000F4620000}"/>
    <cellStyle name="LS Output Table No. 2+ 3 2 2 2 6" xfId="14939" xr:uid="{00000000-0005-0000-0000-0000F5620000}"/>
    <cellStyle name="LS Output Table No. 2+ 3 2 2 2 7" xfId="14940" xr:uid="{00000000-0005-0000-0000-0000F6620000}"/>
    <cellStyle name="LS Output Table No. 2+ 3 2 2 2 8" xfId="14941" xr:uid="{00000000-0005-0000-0000-0000F7620000}"/>
    <cellStyle name="LS Output Table No. 2+ 3 2 2 2 9" xfId="14942" xr:uid="{00000000-0005-0000-0000-0000F8620000}"/>
    <cellStyle name="LS Output Table No. 2+ 3 2 2 3" xfId="14943" xr:uid="{00000000-0005-0000-0000-0000F9620000}"/>
    <cellStyle name="LS Output Table No. 2+ 3 2 2 3 10" xfId="14944" xr:uid="{00000000-0005-0000-0000-0000FA620000}"/>
    <cellStyle name="LS Output Table No. 2+ 3 2 2 3 11" xfId="14945" xr:uid="{00000000-0005-0000-0000-0000FB620000}"/>
    <cellStyle name="LS Output Table No. 2+ 3 2 2 3 12" xfId="14946" xr:uid="{00000000-0005-0000-0000-0000FC620000}"/>
    <cellStyle name="LS Output Table No. 2+ 3 2 2 3 13" xfId="14947" xr:uid="{00000000-0005-0000-0000-0000FD620000}"/>
    <cellStyle name="LS Output Table No. 2+ 3 2 2 3 2" xfId="14948" xr:uid="{00000000-0005-0000-0000-0000FE620000}"/>
    <cellStyle name="LS Output Table No. 2+ 3 2 2 3 3" xfId="14949" xr:uid="{00000000-0005-0000-0000-0000FF620000}"/>
    <cellStyle name="LS Output Table No. 2+ 3 2 2 3 4" xfId="14950" xr:uid="{00000000-0005-0000-0000-000000630000}"/>
    <cellStyle name="LS Output Table No. 2+ 3 2 2 3 5" xfId="14951" xr:uid="{00000000-0005-0000-0000-000001630000}"/>
    <cellStyle name="LS Output Table No. 2+ 3 2 2 3 6" xfId="14952" xr:uid="{00000000-0005-0000-0000-000002630000}"/>
    <cellStyle name="LS Output Table No. 2+ 3 2 2 3 7" xfId="14953" xr:uid="{00000000-0005-0000-0000-000003630000}"/>
    <cellStyle name="LS Output Table No. 2+ 3 2 2 3 8" xfId="14954" xr:uid="{00000000-0005-0000-0000-000004630000}"/>
    <cellStyle name="LS Output Table No. 2+ 3 2 2 3 9" xfId="14955" xr:uid="{00000000-0005-0000-0000-000005630000}"/>
    <cellStyle name="LS Output Table No. 2+ 3 2 2 4" xfId="14956" xr:uid="{00000000-0005-0000-0000-000006630000}"/>
    <cellStyle name="LS Output Table No. 2+ 3 2 2 5" xfId="14957" xr:uid="{00000000-0005-0000-0000-000007630000}"/>
    <cellStyle name="LS Output Table No. 2+ 3 2 2 6" xfId="14958" xr:uid="{00000000-0005-0000-0000-000008630000}"/>
    <cellStyle name="LS Output Table No. 2+ 3 2 2 7" xfId="14959" xr:uid="{00000000-0005-0000-0000-000009630000}"/>
    <cellStyle name="LS Output Table No. 2+ 3 2 2 8" xfId="14960" xr:uid="{00000000-0005-0000-0000-00000A630000}"/>
    <cellStyle name="LS Output Table No. 2+ 3 2 2 9" xfId="14961" xr:uid="{00000000-0005-0000-0000-00000B630000}"/>
    <cellStyle name="LS Output Table No. 2+ 3 2 3" xfId="14962" xr:uid="{00000000-0005-0000-0000-00000C630000}"/>
    <cellStyle name="LS Output Table No. 2+ 3 2 3 10" xfId="14963" xr:uid="{00000000-0005-0000-0000-00000D630000}"/>
    <cellStyle name="LS Output Table No. 2+ 3 2 3 11" xfId="14964" xr:uid="{00000000-0005-0000-0000-00000E630000}"/>
    <cellStyle name="LS Output Table No. 2+ 3 2 3 12" xfId="14965" xr:uid="{00000000-0005-0000-0000-00000F630000}"/>
    <cellStyle name="LS Output Table No. 2+ 3 2 3 13" xfId="14966" xr:uid="{00000000-0005-0000-0000-000010630000}"/>
    <cellStyle name="LS Output Table No. 2+ 3 2 3 14" xfId="14967" xr:uid="{00000000-0005-0000-0000-000011630000}"/>
    <cellStyle name="LS Output Table No. 2+ 3 2 3 2" xfId="14968" xr:uid="{00000000-0005-0000-0000-000012630000}"/>
    <cellStyle name="LS Output Table No. 2+ 3 2 3 2 10" xfId="14969" xr:uid="{00000000-0005-0000-0000-000013630000}"/>
    <cellStyle name="LS Output Table No. 2+ 3 2 3 2 11" xfId="14970" xr:uid="{00000000-0005-0000-0000-000014630000}"/>
    <cellStyle name="LS Output Table No. 2+ 3 2 3 2 12" xfId="14971" xr:uid="{00000000-0005-0000-0000-000015630000}"/>
    <cellStyle name="LS Output Table No. 2+ 3 2 3 2 13" xfId="14972" xr:uid="{00000000-0005-0000-0000-000016630000}"/>
    <cellStyle name="LS Output Table No. 2+ 3 2 3 2 2" xfId="14973" xr:uid="{00000000-0005-0000-0000-000017630000}"/>
    <cellStyle name="LS Output Table No. 2+ 3 2 3 2 3" xfId="14974" xr:uid="{00000000-0005-0000-0000-000018630000}"/>
    <cellStyle name="LS Output Table No. 2+ 3 2 3 2 4" xfId="14975" xr:uid="{00000000-0005-0000-0000-000019630000}"/>
    <cellStyle name="LS Output Table No. 2+ 3 2 3 2 5" xfId="14976" xr:uid="{00000000-0005-0000-0000-00001A630000}"/>
    <cellStyle name="LS Output Table No. 2+ 3 2 3 2 6" xfId="14977" xr:uid="{00000000-0005-0000-0000-00001B630000}"/>
    <cellStyle name="LS Output Table No. 2+ 3 2 3 2 7" xfId="14978" xr:uid="{00000000-0005-0000-0000-00001C630000}"/>
    <cellStyle name="LS Output Table No. 2+ 3 2 3 2 8" xfId="14979" xr:uid="{00000000-0005-0000-0000-00001D630000}"/>
    <cellStyle name="LS Output Table No. 2+ 3 2 3 2 9" xfId="14980" xr:uid="{00000000-0005-0000-0000-00001E630000}"/>
    <cellStyle name="LS Output Table No. 2+ 3 2 3 3" xfId="14981" xr:uid="{00000000-0005-0000-0000-00001F630000}"/>
    <cellStyle name="LS Output Table No. 2+ 3 2 3 4" xfId="14982" xr:uid="{00000000-0005-0000-0000-000020630000}"/>
    <cellStyle name="LS Output Table No. 2+ 3 2 3 5" xfId="14983" xr:uid="{00000000-0005-0000-0000-000021630000}"/>
    <cellStyle name="LS Output Table No. 2+ 3 2 3 6" xfId="14984" xr:uid="{00000000-0005-0000-0000-000022630000}"/>
    <cellStyle name="LS Output Table No. 2+ 3 2 3 7" xfId="14985" xr:uid="{00000000-0005-0000-0000-000023630000}"/>
    <cellStyle name="LS Output Table No. 2+ 3 2 3 8" xfId="14986" xr:uid="{00000000-0005-0000-0000-000024630000}"/>
    <cellStyle name="LS Output Table No. 2+ 3 2 3 9" xfId="14987" xr:uid="{00000000-0005-0000-0000-000025630000}"/>
    <cellStyle name="LS Output Table No. 2+ 3 2 4" xfId="14988" xr:uid="{00000000-0005-0000-0000-000026630000}"/>
    <cellStyle name="LS Output Table No. 2+ 3 2 4 10" xfId="14989" xr:uid="{00000000-0005-0000-0000-000027630000}"/>
    <cellStyle name="LS Output Table No. 2+ 3 2 4 11" xfId="14990" xr:uid="{00000000-0005-0000-0000-000028630000}"/>
    <cellStyle name="LS Output Table No. 2+ 3 2 4 12" xfId="14991" xr:uid="{00000000-0005-0000-0000-000029630000}"/>
    <cellStyle name="LS Output Table No. 2+ 3 2 4 13" xfId="14992" xr:uid="{00000000-0005-0000-0000-00002A630000}"/>
    <cellStyle name="LS Output Table No. 2+ 3 2 4 2" xfId="14993" xr:uid="{00000000-0005-0000-0000-00002B630000}"/>
    <cellStyle name="LS Output Table No. 2+ 3 2 4 3" xfId="14994" xr:uid="{00000000-0005-0000-0000-00002C630000}"/>
    <cellStyle name="LS Output Table No. 2+ 3 2 4 4" xfId="14995" xr:uid="{00000000-0005-0000-0000-00002D630000}"/>
    <cellStyle name="LS Output Table No. 2+ 3 2 4 5" xfId="14996" xr:uid="{00000000-0005-0000-0000-00002E630000}"/>
    <cellStyle name="LS Output Table No. 2+ 3 2 4 6" xfId="14997" xr:uid="{00000000-0005-0000-0000-00002F630000}"/>
    <cellStyle name="LS Output Table No. 2+ 3 2 4 7" xfId="14998" xr:uid="{00000000-0005-0000-0000-000030630000}"/>
    <cellStyle name="LS Output Table No. 2+ 3 2 4 8" xfId="14999" xr:uid="{00000000-0005-0000-0000-000031630000}"/>
    <cellStyle name="LS Output Table No. 2+ 3 2 4 9" xfId="15000" xr:uid="{00000000-0005-0000-0000-000032630000}"/>
    <cellStyle name="LS Output Table No. 2+ 3 2 5" xfId="15001" xr:uid="{00000000-0005-0000-0000-000033630000}"/>
    <cellStyle name="LS Output Table No. 2+ 3 2 6" xfId="15002" xr:uid="{00000000-0005-0000-0000-000034630000}"/>
    <cellStyle name="LS Output Table No. 2+ 3 2 7" xfId="15003" xr:uid="{00000000-0005-0000-0000-000035630000}"/>
    <cellStyle name="LS Output Table No. 2+ 3 2 8" xfId="15004" xr:uid="{00000000-0005-0000-0000-000036630000}"/>
    <cellStyle name="LS Output Table No. 2+ 3 2 9" xfId="15005" xr:uid="{00000000-0005-0000-0000-000037630000}"/>
    <cellStyle name="LS Output Table No. 2+ 3 3" xfId="15006" xr:uid="{00000000-0005-0000-0000-000038630000}"/>
    <cellStyle name="LS Output Table No. 2+ 3 3 10" xfId="15007" xr:uid="{00000000-0005-0000-0000-000039630000}"/>
    <cellStyle name="LS Output Table No. 2+ 3 3 11" xfId="15008" xr:uid="{00000000-0005-0000-0000-00003A630000}"/>
    <cellStyle name="LS Output Table No. 2+ 3 3 12" xfId="15009" xr:uid="{00000000-0005-0000-0000-00003B630000}"/>
    <cellStyle name="LS Output Table No. 2+ 3 3 13" xfId="15010" xr:uid="{00000000-0005-0000-0000-00003C630000}"/>
    <cellStyle name="LS Output Table No. 2+ 3 3 14" xfId="15011" xr:uid="{00000000-0005-0000-0000-00003D630000}"/>
    <cellStyle name="LS Output Table No. 2+ 3 3 15" xfId="15012" xr:uid="{00000000-0005-0000-0000-00003E630000}"/>
    <cellStyle name="LS Output Table No. 2+ 3 3 2" xfId="15013" xr:uid="{00000000-0005-0000-0000-00003F630000}"/>
    <cellStyle name="LS Output Table No. 2+ 3 3 2 10" xfId="15014" xr:uid="{00000000-0005-0000-0000-000040630000}"/>
    <cellStyle name="LS Output Table No. 2+ 3 3 2 11" xfId="15015" xr:uid="{00000000-0005-0000-0000-000041630000}"/>
    <cellStyle name="LS Output Table No. 2+ 3 3 2 12" xfId="15016" xr:uid="{00000000-0005-0000-0000-000042630000}"/>
    <cellStyle name="LS Output Table No. 2+ 3 3 2 13" xfId="15017" xr:uid="{00000000-0005-0000-0000-000043630000}"/>
    <cellStyle name="LS Output Table No. 2+ 3 3 2 14" xfId="15018" xr:uid="{00000000-0005-0000-0000-000044630000}"/>
    <cellStyle name="LS Output Table No. 2+ 3 3 2 2" xfId="15019" xr:uid="{00000000-0005-0000-0000-000045630000}"/>
    <cellStyle name="LS Output Table No. 2+ 3 3 2 2 10" xfId="15020" xr:uid="{00000000-0005-0000-0000-000046630000}"/>
    <cellStyle name="LS Output Table No. 2+ 3 3 2 2 11" xfId="15021" xr:uid="{00000000-0005-0000-0000-000047630000}"/>
    <cellStyle name="LS Output Table No. 2+ 3 3 2 2 12" xfId="15022" xr:uid="{00000000-0005-0000-0000-000048630000}"/>
    <cellStyle name="LS Output Table No. 2+ 3 3 2 2 13" xfId="15023" xr:uid="{00000000-0005-0000-0000-000049630000}"/>
    <cellStyle name="LS Output Table No. 2+ 3 3 2 2 2" xfId="15024" xr:uid="{00000000-0005-0000-0000-00004A630000}"/>
    <cellStyle name="LS Output Table No. 2+ 3 3 2 2 3" xfId="15025" xr:uid="{00000000-0005-0000-0000-00004B630000}"/>
    <cellStyle name="LS Output Table No. 2+ 3 3 2 2 4" xfId="15026" xr:uid="{00000000-0005-0000-0000-00004C630000}"/>
    <cellStyle name="LS Output Table No. 2+ 3 3 2 2 5" xfId="15027" xr:uid="{00000000-0005-0000-0000-00004D630000}"/>
    <cellStyle name="LS Output Table No. 2+ 3 3 2 2 6" xfId="15028" xr:uid="{00000000-0005-0000-0000-00004E630000}"/>
    <cellStyle name="LS Output Table No. 2+ 3 3 2 2 7" xfId="15029" xr:uid="{00000000-0005-0000-0000-00004F630000}"/>
    <cellStyle name="LS Output Table No. 2+ 3 3 2 2 8" xfId="15030" xr:uid="{00000000-0005-0000-0000-000050630000}"/>
    <cellStyle name="LS Output Table No. 2+ 3 3 2 2 9" xfId="15031" xr:uid="{00000000-0005-0000-0000-000051630000}"/>
    <cellStyle name="LS Output Table No. 2+ 3 3 2 3" xfId="15032" xr:uid="{00000000-0005-0000-0000-000052630000}"/>
    <cellStyle name="LS Output Table No. 2+ 3 3 2 4" xfId="15033" xr:uid="{00000000-0005-0000-0000-000053630000}"/>
    <cellStyle name="LS Output Table No. 2+ 3 3 2 5" xfId="15034" xr:uid="{00000000-0005-0000-0000-000054630000}"/>
    <cellStyle name="LS Output Table No. 2+ 3 3 2 6" xfId="15035" xr:uid="{00000000-0005-0000-0000-000055630000}"/>
    <cellStyle name="LS Output Table No. 2+ 3 3 2 7" xfId="15036" xr:uid="{00000000-0005-0000-0000-000056630000}"/>
    <cellStyle name="LS Output Table No. 2+ 3 3 2 8" xfId="15037" xr:uid="{00000000-0005-0000-0000-000057630000}"/>
    <cellStyle name="LS Output Table No. 2+ 3 3 2 9" xfId="15038" xr:uid="{00000000-0005-0000-0000-000058630000}"/>
    <cellStyle name="LS Output Table No. 2+ 3 3 3" xfId="15039" xr:uid="{00000000-0005-0000-0000-000059630000}"/>
    <cellStyle name="LS Output Table No. 2+ 3 3 3 10" xfId="15040" xr:uid="{00000000-0005-0000-0000-00005A630000}"/>
    <cellStyle name="LS Output Table No. 2+ 3 3 3 11" xfId="15041" xr:uid="{00000000-0005-0000-0000-00005B630000}"/>
    <cellStyle name="LS Output Table No. 2+ 3 3 3 12" xfId="15042" xr:uid="{00000000-0005-0000-0000-00005C630000}"/>
    <cellStyle name="LS Output Table No. 2+ 3 3 3 13" xfId="15043" xr:uid="{00000000-0005-0000-0000-00005D630000}"/>
    <cellStyle name="LS Output Table No. 2+ 3 3 3 2" xfId="15044" xr:uid="{00000000-0005-0000-0000-00005E630000}"/>
    <cellStyle name="LS Output Table No. 2+ 3 3 3 3" xfId="15045" xr:uid="{00000000-0005-0000-0000-00005F630000}"/>
    <cellStyle name="LS Output Table No. 2+ 3 3 3 4" xfId="15046" xr:uid="{00000000-0005-0000-0000-000060630000}"/>
    <cellStyle name="LS Output Table No. 2+ 3 3 3 5" xfId="15047" xr:uid="{00000000-0005-0000-0000-000061630000}"/>
    <cellStyle name="LS Output Table No. 2+ 3 3 3 6" xfId="15048" xr:uid="{00000000-0005-0000-0000-000062630000}"/>
    <cellStyle name="LS Output Table No. 2+ 3 3 3 7" xfId="15049" xr:uid="{00000000-0005-0000-0000-000063630000}"/>
    <cellStyle name="LS Output Table No. 2+ 3 3 3 8" xfId="15050" xr:uid="{00000000-0005-0000-0000-000064630000}"/>
    <cellStyle name="LS Output Table No. 2+ 3 3 3 9" xfId="15051" xr:uid="{00000000-0005-0000-0000-000065630000}"/>
    <cellStyle name="LS Output Table No. 2+ 3 3 4" xfId="15052" xr:uid="{00000000-0005-0000-0000-000066630000}"/>
    <cellStyle name="LS Output Table No. 2+ 3 3 5" xfId="15053" xr:uid="{00000000-0005-0000-0000-000067630000}"/>
    <cellStyle name="LS Output Table No. 2+ 3 3 6" xfId="15054" xr:uid="{00000000-0005-0000-0000-000068630000}"/>
    <cellStyle name="LS Output Table No. 2+ 3 3 7" xfId="15055" xr:uid="{00000000-0005-0000-0000-000069630000}"/>
    <cellStyle name="LS Output Table No. 2+ 3 3 8" xfId="15056" xr:uid="{00000000-0005-0000-0000-00006A630000}"/>
    <cellStyle name="LS Output Table No. 2+ 3 3 9" xfId="15057" xr:uid="{00000000-0005-0000-0000-00006B630000}"/>
    <cellStyle name="LS Output Table No. 2+ 3 4" xfId="15058" xr:uid="{00000000-0005-0000-0000-00006C630000}"/>
    <cellStyle name="LS Output Table No. 2+ 3 4 10" xfId="15059" xr:uid="{00000000-0005-0000-0000-00006D630000}"/>
    <cellStyle name="LS Output Table No. 2+ 3 4 11" xfId="15060" xr:uid="{00000000-0005-0000-0000-00006E630000}"/>
    <cellStyle name="LS Output Table No. 2+ 3 4 12" xfId="15061" xr:uid="{00000000-0005-0000-0000-00006F630000}"/>
    <cellStyle name="LS Output Table No. 2+ 3 4 13" xfId="15062" xr:uid="{00000000-0005-0000-0000-000070630000}"/>
    <cellStyle name="LS Output Table No. 2+ 3 4 14" xfId="15063" xr:uid="{00000000-0005-0000-0000-000071630000}"/>
    <cellStyle name="LS Output Table No. 2+ 3 4 15" xfId="15064" xr:uid="{00000000-0005-0000-0000-000072630000}"/>
    <cellStyle name="LS Output Table No. 2+ 3 4 2" xfId="15065" xr:uid="{00000000-0005-0000-0000-000073630000}"/>
    <cellStyle name="LS Output Table No. 2+ 3 4 2 10" xfId="15066" xr:uid="{00000000-0005-0000-0000-000074630000}"/>
    <cellStyle name="LS Output Table No. 2+ 3 4 2 11" xfId="15067" xr:uid="{00000000-0005-0000-0000-000075630000}"/>
    <cellStyle name="LS Output Table No. 2+ 3 4 2 12" xfId="15068" xr:uid="{00000000-0005-0000-0000-000076630000}"/>
    <cellStyle name="LS Output Table No. 2+ 3 4 2 13" xfId="15069" xr:uid="{00000000-0005-0000-0000-000077630000}"/>
    <cellStyle name="LS Output Table No. 2+ 3 4 2 14" xfId="15070" xr:uid="{00000000-0005-0000-0000-000078630000}"/>
    <cellStyle name="LS Output Table No. 2+ 3 4 2 2" xfId="15071" xr:uid="{00000000-0005-0000-0000-000079630000}"/>
    <cellStyle name="LS Output Table No. 2+ 3 4 2 2 10" xfId="15072" xr:uid="{00000000-0005-0000-0000-00007A630000}"/>
    <cellStyle name="LS Output Table No. 2+ 3 4 2 2 11" xfId="15073" xr:uid="{00000000-0005-0000-0000-00007B630000}"/>
    <cellStyle name="LS Output Table No. 2+ 3 4 2 2 12" xfId="15074" xr:uid="{00000000-0005-0000-0000-00007C630000}"/>
    <cellStyle name="LS Output Table No. 2+ 3 4 2 2 13" xfId="15075" xr:uid="{00000000-0005-0000-0000-00007D630000}"/>
    <cellStyle name="LS Output Table No. 2+ 3 4 2 2 2" xfId="15076" xr:uid="{00000000-0005-0000-0000-00007E630000}"/>
    <cellStyle name="LS Output Table No. 2+ 3 4 2 2 3" xfId="15077" xr:uid="{00000000-0005-0000-0000-00007F630000}"/>
    <cellStyle name="LS Output Table No. 2+ 3 4 2 2 4" xfId="15078" xr:uid="{00000000-0005-0000-0000-000080630000}"/>
    <cellStyle name="LS Output Table No. 2+ 3 4 2 2 5" xfId="15079" xr:uid="{00000000-0005-0000-0000-000081630000}"/>
    <cellStyle name="LS Output Table No. 2+ 3 4 2 2 6" xfId="15080" xr:uid="{00000000-0005-0000-0000-000082630000}"/>
    <cellStyle name="LS Output Table No. 2+ 3 4 2 2 7" xfId="15081" xr:uid="{00000000-0005-0000-0000-000083630000}"/>
    <cellStyle name="LS Output Table No. 2+ 3 4 2 2 8" xfId="15082" xr:uid="{00000000-0005-0000-0000-000084630000}"/>
    <cellStyle name="LS Output Table No. 2+ 3 4 2 2 9" xfId="15083" xr:uid="{00000000-0005-0000-0000-000085630000}"/>
    <cellStyle name="LS Output Table No. 2+ 3 4 2 3" xfId="15084" xr:uid="{00000000-0005-0000-0000-000086630000}"/>
    <cellStyle name="LS Output Table No. 2+ 3 4 2 4" xfId="15085" xr:uid="{00000000-0005-0000-0000-000087630000}"/>
    <cellStyle name="LS Output Table No. 2+ 3 4 2 5" xfId="15086" xr:uid="{00000000-0005-0000-0000-000088630000}"/>
    <cellStyle name="LS Output Table No. 2+ 3 4 2 6" xfId="15087" xr:uid="{00000000-0005-0000-0000-000089630000}"/>
    <cellStyle name="LS Output Table No. 2+ 3 4 2 7" xfId="15088" xr:uid="{00000000-0005-0000-0000-00008A630000}"/>
    <cellStyle name="LS Output Table No. 2+ 3 4 2 8" xfId="15089" xr:uid="{00000000-0005-0000-0000-00008B630000}"/>
    <cellStyle name="LS Output Table No. 2+ 3 4 2 9" xfId="15090" xr:uid="{00000000-0005-0000-0000-00008C630000}"/>
    <cellStyle name="LS Output Table No. 2+ 3 4 3" xfId="15091" xr:uid="{00000000-0005-0000-0000-00008D630000}"/>
    <cellStyle name="LS Output Table No. 2+ 3 4 3 10" xfId="15092" xr:uid="{00000000-0005-0000-0000-00008E630000}"/>
    <cellStyle name="LS Output Table No. 2+ 3 4 3 11" xfId="15093" xr:uid="{00000000-0005-0000-0000-00008F630000}"/>
    <cellStyle name="LS Output Table No. 2+ 3 4 3 12" xfId="15094" xr:uid="{00000000-0005-0000-0000-000090630000}"/>
    <cellStyle name="LS Output Table No. 2+ 3 4 3 13" xfId="15095" xr:uid="{00000000-0005-0000-0000-000091630000}"/>
    <cellStyle name="LS Output Table No. 2+ 3 4 3 2" xfId="15096" xr:uid="{00000000-0005-0000-0000-000092630000}"/>
    <cellStyle name="LS Output Table No. 2+ 3 4 3 3" xfId="15097" xr:uid="{00000000-0005-0000-0000-000093630000}"/>
    <cellStyle name="LS Output Table No. 2+ 3 4 3 4" xfId="15098" xr:uid="{00000000-0005-0000-0000-000094630000}"/>
    <cellStyle name="LS Output Table No. 2+ 3 4 3 5" xfId="15099" xr:uid="{00000000-0005-0000-0000-000095630000}"/>
    <cellStyle name="LS Output Table No. 2+ 3 4 3 6" xfId="15100" xr:uid="{00000000-0005-0000-0000-000096630000}"/>
    <cellStyle name="LS Output Table No. 2+ 3 4 3 7" xfId="15101" xr:uid="{00000000-0005-0000-0000-000097630000}"/>
    <cellStyle name="LS Output Table No. 2+ 3 4 3 8" xfId="15102" xr:uid="{00000000-0005-0000-0000-000098630000}"/>
    <cellStyle name="LS Output Table No. 2+ 3 4 3 9" xfId="15103" xr:uid="{00000000-0005-0000-0000-000099630000}"/>
    <cellStyle name="LS Output Table No. 2+ 3 4 4" xfId="15104" xr:uid="{00000000-0005-0000-0000-00009A630000}"/>
    <cellStyle name="LS Output Table No. 2+ 3 4 5" xfId="15105" xr:uid="{00000000-0005-0000-0000-00009B630000}"/>
    <cellStyle name="LS Output Table No. 2+ 3 4 6" xfId="15106" xr:uid="{00000000-0005-0000-0000-00009C630000}"/>
    <cellStyle name="LS Output Table No. 2+ 3 4 7" xfId="15107" xr:uid="{00000000-0005-0000-0000-00009D630000}"/>
    <cellStyle name="LS Output Table No. 2+ 3 4 8" xfId="15108" xr:uid="{00000000-0005-0000-0000-00009E630000}"/>
    <cellStyle name="LS Output Table No. 2+ 3 4 9" xfId="15109" xr:uid="{00000000-0005-0000-0000-00009F630000}"/>
    <cellStyle name="LS Output Table No. 2+ 3 5" xfId="15110" xr:uid="{00000000-0005-0000-0000-0000A0630000}"/>
    <cellStyle name="LS Output Table No. 2+ 3 5 10" xfId="15111" xr:uid="{00000000-0005-0000-0000-0000A1630000}"/>
    <cellStyle name="LS Output Table No. 2+ 3 5 11" xfId="15112" xr:uid="{00000000-0005-0000-0000-0000A2630000}"/>
    <cellStyle name="LS Output Table No. 2+ 3 5 12" xfId="15113" xr:uid="{00000000-0005-0000-0000-0000A3630000}"/>
    <cellStyle name="LS Output Table No. 2+ 3 5 13" xfId="15114" xr:uid="{00000000-0005-0000-0000-0000A4630000}"/>
    <cellStyle name="LS Output Table No. 2+ 3 5 14" xfId="15115" xr:uid="{00000000-0005-0000-0000-0000A5630000}"/>
    <cellStyle name="LS Output Table No. 2+ 3 5 2" xfId="15116" xr:uid="{00000000-0005-0000-0000-0000A6630000}"/>
    <cellStyle name="LS Output Table No. 2+ 3 5 2 10" xfId="15117" xr:uid="{00000000-0005-0000-0000-0000A7630000}"/>
    <cellStyle name="LS Output Table No. 2+ 3 5 2 11" xfId="15118" xr:uid="{00000000-0005-0000-0000-0000A8630000}"/>
    <cellStyle name="LS Output Table No. 2+ 3 5 2 12" xfId="15119" xr:uid="{00000000-0005-0000-0000-0000A9630000}"/>
    <cellStyle name="LS Output Table No. 2+ 3 5 2 13" xfId="15120" xr:uid="{00000000-0005-0000-0000-0000AA630000}"/>
    <cellStyle name="LS Output Table No. 2+ 3 5 2 2" xfId="15121" xr:uid="{00000000-0005-0000-0000-0000AB630000}"/>
    <cellStyle name="LS Output Table No. 2+ 3 5 2 3" xfId="15122" xr:uid="{00000000-0005-0000-0000-0000AC630000}"/>
    <cellStyle name="LS Output Table No. 2+ 3 5 2 4" xfId="15123" xr:uid="{00000000-0005-0000-0000-0000AD630000}"/>
    <cellStyle name="LS Output Table No. 2+ 3 5 2 5" xfId="15124" xr:uid="{00000000-0005-0000-0000-0000AE630000}"/>
    <cellStyle name="LS Output Table No. 2+ 3 5 2 6" xfId="15125" xr:uid="{00000000-0005-0000-0000-0000AF630000}"/>
    <cellStyle name="LS Output Table No. 2+ 3 5 2 7" xfId="15126" xr:uid="{00000000-0005-0000-0000-0000B0630000}"/>
    <cellStyle name="LS Output Table No. 2+ 3 5 2 8" xfId="15127" xr:uid="{00000000-0005-0000-0000-0000B1630000}"/>
    <cellStyle name="LS Output Table No. 2+ 3 5 2 9" xfId="15128" xr:uid="{00000000-0005-0000-0000-0000B2630000}"/>
    <cellStyle name="LS Output Table No. 2+ 3 5 3" xfId="15129" xr:uid="{00000000-0005-0000-0000-0000B3630000}"/>
    <cellStyle name="LS Output Table No. 2+ 3 5 4" xfId="15130" xr:uid="{00000000-0005-0000-0000-0000B4630000}"/>
    <cellStyle name="LS Output Table No. 2+ 3 5 5" xfId="15131" xr:uid="{00000000-0005-0000-0000-0000B5630000}"/>
    <cellStyle name="LS Output Table No. 2+ 3 5 6" xfId="15132" xr:uid="{00000000-0005-0000-0000-0000B6630000}"/>
    <cellStyle name="LS Output Table No. 2+ 3 5 7" xfId="15133" xr:uid="{00000000-0005-0000-0000-0000B7630000}"/>
    <cellStyle name="LS Output Table No. 2+ 3 5 8" xfId="15134" xr:uid="{00000000-0005-0000-0000-0000B8630000}"/>
    <cellStyle name="LS Output Table No. 2+ 3 5 9" xfId="15135" xr:uid="{00000000-0005-0000-0000-0000B9630000}"/>
    <cellStyle name="LS Output Table No. 2+ 3 6" xfId="15136" xr:uid="{00000000-0005-0000-0000-0000BA630000}"/>
    <cellStyle name="LS Output Table No. 2+ 3 6 10" xfId="15137" xr:uid="{00000000-0005-0000-0000-0000BB630000}"/>
    <cellStyle name="LS Output Table No. 2+ 3 6 11" xfId="15138" xr:uid="{00000000-0005-0000-0000-0000BC630000}"/>
    <cellStyle name="LS Output Table No. 2+ 3 6 12" xfId="15139" xr:uid="{00000000-0005-0000-0000-0000BD630000}"/>
    <cellStyle name="LS Output Table No. 2+ 3 6 13" xfId="15140" xr:uid="{00000000-0005-0000-0000-0000BE630000}"/>
    <cellStyle name="LS Output Table No. 2+ 3 6 2" xfId="15141" xr:uid="{00000000-0005-0000-0000-0000BF630000}"/>
    <cellStyle name="LS Output Table No. 2+ 3 6 3" xfId="15142" xr:uid="{00000000-0005-0000-0000-0000C0630000}"/>
    <cellStyle name="LS Output Table No. 2+ 3 6 4" xfId="15143" xr:uid="{00000000-0005-0000-0000-0000C1630000}"/>
    <cellStyle name="LS Output Table No. 2+ 3 6 5" xfId="15144" xr:uid="{00000000-0005-0000-0000-0000C2630000}"/>
    <cellStyle name="LS Output Table No. 2+ 3 6 6" xfId="15145" xr:uid="{00000000-0005-0000-0000-0000C3630000}"/>
    <cellStyle name="LS Output Table No. 2+ 3 6 7" xfId="15146" xr:uid="{00000000-0005-0000-0000-0000C4630000}"/>
    <cellStyle name="LS Output Table No. 2+ 3 6 8" xfId="15147" xr:uid="{00000000-0005-0000-0000-0000C5630000}"/>
    <cellStyle name="LS Output Table No. 2+ 3 6 9" xfId="15148" xr:uid="{00000000-0005-0000-0000-0000C6630000}"/>
    <cellStyle name="LS Output Table No. 2+ 3 7" xfId="15149" xr:uid="{00000000-0005-0000-0000-0000C7630000}"/>
    <cellStyle name="LS Output Table No. 2+ 3 8" xfId="15150" xr:uid="{00000000-0005-0000-0000-0000C8630000}"/>
    <cellStyle name="LS Output Table No. 2+ 3 9" xfId="15151" xr:uid="{00000000-0005-0000-0000-0000C9630000}"/>
    <cellStyle name="LS Output Table No. 2+ 4" xfId="15152" xr:uid="{00000000-0005-0000-0000-0000CA630000}"/>
    <cellStyle name="LS Output Table No. 2+ 4 10" xfId="15153" xr:uid="{00000000-0005-0000-0000-0000CB630000}"/>
    <cellStyle name="LS Output Table No. 2+ 4 11" xfId="15154" xr:uid="{00000000-0005-0000-0000-0000CC630000}"/>
    <cellStyle name="LS Output Table No. 2+ 4 12" xfId="15155" xr:uid="{00000000-0005-0000-0000-0000CD630000}"/>
    <cellStyle name="LS Output Table No. 2+ 4 13" xfId="15156" xr:uid="{00000000-0005-0000-0000-0000CE630000}"/>
    <cellStyle name="LS Output Table No. 2+ 4 14" xfId="15157" xr:uid="{00000000-0005-0000-0000-0000CF630000}"/>
    <cellStyle name="LS Output Table No. 2+ 4 15" xfId="15158" xr:uid="{00000000-0005-0000-0000-0000D0630000}"/>
    <cellStyle name="LS Output Table No. 2+ 4 2" xfId="15159" xr:uid="{00000000-0005-0000-0000-0000D1630000}"/>
    <cellStyle name="LS Output Table No. 2+ 4 2 10" xfId="15160" xr:uid="{00000000-0005-0000-0000-0000D2630000}"/>
    <cellStyle name="LS Output Table No. 2+ 4 2 11" xfId="15161" xr:uid="{00000000-0005-0000-0000-0000D3630000}"/>
    <cellStyle name="LS Output Table No. 2+ 4 2 12" xfId="15162" xr:uid="{00000000-0005-0000-0000-0000D4630000}"/>
    <cellStyle name="LS Output Table No. 2+ 4 2 13" xfId="15163" xr:uid="{00000000-0005-0000-0000-0000D5630000}"/>
    <cellStyle name="LS Output Table No. 2+ 4 2 14" xfId="15164" xr:uid="{00000000-0005-0000-0000-0000D6630000}"/>
    <cellStyle name="LS Output Table No. 2+ 4 2 2" xfId="15165" xr:uid="{00000000-0005-0000-0000-0000D7630000}"/>
    <cellStyle name="LS Output Table No. 2+ 4 2 2 10" xfId="15166" xr:uid="{00000000-0005-0000-0000-0000D8630000}"/>
    <cellStyle name="LS Output Table No. 2+ 4 2 2 11" xfId="15167" xr:uid="{00000000-0005-0000-0000-0000D9630000}"/>
    <cellStyle name="LS Output Table No. 2+ 4 2 2 12" xfId="15168" xr:uid="{00000000-0005-0000-0000-0000DA630000}"/>
    <cellStyle name="LS Output Table No. 2+ 4 2 2 13" xfId="15169" xr:uid="{00000000-0005-0000-0000-0000DB630000}"/>
    <cellStyle name="LS Output Table No. 2+ 4 2 2 2" xfId="15170" xr:uid="{00000000-0005-0000-0000-0000DC630000}"/>
    <cellStyle name="LS Output Table No. 2+ 4 2 2 3" xfId="15171" xr:uid="{00000000-0005-0000-0000-0000DD630000}"/>
    <cellStyle name="LS Output Table No. 2+ 4 2 2 4" xfId="15172" xr:uid="{00000000-0005-0000-0000-0000DE630000}"/>
    <cellStyle name="LS Output Table No. 2+ 4 2 2 5" xfId="15173" xr:uid="{00000000-0005-0000-0000-0000DF630000}"/>
    <cellStyle name="LS Output Table No. 2+ 4 2 2 6" xfId="15174" xr:uid="{00000000-0005-0000-0000-0000E0630000}"/>
    <cellStyle name="LS Output Table No. 2+ 4 2 2 7" xfId="15175" xr:uid="{00000000-0005-0000-0000-0000E1630000}"/>
    <cellStyle name="LS Output Table No. 2+ 4 2 2 8" xfId="15176" xr:uid="{00000000-0005-0000-0000-0000E2630000}"/>
    <cellStyle name="LS Output Table No. 2+ 4 2 2 9" xfId="15177" xr:uid="{00000000-0005-0000-0000-0000E3630000}"/>
    <cellStyle name="LS Output Table No. 2+ 4 2 3" xfId="15178" xr:uid="{00000000-0005-0000-0000-0000E4630000}"/>
    <cellStyle name="LS Output Table No. 2+ 4 2 4" xfId="15179" xr:uid="{00000000-0005-0000-0000-0000E5630000}"/>
    <cellStyle name="LS Output Table No. 2+ 4 2 5" xfId="15180" xr:uid="{00000000-0005-0000-0000-0000E6630000}"/>
    <cellStyle name="LS Output Table No. 2+ 4 2 6" xfId="15181" xr:uid="{00000000-0005-0000-0000-0000E7630000}"/>
    <cellStyle name="LS Output Table No. 2+ 4 2 7" xfId="15182" xr:uid="{00000000-0005-0000-0000-0000E8630000}"/>
    <cellStyle name="LS Output Table No. 2+ 4 2 8" xfId="15183" xr:uid="{00000000-0005-0000-0000-0000E9630000}"/>
    <cellStyle name="LS Output Table No. 2+ 4 2 9" xfId="15184" xr:uid="{00000000-0005-0000-0000-0000EA630000}"/>
    <cellStyle name="LS Output Table No. 2+ 4 3" xfId="15185" xr:uid="{00000000-0005-0000-0000-0000EB630000}"/>
    <cellStyle name="LS Output Table No. 2+ 4 3 10" xfId="15186" xr:uid="{00000000-0005-0000-0000-0000EC630000}"/>
    <cellStyle name="LS Output Table No. 2+ 4 3 11" xfId="15187" xr:uid="{00000000-0005-0000-0000-0000ED630000}"/>
    <cellStyle name="LS Output Table No. 2+ 4 3 12" xfId="15188" xr:uid="{00000000-0005-0000-0000-0000EE630000}"/>
    <cellStyle name="LS Output Table No. 2+ 4 3 13" xfId="15189" xr:uid="{00000000-0005-0000-0000-0000EF630000}"/>
    <cellStyle name="LS Output Table No. 2+ 4 3 2" xfId="15190" xr:uid="{00000000-0005-0000-0000-0000F0630000}"/>
    <cellStyle name="LS Output Table No. 2+ 4 3 3" xfId="15191" xr:uid="{00000000-0005-0000-0000-0000F1630000}"/>
    <cellStyle name="LS Output Table No. 2+ 4 3 4" xfId="15192" xr:uid="{00000000-0005-0000-0000-0000F2630000}"/>
    <cellStyle name="LS Output Table No. 2+ 4 3 5" xfId="15193" xr:uid="{00000000-0005-0000-0000-0000F3630000}"/>
    <cellStyle name="LS Output Table No. 2+ 4 3 6" xfId="15194" xr:uid="{00000000-0005-0000-0000-0000F4630000}"/>
    <cellStyle name="LS Output Table No. 2+ 4 3 7" xfId="15195" xr:uid="{00000000-0005-0000-0000-0000F5630000}"/>
    <cellStyle name="LS Output Table No. 2+ 4 3 8" xfId="15196" xr:uid="{00000000-0005-0000-0000-0000F6630000}"/>
    <cellStyle name="LS Output Table No. 2+ 4 3 9" xfId="15197" xr:uid="{00000000-0005-0000-0000-0000F7630000}"/>
    <cellStyle name="LS Output Table No. 2+ 4 4" xfId="15198" xr:uid="{00000000-0005-0000-0000-0000F8630000}"/>
    <cellStyle name="LS Output Table No. 2+ 4 5" xfId="15199" xr:uid="{00000000-0005-0000-0000-0000F9630000}"/>
    <cellStyle name="LS Output Table No. 2+ 4 6" xfId="15200" xr:uid="{00000000-0005-0000-0000-0000FA630000}"/>
    <cellStyle name="LS Output Table No. 2+ 4 7" xfId="15201" xr:uid="{00000000-0005-0000-0000-0000FB630000}"/>
    <cellStyle name="LS Output Table No. 2+ 4 8" xfId="15202" xr:uid="{00000000-0005-0000-0000-0000FC630000}"/>
    <cellStyle name="LS Output Table No. 2+ 4 9" xfId="15203" xr:uid="{00000000-0005-0000-0000-0000FD630000}"/>
    <cellStyle name="LS Output Table No. 2+ 5" xfId="15204" xr:uid="{00000000-0005-0000-0000-0000FE630000}"/>
    <cellStyle name="LS Output Table No. 2+ 5 10" xfId="15205" xr:uid="{00000000-0005-0000-0000-0000FF630000}"/>
    <cellStyle name="LS Output Table No. 2+ 5 11" xfId="15206" xr:uid="{00000000-0005-0000-0000-000000640000}"/>
    <cellStyle name="LS Output Table No. 2+ 5 12" xfId="15207" xr:uid="{00000000-0005-0000-0000-000001640000}"/>
    <cellStyle name="LS Output Table No. 2+ 5 13" xfId="15208" xr:uid="{00000000-0005-0000-0000-000002640000}"/>
    <cellStyle name="LS Output Table No. 2+ 5 14" xfId="15209" xr:uid="{00000000-0005-0000-0000-000003640000}"/>
    <cellStyle name="LS Output Table No. 2+ 5 15" xfId="15210" xr:uid="{00000000-0005-0000-0000-000004640000}"/>
    <cellStyle name="LS Output Table No. 2+ 5 2" xfId="15211" xr:uid="{00000000-0005-0000-0000-000005640000}"/>
    <cellStyle name="LS Output Table No. 2+ 5 2 10" xfId="15212" xr:uid="{00000000-0005-0000-0000-000006640000}"/>
    <cellStyle name="LS Output Table No. 2+ 5 2 11" xfId="15213" xr:uid="{00000000-0005-0000-0000-000007640000}"/>
    <cellStyle name="LS Output Table No. 2+ 5 2 12" xfId="15214" xr:uid="{00000000-0005-0000-0000-000008640000}"/>
    <cellStyle name="LS Output Table No. 2+ 5 2 13" xfId="15215" xr:uid="{00000000-0005-0000-0000-000009640000}"/>
    <cellStyle name="LS Output Table No. 2+ 5 2 14" xfId="15216" xr:uid="{00000000-0005-0000-0000-00000A640000}"/>
    <cellStyle name="LS Output Table No. 2+ 5 2 2" xfId="15217" xr:uid="{00000000-0005-0000-0000-00000B640000}"/>
    <cellStyle name="LS Output Table No. 2+ 5 2 2 10" xfId="15218" xr:uid="{00000000-0005-0000-0000-00000C640000}"/>
    <cellStyle name="LS Output Table No. 2+ 5 2 2 11" xfId="15219" xr:uid="{00000000-0005-0000-0000-00000D640000}"/>
    <cellStyle name="LS Output Table No. 2+ 5 2 2 12" xfId="15220" xr:uid="{00000000-0005-0000-0000-00000E640000}"/>
    <cellStyle name="LS Output Table No. 2+ 5 2 2 13" xfId="15221" xr:uid="{00000000-0005-0000-0000-00000F640000}"/>
    <cellStyle name="LS Output Table No. 2+ 5 2 2 2" xfId="15222" xr:uid="{00000000-0005-0000-0000-000010640000}"/>
    <cellStyle name="LS Output Table No. 2+ 5 2 2 3" xfId="15223" xr:uid="{00000000-0005-0000-0000-000011640000}"/>
    <cellStyle name="LS Output Table No. 2+ 5 2 2 4" xfId="15224" xr:uid="{00000000-0005-0000-0000-000012640000}"/>
    <cellStyle name="LS Output Table No. 2+ 5 2 2 5" xfId="15225" xr:uid="{00000000-0005-0000-0000-000013640000}"/>
    <cellStyle name="LS Output Table No. 2+ 5 2 2 6" xfId="15226" xr:uid="{00000000-0005-0000-0000-000014640000}"/>
    <cellStyle name="LS Output Table No. 2+ 5 2 2 7" xfId="15227" xr:uid="{00000000-0005-0000-0000-000015640000}"/>
    <cellStyle name="LS Output Table No. 2+ 5 2 2 8" xfId="15228" xr:uid="{00000000-0005-0000-0000-000016640000}"/>
    <cellStyle name="LS Output Table No. 2+ 5 2 2 9" xfId="15229" xr:uid="{00000000-0005-0000-0000-000017640000}"/>
    <cellStyle name="LS Output Table No. 2+ 5 2 3" xfId="15230" xr:uid="{00000000-0005-0000-0000-000018640000}"/>
    <cellStyle name="LS Output Table No. 2+ 5 2 4" xfId="15231" xr:uid="{00000000-0005-0000-0000-000019640000}"/>
    <cellStyle name="LS Output Table No. 2+ 5 2 5" xfId="15232" xr:uid="{00000000-0005-0000-0000-00001A640000}"/>
    <cellStyle name="LS Output Table No. 2+ 5 2 6" xfId="15233" xr:uid="{00000000-0005-0000-0000-00001B640000}"/>
    <cellStyle name="LS Output Table No. 2+ 5 2 7" xfId="15234" xr:uid="{00000000-0005-0000-0000-00001C640000}"/>
    <cellStyle name="LS Output Table No. 2+ 5 2 8" xfId="15235" xr:uid="{00000000-0005-0000-0000-00001D640000}"/>
    <cellStyle name="LS Output Table No. 2+ 5 2 9" xfId="15236" xr:uid="{00000000-0005-0000-0000-00001E640000}"/>
    <cellStyle name="LS Output Table No. 2+ 5 3" xfId="15237" xr:uid="{00000000-0005-0000-0000-00001F640000}"/>
    <cellStyle name="LS Output Table No. 2+ 5 3 10" xfId="15238" xr:uid="{00000000-0005-0000-0000-000020640000}"/>
    <cellStyle name="LS Output Table No. 2+ 5 3 11" xfId="15239" xr:uid="{00000000-0005-0000-0000-000021640000}"/>
    <cellStyle name="LS Output Table No. 2+ 5 3 12" xfId="15240" xr:uid="{00000000-0005-0000-0000-000022640000}"/>
    <cellStyle name="LS Output Table No. 2+ 5 3 13" xfId="15241" xr:uid="{00000000-0005-0000-0000-000023640000}"/>
    <cellStyle name="LS Output Table No. 2+ 5 3 2" xfId="15242" xr:uid="{00000000-0005-0000-0000-000024640000}"/>
    <cellStyle name="LS Output Table No. 2+ 5 3 3" xfId="15243" xr:uid="{00000000-0005-0000-0000-000025640000}"/>
    <cellStyle name="LS Output Table No. 2+ 5 3 4" xfId="15244" xr:uid="{00000000-0005-0000-0000-000026640000}"/>
    <cellStyle name="LS Output Table No. 2+ 5 3 5" xfId="15245" xr:uid="{00000000-0005-0000-0000-000027640000}"/>
    <cellStyle name="LS Output Table No. 2+ 5 3 6" xfId="15246" xr:uid="{00000000-0005-0000-0000-000028640000}"/>
    <cellStyle name="LS Output Table No. 2+ 5 3 7" xfId="15247" xr:uid="{00000000-0005-0000-0000-000029640000}"/>
    <cellStyle name="LS Output Table No. 2+ 5 3 8" xfId="15248" xr:uid="{00000000-0005-0000-0000-00002A640000}"/>
    <cellStyle name="LS Output Table No. 2+ 5 3 9" xfId="15249" xr:uid="{00000000-0005-0000-0000-00002B640000}"/>
    <cellStyle name="LS Output Table No. 2+ 5 4" xfId="15250" xr:uid="{00000000-0005-0000-0000-00002C640000}"/>
    <cellStyle name="LS Output Table No. 2+ 5 5" xfId="15251" xr:uid="{00000000-0005-0000-0000-00002D640000}"/>
    <cellStyle name="LS Output Table No. 2+ 5 6" xfId="15252" xr:uid="{00000000-0005-0000-0000-00002E640000}"/>
    <cellStyle name="LS Output Table No. 2+ 5 7" xfId="15253" xr:uid="{00000000-0005-0000-0000-00002F640000}"/>
    <cellStyle name="LS Output Table No. 2+ 5 8" xfId="15254" xr:uid="{00000000-0005-0000-0000-000030640000}"/>
    <cellStyle name="LS Output Table No. 2+ 5 9" xfId="15255" xr:uid="{00000000-0005-0000-0000-000031640000}"/>
    <cellStyle name="LS Output Table No. 2+ 6" xfId="15256" xr:uid="{00000000-0005-0000-0000-000032640000}"/>
    <cellStyle name="LS Output Table No. 2+ 6 10" xfId="15257" xr:uid="{00000000-0005-0000-0000-000033640000}"/>
    <cellStyle name="LS Output Table No. 2+ 6 11" xfId="15258" xr:uid="{00000000-0005-0000-0000-000034640000}"/>
    <cellStyle name="LS Output Table No. 2+ 6 12" xfId="15259" xr:uid="{00000000-0005-0000-0000-000035640000}"/>
    <cellStyle name="LS Output Table No. 2+ 6 13" xfId="15260" xr:uid="{00000000-0005-0000-0000-000036640000}"/>
    <cellStyle name="LS Output Table No. 2+ 6 14" xfId="15261" xr:uid="{00000000-0005-0000-0000-000037640000}"/>
    <cellStyle name="LS Output Table No. 2+ 6 15" xfId="15262" xr:uid="{00000000-0005-0000-0000-000038640000}"/>
    <cellStyle name="LS Output Table No. 2+ 6 2" xfId="15263" xr:uid="{00000000-0005-0000-0000-000039640000}"/>
    <cellStyle name="LS Output Table No. 2+ 6 2 10" xfId="15264" xr:uid="{00000000-0005-0000-0000-00003A640000}"/>
    <cellStyle name="LS Output Table No. 2+ 6 2 11" xfId="15265" xr:uid="{00000000-0005-0000-0000-00003B640000}"/>
    <cellStyle name="LS Output Table No. 2+ 6 2 12" xfId="15266" xr:uid="{00000000-0005-0000-0000-00003C640000}"/>
    <cellStyle name="LS Output Table No. 2+ 6 2 13" xfId="15267" xr:uid="{00000000-0005-0000-0000-00003D640000}"/>
    <cellStyle name="LS Output Table No. 2+ 6 2 14" xfId="15268" xr:uid="{00000000-0005-0000-0000-00003E640000}"/>
    <cellStyle name="LS Output Table No. 2+ 6 2 2" xfId="15269" xr:uid="{00000000-0005-0000-0000-00003F640000}"/>
    <cellStyle name="LS Output Table No. 2+ 6 2 2 10" xfId="15270" xr:uid="{00000000-0005-0000-0000-000040640000}"/>
    <cellStyle name="LS Output Table No. 2+ 6 2 2 11" xfId="15271" xr:uid="{00000000-0005-0000-0000-000041640000}"/>
    <cellStyle name="LS Output Table No. 2+ 6 2 2 12" xfId="15272" xr:uid="{00000000-0005-0000-0000-000042640000}"/>
    <cellStyle name="LS Output Table No. 2+ 6 2 2 13" xfId="15273" xr:uid="{00000000-0005-0000-0000-000043640000}"/>
    <cellStyle name="LS Output Table No. 2+ 6 2 2 2" xfId="15274" xr:uid="{00000000-0005-0000-0000-000044640000}"/>
    <cellStyle name="LS Output Table No. 2+ 6 2 2 3" xfId="15275" xr:uid="{00000000-0005-0000-0000-000045640000}"/>
    <cellStyle name="LS Output Table No. 2+ 6 2 2 4" xfId="15276" xr:uid="{00000000-0005-0000-0000-000046640000}"/>
    <cellStyle name="LS Output Table No. 2+ 6 2 2 5" xfId="15277" xr:uid="{00000000-0005-0000-0000-000047640000}"/>
    <cellStyle name="LS Output Table No. 2+ 6 2 2 6" xfId="15278" xr:uid="{00000000-0005-0000-0000-000048640000}"/>
    <cellStyle name="LS Output Table No. 2+ 6 2 2 7" xfId="15279" xr:uid="{00000000-0005-0000-0000-000049640000}"/>
    <cellStyle name="LS Output Table No. 2+ 6 2 2 8" xfId="15280" xr:uid="{00000000-0005-0000-0000-00004A640000}"/>
    <cellStyle name="LS Output Table No. 2+ 6 2 2 9" xfId="15281" xr:uid="{00000000-0005-0000-0000-00004B640000}"/>
    <cellStyle name="LS Output Table No. 2+ 6 2 3" xfId="15282" xr:uid="{00000000-0005-0000-0000-00004C640000}"/>
    <cellStyle name="LS Output Table No. 2+ 6 2 4" xfId="15283" xr:uid="{00000000-0005-0000-0000-00004D640000}"/>
    <cellStyle name="LS Output Table No. 2+ 6 2 5" xfId="15284" xr:uid="{00000000-0005-0000-0000-00004E640000}"/>
    <cellStyle name="LS Output Table No. 2+ 6 2 6" xfId="15285" xr:uid="{00000000-0005-0000-0000-00004F640000}"/>
    <cellStyle name="LS Output Table No. 2+ 6 2 7" xfId="15286" xr:uid="{00000000-0005-0000-0000-000050640000}"/>
    <cellStyle name="LS Output Table No. 2+ 6 2 8" xfId="15287" xr:uid="{00000000-0005-0000-0000-000051640000}"/>
    <cellStyle name="LS Output Table No. 2+ 6 2 9" xfId="15288" xr:uid="{00000000-0005-0000-0000-000052640000}"/>
    <cellStyle name="LS Output Table No. 2+ 6 3" xfId="15289" xr:uid="{00000000-0005-0000-0000-000053640000}"/>
    <cellStyle name="LS Output Table No. 2+ 6 3 10" xfId="15290" xr:uid="{00000000-0005-0000-0000-000054640000}"/>
    <cellStyle name="LS Output Table No. 2+ 6 3 11" xfId="15291" xr:uid="{00000000-0005-0000-0000-000055640000}"/>
    <cellStyle name="LS Output Table No. 2+ 6 3 12" xfId="15292" xr:uid="{00000000-0005-0000-0000-000056640000}"/>
    <cellStyle name="LS Output Table No. 2+ 6 3 13" xfId="15293" xr:uid="{00000000-0005-0000-0000-000057640000}"/>
    <cellStyle name="LS Output Table No. 2+ 6 3 2" xfId="15294" xr:uid="{00000000-0005-0000-0000-000058640000}"/>
    <cellStyle name="LS Output Table No. 2+ 6 3 3" xfId="15295" xr:uid="{00000000-0005-0000-0000-000059640000}"/>
    <cellStyle name="LS Output Table No. 2+ 6 3 4" xfId="15296" xr:uid="{00000000-0005-0000-0000-00005A640000}"/>
    <cellStyle name="LS Output Table No. 2+ 6 3 5" xfId="15297" xr:uid="{00000000-0005-0000-0000-00005B640000}"/>
    <cellStyle name="LS Output Table No. 2+ 6 3 6" xfId="15298" xr:uid="{00000000-0005-0000-0000-00005C640000}"/>
    <cellStyle name="LS Output Table No. 2+ 6 3 7" xfId="15299" xr:uid="{00000000-0005-0000-0000-00005D640000}"/>
    <cellStyle name="LS Output Table No. 2+ 6 3 8" xfId="15300" xr:uid="{00000000-0005-0000-0000-00005E640000}"/>
    <cellStyle name="LS Output Table No. 2+ 6 3 9" xfId="15301" xr:uid="{00000000-0005-0000-0000-00005F640000}"/>
    <cellStyle name="LS Output Table No. 2+ 6 4" xfId="15302" xr:uid="{00000000-0005-0000-0000-000060640000}"/>
    <cellStyle name="LS Output Table No. 2+ 6 5" xfId="15303" xr:uid="{00000000-0005-0000-0000-000061640000}"/>
    <cellStyle name="LS Output Table No. 2+ 6 6" xfId="15304" xr:uid="{00000000-0005-0000-0000-000062640000}"/>
    <cellStyle name="LS Output Table No. 2+ 6 7" xfId="15305" xr:uid="{00000000-0005-0000-0000-000063640000}"/>
    <cellStyle name="LS Output Table No. 2+ 6 8" xfId="15306" xr:uid="{00000000-0005-0000-0000-000064640000}"/>
    <cellStyle name="LS Output Table No. 2+ 6 9" xfId="15307" xr:uid="{00000000-0005-0000-0000-000065640000}"/>
    <cellStyle name="LS Output Table No. 2+ 7" xfId="15308" xr:uid="{00000000-0005-0000-0000-000066640000}"/>
    <cellStyle name="LS Output Table No. 2+ 7 10" xfId="15309" xr:uid="{00000000-0005-0000-0000-000067640000}"/>
    <cellStyle name="LS Output Table No. 2+ 7 11" xfId="15310" xr:uid="{00000000-0005-0000-0000-000068640000}"/>
    <cellStyle name="LS Output Table No. 2+ 7 12" xfId="15311" xr:uid="{00000000-0005-0000-0000-000069640000}"/>
    <cellStyle name="LS Output Table No. 2+ 7 13" xfId="15312" xr:uid="{00000000-0005-0000-0000-00006A640000}"/>
    <cellStyle name="LS Output Table No. 2+ 7 14" xfId="15313" xr:uid="{00000000-0005-0000-0000-00006B640000}"/>
    <cellStyle name="LS Output Table No. 2+ 7 15" xfId="15314" xr:uid="{00000000-0005-0000-0000-00006C640000}"/>
    <cellStyle name="LS Output Table No. 2+ 7 2" xfId="15315" xr:uid="{00000000-0005-0000-0000-00006D640000}"/>
    <cellStyle name="LS Output Table No. 2+ 7 2 10" xfId="15316" xr:uid="{00000000-0005-0000-0000-00006E640000}"/>
    <cellStyle name="LS Output Table No. 2+ 7 2 11" xfId="15317" xr:uid="{00000000-0005-0000-0000-00006F640000}"/>
    <cellStyle name="LS Output Table No. 2+ 7 2 12" xfId="15318" xr:uid="{00000000-0005-0000-0000-000070640000}"/>
    <cellStyle name="LS Output Table No. 2+ 7 2 13" xfId="15319" xr:uid="{00000000-0005-0000-0000-000071640000}"/>
    <cellStyle name="LS Output Table No. 2+ 7 2 14" xfId="15320" xr:uid="{00000000-0005-0000-0000-000072640000}"/>
    <cellStyle name="LS Output Table No. 2+ 7 2 2" xfId="15321" xr:uid="{00000000-0005-0000-0000-000073640000}"/>
    <cellStyle name="LS Output Table No. 2+ 7 2 2 10" xfId="15322" xr:uid="{00000000-0005-0000-0000-000074640000}"/>
    <cellStyle name="LS Output Table No. 2+ 7 2 2 11" xfId="15323" xr:uid="{00000000-0005-0000-0000-000075640000}"/>
    <cellStyle name="LS Output Table No. 2+ 7 2 2 12" xfId="15324" xr:uid="{00000000-0005-0000-0000-000076640000}"/>
    <cellStyle name="LS Output Table No. 2+ 7 2 2 13" xfId="15325" xr:uid="{00000000-0005-0000-0000-000077640000}"/>
    <cellStyle name="LS Output Table No. 2+ 7 2 2 2" xfId="15326" xr:uid="{00000000-0005-0000-0000-000078640000}"/>
    <cellStyle name="LS Output Table No. 2+ 7 2 2 3" xfId="15327" xr:uid="{00000000-0005-0000-0000-000079640000}"/>
    <cellStyle name="LS Output Table No. 2+ 7 2 2 4" xfId="15328" xr:uid="{00000000-0005-0000-0000-00007A640000}"/>
    <cellStyle name="LS Output Table No. 2+ 7 2 2 5" xfId="15329" xr:uid="{00000000-0005-0000-0000-00007B640000}"/>
    <cellStyle name="LS Output Table No. 2+ 7 2 2 6" xfId="15330" xr:uid="{00000000-0005-0000-0000-00007C640000}"/>
    <cellStyle name="LS Output Table No. 2+ 7 2 2 7" xfId="15331" xr:uid="{00000000-0005-0000-0000-00007D640000}"/>
    <cellStyle name="LS Output Table No. 2+ 7 2 2 8" xfId="15332" xr:uid="{00000000-0005-0000-0000-00007E640000}"/>
    <cellStyle name="LS Output Table No. 2+ 7 2 2 9" xfId="15333" xr:uid="{00000000-0005-0000-0000-00007F640000}"/>
    <cellStyle name="LS Output Table No. 2+ 7 2 3" xfId="15334" xr:uid="{00000000-0005-0000-0000-000080640000}"/>
    <cellStyle name="LS Output Table No. 2+ 7 2 4" xfId="15335" xr:uid="{00000000-0005-0000-0000-000081640000}"/>
    <cellStyle name="LS Output Table No. 2+ 7 2 5" xfId="15336" xr:uid="{00000000-0005-0000-0000-000082640000}"/>
    <cellStyle name="LS Output Table No. 2+ 7 2 6" xfId="15337" xr:uid="{00000000-0005-0000-0000-000083640000}"/>
    <cellStyle name="LS Output Table No. 2+ 7 2 7" xfId="15338" xr:uid="{00000000-0005-0000-0000-000084640000}"/>
    <cellStyle name="LS Output Table No. 2+ 7 2 8" xfId="15339" xr:uid="{00000000-0005-0000-0000-000085640000}"/>
    <cellStyle name="LS Output Table No. 2+ 7 2 9" xfId="15340" xr:uid="{00000000-0005-0000-0000-000086640000}"/>
    <cellStyle name="LS Output Table No. 2+ 7 3" xfId="15341" xr:uid="{00000000-0005-0000-0000-000087640000}"/>
    <cellStyle name="LS Output Table No. 2+ 7 3 10" xfId="15342" xr:uid="{00000000-0005-0000-0000-000088640000}"/>
    <cellStyle name="LS Output Table No. 2+ 7 3 11" xfId="15343" xr:uid="{00000000-0005-0000-0000-000089640000}"/>
    <cellStyle name="LS Output Table No. 2+ 7 3 12" xfId="15344" xr:uid="{00000000-0005-0000-0000-00008A640000}"/>
    <cellStyle name="LS Output Table No. 2+ 7 3 13" xfId="15345" xr:uid="{00000000-0005-0000-0000-00008B640000}"/>
    <cellStyle name="LS Output Table No. 2+ 7 3 2" xfId="15346" xr:uid="{00000000-0005-0000-0000-00008C640000}"/>
    <cellStyle name="LS Output Table No. 2+ 7 3 3" xfId="15347" xr:uid="{00000000-0005-0000-0000-00008D640000}"/>
    <cellStyle name="LS Output Table No. 2+ 7 3 4" xfId="15348" xr:uid="{00000000-0005-0000-0000-00008E640000}"/>
    <cellStyle name="LS Output Table No. 2+ 7 3 5" xfId="15349" xr:uid="{00000000-0005-0000-0000-00008F640000}"/>
    <cellStyle name="LS Output Table No. 2+ 7 3 6" xfId="15350" xr:uid="{00000000-0005-0000-0000-000090640000}"/>
    <cellStyle name="LS Output Table No. 2+ 7 3 7" xfId="15351" xr:uid="{00000000-0005-0000-0000-000091640000}"/>
    <cellStyle name="LS Output Table No. 2+ 7 3 8" xfId="15352" xr:uid="{00000000-0005-0000-0000-000092640000}"/>
    <cellStyle name="LS Output Table No. 2+ 7 3 9" xfId="15353" xr:uid="{00000000-0005-0000-0000-000093640000}"/>
    <cellStyle name="LS Output Table No. 2+ 7 4" xfId="15354" xr:uid="{00000000-0005-0000-0000-000094640000}"/>
    <cellStyle name="LS Output Table No. 2+ 7 5" xfId="15355" xr:uid="{00000000-0005-0000-0000-000095640000}"/>
    <cellStyle name="LS Output Table No. 2+ 7 6" xfId="15356" xr:uid="{00000000-0005-0000-0000-000096640000}"/>
    <cellStyle name="LS Output Table No. 2+ 7 7" xfId="15357" xr:uid="{00000000-0005-0000-0000-000097640000}"/>
    <cellStyle name="LS Output Table No. 2+ 7 8" xfId="15358" xr:uid="{00000000-0005-0000-0000-000098640000}"/>
    <cellStyle name="LS Output Table No. 2+ 7 9" xfId="15359" xr:uid="{00000000-0005-0000-0000-000099640000}"/>
    <cellStyle name="LS Output Table No. 2+ 8" xfId="15360" xr:uid="{00000000-0005-0000-0000-00009A640000}"/>
    <cellStyle name="LS Output Table No. 2+ 8 10" xfId="15361" xr:uid="{00000000-0005-0000-0000-00009B640000}"/>
    <cellStyle name="LS Output Table No. 2+ 8 11" xfId="15362" xr:uid="{00000000-0005-0000-0000-00009C640000}"/>
    <cellStyle name="LS Output Table No. 2+ 8 12" xfId="15363" xr:uid="{00000000-0005-0000-0000-00009D640000}"/>
    <cellStyle name="LS Output Table No. 2+ 8 13" xfId="15364" xr:uid="{00000000-0005-0000-0000-00009E640000}"/>
    <cellStyle name="LS Output Table No. 2+ 8 14" xfId="15365" xr:uid="{00000000-0005-0000-0000-00009F640000}"/>
    <cellStyle name="LS Output Table No. 2+ 8 15" xfId="15366" xr:uid="{00000000-0005-0000-0000-0000A0640000}"/>
    <cellStyle name="LS Output Table No. 2+ 8 2" xfId="15367" xr:uid="{00000000-0005-0000-0000-0000A1640000}"/>
    <cellStyle name="LS Output Table No. 2+ 8 2 10" xfId="15368" xr:uid="{00000000-0005-0000-0000-0000A2640000}"/>
    <cellStyle name="LS Output Table No. 2+ 8 2 11" xfId="15369" xr:uid="{00000000-0005-0000-0000-0000A3640000}"/>
    <cellStyle name="LS Output Table No. 2+ 8 2 12" xfId="15370" xr:uid="{00000000-0005-0000-0000-0000A4640000}"/>
    <cellStyle name="LS Output Table No. 2+ 8 2 13" xfId="15371" xr:uid="{00000000-0005-0000-0000-0000A5640000}"/>
    <cellStyle name="LS Output Table No. 2+ 8 2 14" xfId="15372" xr:uid="{00000000-0005-0000-0000-0000A6640000}"/>
    <cellStyle name="LS Output Table No. 2+ 8 2 2" xfId="15373" xr:uid="{00000000-0005-0000-0000-0000A7640000}"/>
    <cellStyle name="LS Output Table No. 2+ 8 2 2 10" xfId="15374" xr:uid="{00000000-0005-0000-0000-0000A8640000}"/>
    <cellStyle name="LS Output Table No. 2+ 8 2 2 11" xfId="15375" xr:uid="{00000000-0005-0000-0000-0000A9640000}"/>
    <cellStyle name="LS Output Table No. 2+ 8 2 2 12" xfId="15376" xr:uid="{00000000-0005-0000-0000-0000AA640000}"/>
    <cellStyle name="LS Output Table No. 2+ 8 2 2 13" xfId="15377" xr:uid="{00000000-0005-0000-0000-0000AB640000}"/>
    <cellStyle name="LS Output Table No. 2+ 8 2 2 2" xfId="15378" xr:uid="{00000000-0005-0000-0000-0000AC640000}"/>
    <cellStyle name="LS Output Table No. 2+ 8 2 2 3" xfId="15379" xr:uid="{00000000-0005-0000-0000-0000AD640000}"/>
    <cellStyle name="LS Output Table No. 2+ 8 2 2 4" xfId="15380" xr:uid="{00000000-0005-0000-0000-0000AE640000}"/>
    <cellStyle name="LS Output Table No. 2+ 8 2 2 5" xfId="15381" xr:uid="{00000000-0005-0000-0000-0000AF640000}"/>
    <cellStyle name="LS Output Table No. 2+ 8 2 2 6" xfId="15382" xr:uid="{00000000-0005-0000-0000-0000B0640000}"/>
    <cellStyle name="LS Output Table No. 2+ 8 2 2 7" xfId="15383" xr:uid="{00000000-0005-0000-0000-0000B1640000}"/>
    <cellStyle name="LS Output Table No. 2+ 8 2 2 8" xfId="15384" xr:uid="{00000000-0005-0000-0000-0000B2640000}"/>
    <cellStyle name="LS Output Table No. 2+ 8 2 2 9" xfId="15385" xr:uid="{00000000-0005-0000-0000-0000B3640000}"/>
    <cellStyle name="LS Output Table No. 2+ 8 2 3" xfId="15386" xr:uid="{00000000-0005-0000-0000-0000B4640000}"/>
    <cellStyle name="LS Output Table No. 2+ 8 2 4" xfId="15387" xr:uid="{00000000-0005-0000-0000-0000B5640000}"/>
    <cellStyle name="LS Output Table No. 2+ 8 2 5" xfId="15388" xr:uid="{00000000-0005-0000-0000-0000B6640000}"/>
    <cellStyle name="LS Output Table No. 2+ 8 2 6" xfId="15389" xr:uid="{00000000-0005-0000-0000-0000B7640000}"/>
    <cellStyle name="LS Output Table No. 2+ 8 2 7" xfId="15390" xr:uid="{00000000-0005-0000-0000-0000B8640000}"/>
    <cellStyle name="LS Output Table No. 2+ 8 2 8" xfId="15391" xr:uid="{00000000-0005-0000-0000-0000B9640000}"/>
    <cellStyle name="LS Output Table No. 2+ 8 2 9" xfId="15392" xr:uid="{00000000-0005-0000-0000-0000BA640000}"/>
    <cellStyle name="LS Output Table No. 2+ 8 3" xfId="15393" xr:uid="{00000000-0005-0000-0000-0000BB640000}"/>
    <cellStyle name="LS Output Table No. 2+ 8 3 10" xfId="15394" xr:uid="{00000000-0005-0000-0000-0000BC640000}"/>
    <cellStyle name="LS Output Table No. 2+ 8 3 11" xfId="15395" xr:uid="{00000000-0005-0000-0000-0000BD640000}"/>
    <cellStyle name="LS Output Table No. 2+ 8 3 12" xfId="15396" xr:uid="{00000000-0005-0000-0000-0000BE640000}"/>
    <cellStyle name="LS Output Table No. 2+ 8 3 13" xfId="15397" xr:uid="{00000000-0005-0000-0000-0000BF640000}"/>
    <cellStyle name="LS Output Table No. 2+ 8 3 2" xfId="15398" xr:uid="{00000000-0005-0000-0000-0000C0640000}"/>
    <cellStyle name="LS Output Table No. 2+ 8 3 3" xfId="15399" xr:uid="{00000000-0005-0000-0000-0000C1640000}"/>
    <cellStyle name="LS Output Table No. 2+ 8 3 4" xfId="15400" xr:uid="{00000000-0005-0000-0000-0000C2640000}"/>
    <cellStyle name="LS Output Table No. 2+ 8 3 5" xfId="15401" xr:uid="{00000000-0005-0000-0000-0000C3640000}"/>
    <cellStyle name="LS Output Table No. 2+ 8 3 6" xfId="15402" xr:uid="{00000000-0005-0000-0000-0000C4640000}"/>
    <cellStyle name="LS Output Table No. 2+ 8 3 7" xfId="15403" xr:uid="{00000000-0005-0000-0000-0000C5640000}"/>
    <cellStyle name="LS Output Table No. 2+ 8 3 8" xfId="15404" xr:uid="{00000000-0005-0000-0000-0000C6640000}"/>
    <cellStyle name="LS Output Table No. 2+ 8 3 9" xfId="15405" xr:uid="{00000000-0005-0000-0000-0000C7640000}"/>
    <cellStyle name="LS Output Table No. 2+ 8 4" xfId="15406" xr:uid="{00000000-0005-0000-0000-0000C8640000}"/>
    <cellStyle name="LS Output Table No. 2+ 8 5" xfId="15407" xr:uid="{00000000-0005-0000-0000-0000C9640000}"/>
    <cellStyle name="LS Output Table No. 2+ 8 6" xfId="15408" xr:uid="{00000000-0005-0000-0000-0000CA640000}"/>
    <cellStyle name="LS Output Table No. 2+ 8 7" xfId="15409" xr:uid="{00000000-0005-0000-0000-0000CB640000}"/>
    <cellStyle name="LS Output Table No. 2+ 8 8" xfId="15410" xr:uid="{00000000-0005-0000-0000-0000CC640000}"/>
    <cellStyle name="LS Output Table No. 2+ 8 9" xfId="15411" xr:uid="{00000000-0005-0000-0000-0000CD640000}"/>
    <cellStyle name="LS Output Table No. 2+ 9" xfId="15412" xr:uid="{00000000-0005-0000-0000-0000CE640000}"/>
    <cellStyle name="LS Output Table No. 2+ 9 10" xfId="15413" xr:uid="{00000000-0005-0000-0000-0000CF640000}"/>
    <cellStyle name="LS Output Table No. 2+ 9 11" xfId="15414" xr:uid="{00000000-0005-0000-0000-0000D0640000}"/>
    <cellStyle name="LS Output Table No. 2+ 9 12" xfId="15415" xr:uid="{00000000-0005-0000-0000-0000D1640000}"/>
    <cellStyle name="LS Output Table No. 2+ 9 13" xfId="15416" xr:uid="{00000000-0005-0000-0000-0000D2640000}"/>
    <cellStyle name="LS Output Table No. 2+ 9 14" xfId="15417" xr:uid="{00000000-0005-0000-0000-0000D3640000}"/>
    <cellStyle name="LS Output Table No. 2+ 9 15" xfId="15418" xr:uid="{00000000-0005-0000-0000-0000D4640000}"/>
    <cellStyle name="LS Output Table No. 2+ 9 2" xfId="15419" xr:uid="{00000000-0005-0000-0000-0000D5640000}"/>
    <cellStyle name="LS Output Table No. 2+ 9 2 10" xfId="15420" xr:uid="{00000000-0005-0000-0000-0000D6640000}"/>
    <cellStyle name="LS Output Table No. 2+ 9 2 11" xfId="15421" xr:uid="{00000000-0005-0000-0000-0000D7640000}"/>
    <cellStyle name="LS Output Table No. 2+ 9 2 12" xfId="15422" xr:uid="{00000000-0005-0000-0000-0000D8640000}"/>
    <cellStyle name="LS Output Table No. 2+ 9 2 13" xfId="15423" xr:uid="{00000000-0005-0000-0000-0000D9640000}"/>
    <cellStyle name="LS Output Table No. 2+ 9 2 14" xfId="15424" xr:uid="{00000000-0005-0000-0000-0000DA640000}"/>
    <cellStyle name="LS Output Table No. 2+ 9 2 2" xfId="15425" xr:uid="{00000000-0005-0000-0000-0000DB640000}"/>
    <cellStyle name="LS Output Table No. 2+ 9 2 2 10" xfId="15426" xr:uid="{00000000-0005-0000-0000-0000DC640000}"/>
    <cellStyle name="LS Output Table No. 2+ 9 2 2 11" xfId="15427" xr:uid="{00000000-0005-0000-0000-0000DD640000}"/>
    <cellStyle name="LS Output Table No. 2+ 9 2 2 12" xfId="15428" xr:uid="{00000000-0005-0000-0000-0000DE640000}"/>
    <cellStyle name="LS Output Table No. 2+ 9 2 2 13" xfId="15429" xr:uid="{00000000-0005-0000-0000-0000DF640000}"/>
    <cellStyle name="LS Output Table No. 2+ 9 2 2 2" xfId="15430" xr:uid="{00000000-0005-0000-0000-0000E0640000}"/>
    <cellStyle name="LS Output Table No. 2+ 9 2 2 3" xfId="15431" xr:uid="{00000000-0005-0000-0000-0000E1640000}"/>
    <cellStyle name="LS Output Table No. 2+ 9 2 2 4" xfId="15432" xr:uid="{00000000-0005-0000-0000-0000E2640000}"/>
    <cellStyle name="LS Output Table No. 2+ 9 2 2 5" xfId="15433" xr:uid="{00000000-0005-0000-0000-0000E3640000}"/>
    <cellStyle name="LS Output Table No. 2+ 9 2 2 6" xfId="15434" xr:uid="{00000000-0005-0000-0000-0000E4640000}"/>
    <cellStyle name="LS Output Table No. 2+ 9 2 2 7" xfId="15435" xr:uid="{00000000-0005-0000-0000-0000E5640000}"/>
    <cellStyle name="LS Output Table No. 2+ 9 2 2 8" xfId="15436" xr:uid="{00000000-0005-0000-0000-0000E6640000}"/>
    <cellStyle name="LS Output Table No. 2+ 9 2 2 9" xfId="15437" xr:uid="{00000000-0005-0000-0000-0000E7640000}"/>
    <cellStyle name="LS Output Table No. 2+ 9 2 3" xfId="15438" xr:uid="{00000000-0005-0000-0000-0000E8640000}"/>
    <cellStyle name="LS Output Table No. 2+ 9 2 4" xfId="15439" xr:uid="{00000000-0005-0000-0000-0000E9640000}"/>
    <cellStyle name="LS Output Table No. 2+ 9 2 5" xfId="15440" xr:uid="{00000000-0005-0000-0000-0000EA640000}"/>
    <cellStyle name="LS Output Table No. 2+ 9 2 6" xfId="15441" xr:uid="{00000000-0005-0000-0000-0000EB640000}"/>
    <cellStyle name="LS Output Table No. 2+ 9 2 7" xfId="15442" xr:uid="{00000000-0005-0000-0000-0000EC640000}"/>
    <cellStyle name="LS Output Table No. 2+ 9 2 8" xfId="15443" xr:uid="{00000000-0005-0000-0000-0000ED640000}"/>
    <cellStyle name="LS Output Table No. 2+ 9 2 9" xfId="15444" xr:uid="{00000000-0005-0000-0000-0000EE640000}"/>
    <cellStyle name="LS Output Table No. 2+ 9 3" xfId="15445" xr:uid="{00000000-0005-0000-0000-0000EF640000}"/>
    <cellStyle name="LS Output Table No. 2+ 9 3 10" xfId="15446" xr:uid="{00000000-0005-0000-0000-0000F0640000}"/>
    <cellStyle name="LS Output Table No. 2+ 9 3 11" xfId="15447" xr:uid="{00000000-0005-0000-0000-0000F1640000}"/>
    <cellStyle name="LS Output Table No. 2+ 9 3 12" xfId="15448" xr:uid="{00000000-0005-0000-0000-0000F2640000}"/>
    <cellStyle name="LS Output Table No. 2+ 9 3 13" xfId="15449" xr:uid="{00000000-0005-0000-0000-0000F3640000}"/>
    <cellStyle name="LS Output Table No. 2+ 9 3 2" xfId="15450" xr:uid="{00000000-0005-0000-0000-0000F4640000}"/>
    <cellStyle name="LS Output Table No. 2+ 9 3 3" xfId="15451" xr:uid="{00000000-0005-0000-0000-0000F5640000}"/>
    <cellStyle name="LS Output Table No. 2+ 9 3 4" xfId="15452" xr:uid="{00000000-0005-0000-0000-0000F6640000}"/>
    <cellStyle name="LS Output Table No. 2+ 9 3 5" xfId="15453" xr:uid="{00000000-0005-0000-0000-0000F7640000}"/>
    <cellStyle name="LS Output Table No. 2+ 9 3 6" xfId="15454" xr:uid="{00000000-0005-0000-0000-0000F8640000}"/>
    <cellStyle name="LS Output Table No. 2+ 9 3 7" xfId="15455" xr:uid="{00000000-0005-0000-0000-0000F9640000}"/>
    <cellStyle name="LS Output Table No. 2+ 9 3 8" xfId="15456" xr:uid="{00000000-0005-0000-0000-0000FA640000}"/>
    <cellStyle name="LS Output Table No. 2+ 9 3 9" xfId="15457" xr:uid="{00000000-0005-0000-0000-0000FB640000}"/>
    <cellStyle name="LS Output Table No. 2+ 9 4" xfId="15458" xr:uid="{00000000-0005-0000-0000-0000FC640000}"/>
    <cellStyle name="LS Output Table No. 2+ 9 5" xfId="15459" xr:uid="{00000000-0005-0000-0000-0000FD640000}"/>
    <cellStyle name="LS Output Table No. 2+ 9 6" xfId="15460" xr:uid="{00000000-0005-0000-0000-0000FE640000}"/>
    <cellStyle name="LS Output Table No. 2+ 9 7" xfId="15461" xr:uid="{00000000-0005-0000-0000-0000FF640000}"/>
    <cellStyle name="LS Output Table No. 2+ 9 8" xfId="15462" xr:uid="{00000000-0005-0000-0000-000000650000}"/>
    <cellStyle name="LS Output Table No. 2+ 9 9" xfId="15463" xr:uid="{00000000-0005-0000-0000-000001650000}"/>
    <cellStyle name="Middle Currency" xfId="15464" xr:uid="{00000000-0005-0000-0000-000002650000}"/>
    <cellStyle name="Middle Date" xfId="15465" xr:uid="{00000000-0005-0000-0000-000003650000}"/>
    <cellStyle name="Middle Multiple" xfId="15466" xr:uid="{00000000-0005-0000-0000-000004650000}"/>
    <cellStyle name="Middle Number" xfId="15467" xr:uid="{00000000-0005-0000-0000-000005650000}"/>
    <cellStyle name="Middle Percentage" xfId="15468" xr:uid="{00000000-0005-0000-0000-000006650000}"/>
    <cellStyle name="Middle Title / Name" xfId="15469" xr:uid="{00000000-0005-0000-0000-000007650000}"/>
    <cellStyle name="Middle Year" xfId="15470" xr:uid="{00000000-0005-0000-0000-000008650000}"/>
    <cellStyle name="Mine" xfId="15471" xr:uid="{00000000-0005-0000-0000-000009650000}"/>
    <cellStyle name="Model Name" xfId="15472" xr:uid="{00000000-0005-0000-0000-00000A650000}"/>
    <cellStyle name="Model Name 2" xfId="15473" xr:uid="{00000000-0005-0000-0000-00000B650000}"/>
    <cellStyle name="Model Name 3" xfId="15474" xr:uid="{00000000-0005-0000-0000-00000C650000}"/>
    <cellStyle name="Model Name 4" xfId="15475" xr:uid="{00000000-0005-0000-0000-00000D650000}"/>
    <cellStyle name="Model Name." xfId="15476" xr:uid="{00000000-0005-0000-0000-00000E650000}"/>
    <cellStyle name="Model Name. 2" xfId="15477" xr:uid="{00000000-0005-0000-0000-00000F650000}"/>
    <cellStyle name="Model Name. 3" xfId="15478" xr:uid="{00000000-0005-0000-0000-000010650000}"/>
    <cellStyle name="Model Name_Book3" xfId="15479" xr:uid="{00000000-0005-0000-0000-000011650000}"/>
    <cellStyle name="Multiple" xfId="15480" xr:uid="{00000000-0005-0000-0000-000012650000}"/>
    <cellStyle name="Multiple." xfId="15481" xr:uid="{00000000-0005-0000-0000-000013650000}"/>
    <cellStyle name="Multiple. 2" xfId="15482" xr:uid="{00000000-0005-0000-0000-000014650000}"/>
    <cellStyle name="Multiple. 3" xfId="15483" xr:uid="{00000000-0005-0000-0000-000015650000}"/>
    <cellStyle name="Neutral 2" xfId="15484" xr:uid="{00000000-0005-0000-0000-000016650000}"/>
    <cellStyle name="Neutral 3" xfId="15485" xr:uid="{00000000-0005-0000-0000-000017650000}"/>
    <cellStyle name="Neutral 4" xfId="15486" xr:uid="{00000000-0005-0000-0000-000018650000}"/>
    <cellStyle name="Neutral 5" xfId="15487" xr:uid="{00000000-0005-0000-0000-000019650000}"/>
    <cellStyle name="Neutral 6" xfId="15488" xr:uid="{00000000-0005-0000-0000-00001A650000}"/>
    <cellStyle name="Normal" xfId="0" builtinId="0"/>
    <cellStyle name="Normal - Style1" xfId="15489" xr:uid="{00000000-0005-0000-0000-00001C650000}"/>
    <cellStyle name="Normal 10" xfId="15490" xr:uid="{00000000-0005-0000-0000-00001D650000}"/>
    <cellStyle name="Normal 10 2" xfId="15491" xr:uid="{00000000-0005-0000-0000-00001E650000}"/>
    <cellStyle name="Normal 10 3" xfId="15492" xr:uid="{00000000-0005-0000-0000-00001F650000}"/>
    <cellStyle name="Normal 10 4" xfId="15493" xr:uid="{00000000-0005-0000-0000-000020650000}"/>
    <cellStyle name="Normal 10 4 2" xfId="30805" xr:uid="{00000000-0005-0000-0000-000021650000}"/>
    <cellStyle name="Normal 10 5" xfId="30804" xr:uid="{00000000-0005-0000-0000-000022650000}"/>
    <cellStyle name="Normal 100" xfId="15494" xr:uid="{00000000-0005-0000-0000-000023650000}"/>
    <cellStyle name="Normal 100 2" xfId="15495" xr:uid="{00000000-0005-0000-0000-000024650000}"/>
    <cellStyle name="Normal 100 2 2" xfId="15496" xr:uid="{00000000-0005-0000-0000-000025650000}"/>
    <cellStyle name="Normal 100 2 2 2" xfId="15497" xr:uid="{00000000-0005-0000-0000-000026650000}"/>
    <cellStyle name="Normal 100 2 2 2 2" xfId="30809" xr:uid="{00000000-0005-0000-0000-000027650000}"/>
    <cellStyle name="Normal 100 2 2 3" xfId="30808" xr:uid="{00000000-0005-0000-0000-000028650000}"/>
    <cellStyle name="Normal 100 2 3" xfId="15498" xr:uid="{00000000-0005-0000-0000-000029650000}"/>
    <cellStyle name="Normal 100 2 3 2" xfId="30810" xr:uid="{00000000-0005-0000-0000-00002A650000}"/>
    <cellStyle name="Normal 100 2 4" xfId="30807" xr:uid="{00000000-0005-0000-0000-00002B650000}"/>
    <cellStyle name="Normal 100 3" xfId="15499" xr:uid="{00000000-0005-0000-0000-00002C650000}"/>
    <cellStyle name="Normal 100 3 2" xfId="15500" xr:uid="{00000000-0005-0000-0000-00002D650000}"/>
    <cellStyle name="Normal 100 3 2 2" xfId="15501" xr:uid="{00000000-0005-0000-0000-00002E650000}"/>
    <cellStyle name="Normal 100 3 2 2 2" xfId="30813" xr:uid="{00000000-0005-0000-0000-00002F650000}"/>
    <cellStyle name="Normal 100 3 2 3" xfId="30812" xr:uid="{00000000-0005-0000-0000-000030650000}"/>
    <cellStyle name="Normal 100 3 3" xfId="15502" xr:uid="{00000000-0005-0000-0000-000031650000}"/>
    <cellStyle name="Normal 100 3 3 2" xfId="30814" xr:uid="{00000000-0005-0000-0000-000032650000}"/>
    <cellStyle name="Normal 100 3 4" xfId="30811" xr:uid="{00000000-0005-0000-0000-000033650000}"/>
    <cellStyle name="Normal 100 4" xfId="15503" xr:uid="{00000000-0005-0000-0000-000034650000}"/>
    <cellStyle name="Normal 100 4 2" xfId="15504" xr:uid="{00000000-0005-0000-0000-000035650000}"/>
    <cellStyle name="Normal 100 4 2 2" xfId="30816" xr:uid="{00000000-0005-0000-0000-000036650000}"/>
    <cellStyle name="Normal 100 4 3" xfId="30815" xr:uid="{00000000-0005-0000-0000-000037650000}"/>
    <cellStyle name="Normal 100 5" xfId="15505" xr:uid="{00000000-0005-0000-0000-000038650000}"/>
    <cellStyle name="Normal 100 5 2" xfId="30817" xr:uid="{00000000-0005-0000-0000-000039650000}"/>
    <cellStyle name="Normal 100 6" xfId="30806" xr:uid="{00000000-0005-0000-0000-00003A650000}"/>
    <cellStyle name="Normal 101" xfId="15506" xr:uid="{00000000-0005-0000-0000-00003B650000}"/>
    <cellStyle name="Normal 101 2" xfId="15507" xr:uid="{00000000-0005-0000-0000-00003C650000}"/>
    <cellStyle name="Normal 101 2 2" xfId="15508" xr:uid="{00000000-0005-0000-0000-00003D650000}"/>
    <cellStyle name="Normal 101 2 2 2" xfId="15509" xr:uid="{00000000-0005-0000-0000-00003E650000}"/>
    <cellStyle name="Normal 101 2 2 2 2" xfId="30821" xr:uid="{00000000-0005-0000-0000-00003F650000}"/>
    <cellStyle name="Normal 101 2 2 3" xfId="30820" xr:uid="{00000000-0005-0000-0000-000040650000}"/>
    <cellStyle name="Normal 101 2 3" xfId="15510" xr:uid="{00000000-0005-0000-0000-000041650000}"/>
    <cellStyle name="Normal 101 2 3 2" xfId="30822" xr:uid="{00000000-0005-0000-0000-000042650000}"/>
    <cellStyle name="Normal 101 2 4" xfId="30819" xr:uid="{00000000-0005-0000-0000-000043650000}"/>
    <cellStyle name="Normal 101 3" xfId="15511" xr:uid="{00000000-0005-0000-0000-000044650000}"/>
    <cellStyle name="Normal 101 3 2" xfId="15512" xr:uid="{00000000-0005-0000-0000-000045650000}"/>
    <cellStyle name="Normal 101 3 2 2" xfId="30824" xr:uid="{00000000-0005-0000-0000-000046650000}"/>
    <cellStyle name="Normal 101 3 3" xfId="30823" xr:uid="{00000000-0005-0000-0000-000047650000}"/>
    <cellStyle name="Normal 101 4" xfId="15513" xr:uid="{00000000-0005-0000-0000-000048650000}"/>
    <cellStyle name="Normal 101 4 2" xfId="30825" xr:uid="{00000000-0005-0000-0000-000049650000}"/>
    <cellStyle name="Normal 101 5" xfId="30818" xr:uid="{00000000-0005-0000-0000-00004A650000}"/>
    <cellStyle name="Normal 102" xfId="15514" xr:uid="{00000000-0005-0000-0000-00004B650000}"/>
    <cellStyle name="Normal 102 2" xfId="15515" xr:uid="{00000000-0005-0000-0000-00004C650000}"/>
    <cellStyle name="Normal 102 2 2" xfId="15516" xr:uid="{00000000-0005-0000-0000-00004D650000}"/>
    <cellStyle name="Normal 102 2 2 2" xfId="15517" xr:uid="{00000000-0005-0000-0000-00004E650000}"/>
    <cellStyle name="Normal 102 2 2 2 2" xfId="30829" xr:uid="{00000000-0005-0000-0000-00004F650000}"/>
    <cellStyle name="Normal 102 2 2 3" xfId="30828" xr:uid="{00000000-0005-0000-0000-000050650000}"/>
    <cellStyle name="Normal 102 2 3" xfId="15518" xr:uid="{00000000-0005-0000-0000-000051650000}"/>
    <cellStyle name="Normal 102 2 3 2" xfId="30830" xr:uid="{00000000-0005-0000-0000-000052650000}"/>
    <cellStyle name="Normal 102 2 4" xfId="30827" xr:uid="{00000000-0005-0000-0000-000053650000}"/>
    <cellStyle name="Normal 102 3" xfId="15519" xr:uid="{00000000-0005-0000-0000-000054650000}"/>
    <cellStyle name="Normal 102 3 2" xfId="15520" xr:uid="{00000000-0005-0000-0000-000055650000}"/>
    <cellStyle name="Normal 102 3 2 2" xfId="30832" xr:uid="{00000000-0005-0000-0000-000056650000}"/>
    <cellStyle name="Normal 102 3 3" xfId="30831" xr:uid="{00000000-0005-0000-0000-000057650000}"/>
    <cellStyle name="Normal 102 4" xfId="15521" xr:uid="{00000000-0005-0000-0000-000058650000}"/>
    <cellStyle name="Normal 102 4 2" xfId="30833" xr:uid="{00000000-0005-0000-0000-000059650000}"/>
    <cellStyle name="Normal 102 5" xfId="30826" xr:uid="{00000000-0005-0000-0000-00005A650000}"/>
    <cellStyle name="Normal 103" xfId="15522" xr:uid="{00000000-0005-0000-0000-00005B650000}"/>
    <cellStyle name="Normal 103 2" xfId="15523" xr:uid="{00000000-0005-0000-0000-00005C650000}"/>
    <cellStyle name="Normal 103 2 2" xfId="15524" xr:uid="{00000000-0005-0000-0000-00005D650000}"/>
    <cellStyle name="Normal 103 2 2 2" xfId="15525" xr:uid="{00000000-0005-0000-0000-00005E650000}"/>
    <cellStyle name="Normal 103 2 2 2 2" xfId="30837" xr:uid="{00000000-0005-0000-0000-00005F650000}"/>
    <cellStyle name="Normal 103 2 2 3" xfId="30836" xr:uid="{00000000-0005-0000-0000-000060650000}"/>
    <cellStyle name="Normal 103 2 3" xfId="15526" xr:uid="{00000000-0005-0000-0000-000061650000}"/>
    <cellStyle name="Normal 103 2 3 2" xfId="30838" xr:uid="{00000000-0005-0000-0000-000062650000}"/>
    <cellStyle name="Normal 103 2 4" xfId="30835" xr:uid="{00000000-0005-0000-0000-000063650000}"/>
    <cellStyle name="Normal 103 3" xfId="15527" xr:uid="{00000000-0005-0000-0000-000064650000}"/>
    <cellStyle name="Normal 103 3 2" xfId="15528" xr:uid="{00000000-0005-0000-0000-000065650000}"/>
    <cellStyle name="Normal 103 3 2 2" xfId="30840" xr:uid="{00000000-0005-0000-0000-000066650000}"/>
    <cellStyle name="Normal 103 3 3" xfId="30839" xr:uid="{00000000-0005-0000-0000-000067650000}"/>
    <cellStyle name="Normal 103 4" xfId="15529" xr:uid="{00000000-0005-0000-0000-000068650000}"/>
    <cellStyle name="Normal 103 4 2" xfId="30841" xr:uid="{00000000-0005-0000-0000-000069650000}"/>
    <cellStyle name="Normal 103 5" xfId="30834" xr:uid="{00000000-0005-0000-0000-00006A650000}"/>
    <cellStyle name="Normal 104" xfId="15530" xr:uid="{00000000-0005-0000-0000-00006B650000}"/>
    <cellStyle name="Normal 104 2" xfId="15531" xr:uid="{00000000-0005-0000-0000-00006C650000}"/>
    <cellStyle name="Normal 104 2 2" xfId="15532" xr:uid="{00000000-0005-0000-0000-00006D650000}"/>
    <cellStyle name="Normal 104 2 2 2" xfId="15533" xr:uid="{00000000-0005-0000-0000-00006E650000}"/>
    <cellStyle name="Normal 104 2 2 2 2" xfId="30845" xr:uid="{00000000-0005-0000-0000-00006F650000}"/>
    <cellStyle name="Normal 104 2 2 3" xfId="30844" xr:uid="{00000000-0005-0000-0000-000070650000}"/>
    <cellStyle name="Normal 104 2 3" xfId="15534" xr:uid="{00000000-0005-0000-0000-000071650000}"/>
    <cellStyle name="Normal 104 2 3 2" xfId="30846" xr:uid="{00000000-0005-0000-0000-000072650000}"/>
    <cellStyle name="Normal 104 2 4" xfId="30843" xr:uid="{00000000-0005-0000-0000-000073650000}"/>
    <cellStyle name="Normal 104 3" xfId="15535" xr:uid="{00000000-0005-0000-0000-000074650000}"/>
    <cellStyle name="Normal 104 3 2" xfId="15536" xr:uid="{00000000-0005-0000-0000-000075650000}"/>
    <cellStyle name="Normal 104 3 2 2" xfId="30848" xr:uid="{00000000-0005-0000-0000-000076650000}"/>
    <cellStyle name="Normal 104 3 3" xfId="30847" xr:uid="{00000000-0005-0000-0000-000077650000}"/>
    <cellStyle name="Normal 104 4" xfId="15537" xr:uid="{00000000-0005-0000-0000-000078650000}"/>
    <cellStyle name="Normal 104 4 2" xfId="30849" xr:uid="{00000000-0005-0000-0000-000079650000}"/>
    <cellStyle name="Normal 104 5" xfId="30842" xr:uid="{00000000-0005-0000-0000-00007A650000}"/>
    <cellStyle name="Normal 105" xfId="15538" xr:uid="{00000000-0005-0000-0000-00007B650000}"/>
    <cellStyle name="Normal 105 2" xfId="15539" xr:uid="{00000000-0005-0000-0000-00007C650000}"/>
    <cellStyle name="Normal 105 2 2" xfId="15540" xr:uid="{00000000-0005-0000-0000-00007D650000}"/>
    <cellStyle name="Normal 105 2 2 2" xfId="15541" xr:uid="{00000000-0005-0000-0000-00007E650000}"/>
    <cellStyle name="Normal 105 2 2 2 2" xfId="30853" xr:uid="{00000000-0005-0000-0000-00007F650000}"/>
    <cellStyle name="Normal 105 2 2 3" xfId="30852" xr:uid="{00000000-0005-0000-0000-000080650000}"/>
    <cellStyle name="Normal 105 2 3" xfId="15542" xr:uid="{00000000-0005-0000-0000-000081650000}"/>
    <cellStyle name="Normal 105 2 3 2" xfId="30854" xr:uid="{00000000-0005-0000-0000-000082650000}"/>
    <cellStyle name="Normal 105 2 4" xfId="30851" xr:uid="{00000000-0005-0000-0000-000083650000}"/>
    <cellStyle name="Normal 105 3" xfId="15543" xr:uid="{00000000-0005-0000-0000-000084650000}"/>
    <cellStyle name="Normal 105 3 2" xfId="15544" xr:uid="{00000000-0005-0000-0000-000085650000}"/>
    <cellStyle name="Normal 105 3 2 2" xfId="30856" xr:uid="{00000000-0005-0000-0000-000086650000}"/>
    <cellStyle name="Normal 105 3 3" xfId="30855" xr:uid="{00000000-0005-0000-0000-000087650000}"/>
    <cellStyle name="Normal 105 4" xfId="15545" xr:uid="{00000000-0005-0000-0000-000088650000}"/>
    <cellStyle name="Normal 105 4 2" xfId="30857" xr:uid="{00000000-0005-0000-0000-000089650000}"/>
    <cellStyle name="Normal 105 5" xfId="30850" xr:uid="{00000000-0005-0000-0000-00008A650000}"/>
    <cellStyle name="Normal 106" xfId="15546" xr:uid="{00000000-0005-0000-0000-00008B650000}"/>
    <cellStyle name="Normal 106 2" xfId="15547" xr:uid="{00000000-0005-0000-0000-00008C650000}"/>
    <cellStyle name="Normal 106 2 2" xfId="15548" xr:uid="{00000000-0005-0000-0000-00008D650000}"/>
    <cellStyle name="Normal 106 2 2 2" xfId="15549" xr:uid="{00000000-0005-0000-0000-00008E650000}"/>
    <cellStyle name="Normal 106 2 2 2 2" xfId="30861" xr:uid="{00000000-0005-0000-0000-00008F650000}"/>
    <cellStyle name="Normal 106 2 2 3" xfId="30860" xr:uid="{00000000-0005-0000-0000-000090650000}"/>
    <cellStyle name="Normal 106 2 3" xfId="15550" xr:uid="{00000000-0005-0000-0000-000091650000}"/>
    <cellStyle name="Normal 106 2 3 2" xfId="30862" xr:uid="{00000000-0005-0000-0000-000092650000}"/>
    <cellStyle name="Normal 106 2 4" xfId="30859" xr:uid="{00000000-0005-0000-0000-000093650000}"/>
    <cellStyle name="Normal 106 3" xfId="15551" xr:uid="{00000000-0005-0000-0000-000094650000}"/>
    <cellStyle name="Normal 106 3 2" xfId="15552" xr:uid="{00000000-0005-0000-0000-000095650000}"/>
    <cellStyle name="Normal 106 3 2 2" xfId="30864" xr:uid="{00000000-0005-0000-0000-000096650000}"/>
    <cellStyle name="Normal 106 3 3" xfId="30863" xr:uid="{00000000-0005-0000-0000-000097650000}"/>
    <cellStyle name="Normal 106 4" xfId="15553" xr:uid="{00000000-0005-0000-0000-000098650000}"/>
    <cellStyle name="Normal 106 4 2" xfId="30865" xr:uid="{00000000-0005-0000-0000-000099650000}"/>
    <cellStyle name="Normal 106 5" xfId="30858" xr:uid="{00000000-0005-0000-0000-00009A650000}"/>
    <cellStyle name="Normal 107" xfId="15554" xr:uid="{00000000-0005-0000-0000-00009B650000}"/>
    <cellStyle name="Normal 107 2" xfId="15555" xr:uid="{00000000-0005-0000-0000-00009C650000}"/>
    <cellStyle name="Normal 107 2 2" xfId="15556" xr:uid="{00000000-0005-0000-0000-00009D650000}"/>
    <cellStyle name="Normal 107 2 2 2" xfId="15557" xr:uid="{00000000-0005-0000-0000-00009E650000}"/>
    <cellStyle name="Normal 107 2 2 2 2" xfId="30869" xr:uid="{00000000-0005-0000-0000-00009F650000}"/>
    <cellStyle name="Normal 107 2 2 3" xfId="30868" xr:uid="{00000000-0005-0000-0000-0000A0650000}"/>
    <cellStyle name="Normal 107 2 3" xfId="15558" xr:uid="{00000000-0005-0000-0000-0000A1650000}"/>
    <cellStyle name="Normal 107 2 3 2" xfId="30870" xr:uid="{00000000-0005-0000-0000-0000A2650000}"/>
    <cellStyle name="Normal 107 2 4" xfId="30867" xr:uid="{00000000-0005-0000-0000-0000A3650000}"/>
    <cellStyle name="Normal 107 3" xfId="15559" xr:uid="{00000000-0005-0000-0000-0000A4650000}"/>
    <cellStyle name="Normal 107 3 2" xfId="15560" xr:uid="{00000000-0005-0000-0000-0000A5650000}"/>
    <cellStyle name="Normal 107 3 2 2" xfId="30872" xr:uid="{00000000-0005-0000-0000-0000A6650000}"/>
    <cellStyle name="Normal 107 3 3" xfId="30871" xr:uid="{00000000-0005-0000-0000-0000A7650000}"/>
    <cellStyle name="Normal 107 4" xfId="15561" xr:uid="{00000000-0005-0000-0000-0000A8650000}"/>
    <cellStyle name="Normal 107 4 2" xfId="30873" xr:uid="{00000000-0005-0000-0000-0000A9650000}"/>
    <cellStyle name="Normal 107 5" xfId="30866" xr:uid="{00000000-0005-0000-0000-0000AA650000}"/>
    <cellStyle name="Normal 108" xfId="15562" xr:uid="{00000000-0005-0000-0000-0000AB650000}"/>
    <cellStyle name="Normal 108 2" xfId="15563" xr:uid="{00000000-0005-0000-0000-0000AC650000}"/>
    <cellStyle name="Normal 108 2 2" xfId="15564" xr:uid="{00000000-0005-0000-0000-0000AD650000}"/>
    <cellStyle name="Normal 108 2 2 2" xfId="15565" xr:uid="{00000000-0005-0000-0000-0000AE650000}"/>
    <cellStyle name="Normal 108 2 2 2 2" xfId="30877" xr:uid="{00000000-0005-0000-0000-0000AF650000}"/>
    <cellStyle name="Normal 108 2 2 3" xfId="30876" xr:uid="{00000000-0005-0000-0000-0000B0650000}"/>
    <cellStyle name="Normal 108 2 3" xfId="15566" xr:uid="{00000000-0005-0000-0000-0000B1650000}"/>
    <cellStyle name="Normal 108 2 3 2" xfId="30878" xr:uid="{00000000-0005-0000-0000-0000B2650000}"/>
    <cellStyle name="Normal 108 2 4" xfId="30875" xr:uid="{00000000-0005-0000-0000-0000B3650000}"/>
    <cellStyle name="Normal 108 3" xfId="15567" xr:uid="{00000000-0005-0000-0000-0000B4650000}"/>
    <cellStyle name="Normal 108 3 2" xfId="15568" xr:uid="{00000000-0005-0000-0000-0000B5650000}"/>
    <cellStyle name="Normal 108 3 2 2" xfId="30880" xr:uid="{00000000-0005-0000-0000-0000B6650000}"/>
    <cellStyle name="Normal 108 3 3" xfId="30879" xr:uid="{00000000-0005-0000-0000-0000B7650000}"/>
    <cellStyle name="Normal 108 4" xfId="15569" xr:uid="{00000000-0005-0000-0000-0000B8650000}"/>
    <cellStyle name="Normal 108 4 2" xfId="30881" xr:uid="{00000000-0005-0000-0000-0000B9650000}"/>
    <cellStyle name="Normal 108 5" xfId="30874" xr:uid="{00000000-0005-0000-0000-0000BA650000}"/>
    <cellStyle name="Normal 109" xfId="15570" xr:uid="{00000000-0005-0000-0000-0000BB650000}"/>
    <cellStyle name="Normal 109 2" xfId="15571" xr:uid="{00000000-0005-0000-0000-0000BC650000}"/>
    <cellStyle name="Normal 109 2 2" xfId="15572" xr:uid="{00000000-0005-0000-0000-0000BD650000}"/>
    <cellStyle name="Normal 109 2 2 2" xfId="15573" xr:uid="{00000000-0005-0000-0000-0000BE650000}"/>
    <cellStyle name="Normal 109 2 2 2 2" xfId="30885" xr:uid="{00000000-0005-0000-0000-0000BF650000}"/>
    <cellStyle name="Normal 109 2 2 3" xfId="30884" xr:uid="{00000000-0005-0000-0000-0000C0650000}"/>
    <cellStyle name="Normal 109 2 3" xfId="15574" xr:uid="{00000000-0005-0000-0000-0000C1650000}"/>
    <cellStyle name="Normal 109 2 3 2" xfId="30886" xr:uid="{00000000-0005-0000-0000-0000C2650000}"/>
    <cellStyle name="Normal 109 2 4" xfId="30883" xr:uid="{00000000-0005-0000-0000-0000C3650000}"/>
    <cellStyle name="Normal 109 3" xfId="15575" xr:uid="{00000000-0005-0000-0000-0000C4650000}"/>
    <cellStyle name="Normal 109 3 2" xfId="15576" xr:uid="{00000000-0005-0000-0000-0000C5650000}"/>
    <cellStyle name="Normal 109 3 2 2" xfId="30888" xr:uid="{00000000-0005-0000-0000-0000C6650000}"/>
    <cellStyle name="Normal 109 3 3" xfId="30887" xr:uid="{00000000-0005-0000-0000-0000C7650000}"/>
    <cellStyle name="Normal 109 4" xfId="15577" xr:uid="{00000000-0005-0000-0000-0000C8650000}"/>
    <cellStyle name="Normal 109 4 2" xfId="30889" xr:uid="{00000000-0005-0000-0000-0000C9650000}"/>
    <cellStyle name="Normal 109 5" xfId="30882" xr:uid="{00000000-0005-0000-0000-0000CA650000}"/>
    <cellStyle name="Normal 11" xfId="15578" xr:uid="{00000000-0005-0000-0000-0000CB650000}"/>
    <cellStyle name="Normal 110" xfId="15579" xr:uid="{00000000-0005-0000-0000-0000CC650000}"/>
    <cellStyle name="Normal 110 2" xfId="15580" xr:uid="{00000000-0005-0000-0000-0000CD650000}"/>
    <cellStyle name="Normal 110 2 2" xfId="15581" xr:uid="{00000000-0005-0000-0000-0000CE650000}"/>
    <cellStyle name="Normal 110 2 2 2" xfId="15582" xr:uid="{00000000-0005-0000-0000-0000CF650000}"/>
    <cellStyle name="Normal 110 2 2 2 2" xfId="30893" xr:uid="{00000000-0005-0000-0000-0000D0650000}"/>
    <cellStyle name="Normal 110 2 2 3" xfId="30892" xr:uid="{00000000-0005-0000-0000-0000D1650000}"/>
    <cellStyle name="Normal 110 2 3" xfId="15583" xr:uid="{00000000-0005-0000-0000-0000D2650000}"/>
    <cellStyle name="Normal 110 2 3 2" xfId="30894" xr:uid="{00000000-0005-0000-0000-0000D3650000}"/>
    <cellStyle name="Normal 110 2 4" xfId="30891" xr:uid="{00000000-0005-0000-0000-0000D4650000}"/>
    <cellStyle name="Normal 110 3" xfId="15584" xr:uid="{00000000-0005-0000-0000-0000D5650000}"/>
    <cellStyle name="Normal 110 3 2" xfId="15585" xr:uid="{00000000-0005-0000-0000-0000D6650000}"/>
    <cellStyle name="Normal 110 3 2 2" xfId="30896" xr:uid="{00000000-0005-0000-0000-0000D7650000}"/>
    <cellStyle name="Normal 110 3 3" xfId="30895" xr:uid="{00000000-0005-0000-0000-0000D8650000}"/>
    <cellStyle name="Normal 110 4" xfId="15586" xr:uid="{00000000-0005-0000-0000-0000D9650000}"/>
    <cellStyle name="Normal 110 4 2" xfId="30897" xr:uid="{00000000-0005-0000-0000-0000DA650000}"/>
    <cellStyle name="Normal 110 5" xfId="30890" xr:uid="{00000000-0005-0000-0000-0000DB650000}"/>
    <cellStyle name="Normal 111" xfId="15587" xr:uid="{00000000-0005-0000-0000-0000DC650000}"/>
    <cellStyle name="Normal 112" xfId="15588" xr:uid="{00000000-0005-0000-0000-0000DD650000}"/>
    <cellStyle name="Normal 113" xfId="15589" xr:uid="{00000000-0005-0000-0000-0000DE650000}"/>
    <cellStyle name="Normal 114" xfId="15590" xr:uid="{00000000-0005-0000-0000-0000DF650000}"/>
    <cellStyle name="Normal 115" xfId="15591" xr:uid="{00000000-0005-0000-0000-0000E0650000}"/>
    <cellStyle name="Normal 116" xfId="15592" xr:uid="{00000000-0005-0000-0000-0000E1650000}"/>
    <cellStyle name="Normal 116 2" xfId="15593" xr:uid="{00000000-0005-0000-0000-0000E2650000}"/>
    <cellStyle name="Normal 116 2 2" xfId="15594" xr:uid="{00000000-0005-0000-0000-0000E3650000}"/>
    <cellStyle name="Normal 116 2 2 2" xfId="15595" xr:uid="{00000000-0005-0000-0000-0000E4650000}"/>
    <cellStyle name="Normal 116 2 2 2 2" xfId="30901" xr:uid="{00000000-0005-0000-0000-0000E5650000}"/>
    <cellStyle name="Normal 116 2 2 3" xfId="30900" xr:uid="{00000000-0005-0000-0000-0000E6650000}"/>
    <cellStyle name="Normal 116 2 3" xfId="15596" xr:uid="{00000000-0005-0000-0000-0000E7650000}"/>
    <cellStyle name="Normal 116 2 3 2" xfId="30902" xr:uid="{00000000-0005-0000-0000-0000E8650000}"/>
    <cellStyle name="Normal 116 2 4" xfId="30899" xr:uid="{00000000-0005-0000-0000-0000E9650000}"/>
    <cellStyle name="Normal 116 3" xfId="15597" xr:uid="{00000000-0005-0000-0000-0000EA650000}"/>
    <cellStyle name="Normal 116 3 2" xfId="15598" xr:uid="{00000000-0005-0000-0000-0000EB650000}"/>
    <cellStyle name="Normal 116 3 2 2" xfId="30904" xr:uid="{00000000-0005-0000-0000-0000EC650000}"/>
    <cellStyle name="Normal 116 3 3" xfId="30903" xr:uid="{00000000-0005-0000-0000-0000ED650000}"/>
    <cellStyle name="Normal 116 4" xfId="15599" xr:uid="{00000000-0005-0000-0000-0000EE650000}"/>
    <cellStyle name="Normal 116 4 2" xfId="30905" xr:uid="{00000000-0005-0000-0000-0000EF650000}"/>
    <cellStyle name="Normal 116 5" xfId="30898" xr:uid="{00000000-0005-0000-0000-0000F0650000}"/>
    <cellStyle name="Normal 117" xfId="15600" xr:uid="{00000000-0005-0000-0000-0000F1650000}"/>
    <cellStyle name="Normal 117 2" xfId="15601" xr:uid="{00000000-0005-0000-0000-0000F2650000}"/>
    <cellStyle name="Normal 117 2 2" xfId="15602" xr:uid="{00000000-0005-0000-0000-0000F3650000}"/>
    <cellStyle name="Normal 117 2 2 2" xfId="15603" xr:uid="{00000000-0005-0000-0000-0000F4650000}"/>
    <cellStyle name="Normal 117 2 2 2 2" xfId="30909" xr:uid="{00000000-0005-0000-0000-0000F5650000}"/>
    <cellStyle name="Normal 117 2 2 3" xfId="30908" xr:uid="{00000000-0005-0000-0000-0000F6650000}"/>
    <cellStyle name="Normal 117 2 3" xfId="15604" xr:uid="{00000000-0005-0000-0000-0000F7650000}"/>
    <cellStyle name="Normal 117 2 3 2" xfId="30910" xr:uid="{00000000-0005-0000-0000-0000F8650000}"/>
    <cellStyle name="Normal 117 2 4" xfId="30907" xr:uid="{00000000-0005-0000-0000-0000F9650000}"/>
    <cellStyle name="Normal 117 3" xfId="15605" xr:uid="{00000000-0005-0000-0000-0000FA650000}"/>
    <cellStyle name="Normal 117 3 2" xfId="15606" xr:uid="{00000000-0005-0000-0000-0000FB650000}"/>
    <cellStyle name="Normal 117 3 2 2" xfId="30912" xr:uid="{00000000-0005-0000-0000-0000FC650000}"/>
    <cellStyle name="Normal 117 3 3" xfId="30911" xr:uid="{00000000-0005-0000-0000-0000FD650000}"/>
    <cellStyle name="Normal 117 4" xfId="15607" xr:uid="{00000000-0005-0000-0000-0000FE650000}"/>
    <cellStyle name="Normal 117 4 2" xfId="30913" xr:uid="{00000000-0005-0000-0000-0000FF650000}"/>
    <cellStyle name="Normal 117 5" xfId="30906" xr:uid="{00000000-0005-0000-0000-000000660000}"/>
    <cellStyle name="Normal 118" xfId="15608" xr:uid="{00000000-0005-0000-0000-000001660000}"/>
    <cellStyle name="Normal 118 2" xfId="15609" xr:uid="{00000000-0005-0000-0000-000002660000}"/>
    <cellStyle name="Normal 118 2 2" xfId="15610" xr:uid="{00000000-0005-0000-0000-000003660000}"/>
    <cellStyle name="Normal 118 2 2 2" xfId="15611" xr:uid="{00000000-0005-0000-0000-000004660000}"/>
    <cellStyle name="Normal 118 2 2 2 2" xfId="30917" xr:uid="{00000000-0005-0000-0000-000005660000}"/>
    <cellStyle name="Normal 118 2 2 3" xfId="30916" xr:uid="{00000000-0005-0000-0000-000006660000}"/>
    <cellStyle name="Normal 118 2 3" xfId="15612" xr:uid="{00000000-0005-0000-0000-000007660000}"/>
    <cellStyle name="Normal 118 2 3 2" xfId="30918" xr:uid="{00000000-0005-0000-0000-000008660000}"/>
    <cellStyle name="Normal 118 2 4" xfId="30915" xr:uid="{00000000-0005-0000-0000-000009660000}"/>
    <cellStyle name="Normal 118 3" xfId="15613" xr:uid="{00000000-0005-0000-0000-00000A660000}"/>
    <cellStyle name="Normal 118 3 2" xfId="15614" xr:uid="{00000000-0005-0000-0000-00000B660000}"/>
    <cellStyle name="Normal 118 3 2 2" xfId="30920" xr:uid="{00000000-0005-0000-0000-00000C660000}"/>
    <cellStyle name="Normal 118 3 3" xfId="30919" xr:uid="{00000000-0005-0000-0000-00000D660000}"/>
    <cellStyle name="Normal 118 4" xfId="15615" xr:uid="{00000000-0005-0000-0000-00000E660000}"/>
    <cellStyle name="Normal 118 4 2" xfId="30921" xr:uid="{00000000-0005-0000-0000-00000F660000}"/>
    <cellStyle name="Normal 118 5" xfId="30914" xr:uid="{00000000-0005-0000-0000-000010660000}"/>
    <cellStyle name="Normal 119" xfId="15616" xr:uid="{00000000-0005-0000-0000-000011660000}"/>
    <cellStyle name="Normal 119 2" xfId="15617" xr:uid="{00000000-0005-0000-0000-000012660000}"/>
    <cellStyle name="Normal 119 2 2" xfId="15618" xr:uid="{00000000-0005-0000-0000-000013660000}"/>
    <cellStyle name="Normal 119 2 2 2" xfId="30924" xr:uid="{00000000-0005-0000-0000-000014660000}"/>
    <cellStyle name="Normal 119 2 3" xfId="30923" xr:uid="{00000000-0005-0000-0000-000015660000}"/>
    <cellStyle name="Normal 119 3" xfId="15619" xr:uid="{00000000-0005-0000-0000-000016660000}"/>
    <cellStyle name="Normal 119 3 2" xfId="30925" xr:uid="{00000000-0005-0000-0000-000017660000}"/>
    <cellStyle name="Normal 119 4" xfId="30922" xr:uid="{00000000-0005-0000-0000-000018660000}"/>
    <cellStyle name="Normal 12" xfId="15620" xr:uid="{00000000-0005-0000-0000-000019660000}"/>
    <cellStyle name="Normal 120" xfId="15621" xr:uid="{00000000-0005-0000-0000-00001A660000}"/>
    <cellStyle name="Normal 120 2" xfId="15622" xr:uid="{00000000-0005-0000-0000-00001B660000}"/>
    <cellStyle name="Normal 120 2 2" xfId="15623" xr:uid="{00000000-0005-0000-0000-00001C660000}"/>
    <cellStyle name="Normal 120 2 2 2" xfId="30928" xr:uid="{00000000-0005-0000-0000-00001D660000}"/>
    <cellStyle name="Normal 120 2 3" xfId="30927" xr:uid="{00000000-0005-0000-0000-00001E660000}"/>
    <cellStyle name="Normal 120 3" xfId="15624" xr:uid="{00000000-0005-0000-0000-00001F660000}"/>
    <cellStyle name="Normal 120 3 2" xfId="30929" xr:uid="{00000000-0005-0000-0000-000020660000}"/>
    <cellStyle name="Normal 120 4" xfId="30926" xr:uid="{00000000-0005-0000-0000-000021660000}"/>
    <cellStyle name="Normal 121" xfId="15625" xr:uid="{00000000-0005-0000-0000-000022660000}"/>
    <cellStyle name="Normal 121 2" xfId="15626" xr:uid="{00000000-0005-0000-0000-000023660000}"/>
    <cellStyle name="Normal 121 2 2" xfId="15627" xr:uid="{00000000-0005-0000-0000-000024660000}"/>
    <cellStyle name="Normal 121 2 2 2" xfId="30932" xr:uid="{00000000-0005-0000-0000-000025660000}"/>
    <cellStyle name="Normal 121 2 3" xfId="30931" xr:uid="{00000000-0005-0000-0000-000026660000}"/>
    <cellStyle name="Normal 121 3" xfId="15628" xr:uid="{00000000-0005-0000-0000-000027660000}"/>
    <cellStyle name="Normal 121 3 2" xfId="30933" xr:uid="{00000000-0005-0000-0000-000028660000}"/>
    <cellStyle name="Normal 121 4" xfId="30930" xr:uid="{00000000-0005-0000-0000-000029660000}"/>
    <cellStyle name="Normal 122" xfId="15629" xr:uid="{00000000-0005-0000-0000-00002A660000}"/>
    <cellStyle name="Normal 122 2" xfId="15630" xr:uid="{00000000-0005-0000-0000-00002B660000}"/>
    <cellStyle name="Normal 122 2 2" xfId="15631" xr:uid="{00000000-0005-0000-0000-00002C660000}"/>
    <cellStyle name="Normal 122 2 2 2" xfId="30936" xr:uid="{00000000-0005-0000-0000-00002D660000}"/>
    <cellStyle name="Normal 122 2 3" xfId="30935" xr:uid="{00000000-0005-0000-0000-00002E660000}"/>
    <cellStyle name="Normal 122 3" xfId="15632" xr:uid="{00000000-0005-0000-0000-00002F660000}"/>
    <cellStyle name="Normal 122 3 2" xfId="30937" xr:uid="{00000000-0005-0000-0000-000030660000}"/>
    <cellStyle name="Normal 122 4" xfId="30934" xr:uid="{00000000-0005-0000-0000-000031660000}"/>
    <cellStyle name="Normal 123" xfId="15633" xr:uid="{00000000-0005-0000-0000-000032660000}"/>
    <cellStyle name="Normal 123 2" xfId="15634" xr:uid="{00000000-0005-0000-0000-000033660000}"/>
    <cellStyle name="Normal 123 2 2" xfId="15635" xr:uid="{00000000-0005-0000-0000-000034660000}"/>
    <cellStyle name="Normal 123 2 2 2" xfId="30940" xr:uid="{00000000-0005-0000-0000-000035660000}"/>
    <cellStyle name="Normal 123 2 3" xfId="30939" xr:uid="{00000000-0005-0000-0000-000036660000}"/>
    <cellStyle name="Normal 123 3" xfId="15636" xr:uid="{00000000-0005-0000-0000-000037660000}"/>
    <cellStyle name="Normal 123 3 2" xfId="30941" xr:uid="{00000000-0005-0000-0000-000038660000}"/>
    <cellStyle name="Normal 123 4" xfId="30938" xr:uid="{00000000-0005-0000-0000-000039660000}"/>
    <cellStyle name="Normal 124" xfId="15637" xr:uid="{00000000-0005-0000-0000-00003A660000}"/>
    <cellStyle name="Normal 124 2" xfId="15638" xr:uid="{00000000-0005-0000-0000-00003B660000}"/>
    <cellStyle name="Normal 124 2 2" xfId="15639" xr:uid="{00000000-0005-0000-0000-00003C660000}"/>
    <cellStyle name="Normal 124 2 2 2" xfId="30944" xr:uid="{00000000-0005-0000-0000-00003D660000}"/>
    <cellStyle name="Normal 124 2 3" xfId="30943" xr:uid="{00000000-0005-0000-0000-00003E660000}"/>
    <cellStyle name="Normal 124 3" xfId="15640" xr:uid="{00000000-0005-0000-0000-00003F660000}"/>
    <cellStyle name="Normal 124 3 2" xfId="30945" xr:uid="{00000000-0005-0000-0000-000040660000}"/>
    <cellStyle name="Normal 124 4" xfId="30942" xr:uid="{00000000-0005-0000-0000-000041660000}"/>
    <cellStyle name="Normal 125" xfId="15641" xr:uid="{00000000-0005-0000-0000-000042660000}"/>
    <cellStyle name="Normal 125 2" xfId="15642" xr:uid="{00000000-0005-0000-0000-000043660000}"/>
    <cellStyle name="Normal 125 2 2" xfId="15643" xr:uid="{00000000-0005-0000-0000-000044660000}"/>
    <cellStyle name="Normal 125 2 2 2" xfId="30948" xr:uid="{00000000-0005-0000-0000-000045660000}"/>
    <cellStyle name="Normal 125 2 3" xfId="30947" xr:uid="{00000000-0005-0000-0000-000046660000}"/>
    <cellStyle name="Normal 125 3" xfId="15644" xr:uid="{00000000-0005-0000-0000-000047660000}"/>
    <cellStyle name="Normal 125 3 2" xfId="30949" xr:uid="{00000000-0005-0000-0000-000048660000}"/>
    <cellStyle name="Normal 125 4" xfId="30946" xr:uid="{00000000-0005-0000-0000-000049660000}"/>
    <cellStyle name="Normal 126" xfId="15645" xr:uid="{00000000-0005-0000-0000-00004A660000}"/>
    <cellStyle name="Normal 126 2" xfId="15646" xr:uid="{00000000-0005-0000-0000-00004B660000}"/>
    <cellStyle name="Normal 126 2 2" xfId="15647" xr:uid="{00000000-0005-0000-0000-00004C660000}"/>
    <cellStyle name="Normal 126 2 2 2" xfId="30952" xr:uid="{00000000-0005-0000-0000-00004D660000}"/>
    <cellStyle name="Normal 126 2 3" xfId="30951" xr:uid="{00000000-0005-0000-0000-00004E660000}"/>
    <cellStyle name="Normal 126 3" xfId="15648" xr:uid="{00000000-0005-0000-0000-00004F660000}"/>
    <cellStyle name="Normal 126 3 2" xfId="30953" xr:uid="{00000000-0005-0000-0000-000050660000}"/>
    <cellStyle name="Normal 126 4" xfId="30950" xr:uid="{00000000-0005-0000-0000-000051660000}"/>
    <cellStyle name="Normal 127" xfId="15649" xr:uid="{00000000-0005-0000-0000-000052660000}"/>
    <cellStyle name="Normal 127 2" xfId="15650" xr:uid="{00000000-0005-0000-0000-000053660000}"/>
    <cellStyle name="Normal 127 2 2" xfId="15651" xr:uid="{00000000-0005-0000-0000-000054660000}"/>
    <cellStyle name="Normal 127 2 2 2" xfId="30956" xr:uid="{00000000-0005-0000-0000-000055660000}"/>
    <cellStyle name="Normal 127 2 3" xfId="30955" xr:uid="{00000000-0005-0000-0000-000056660000}"/>
    <cellStyle name="Normal 127 3" xfId="15652" xr:uid="{00000000-0005-0000-0000-000057660000}"/>
    <cellStyle name="Normal 127 3 2" xfId="30957" xr:uid="{00000000-0005-0000-0000-000058660000}"/>
    <cellStyle name="Normal 127 4" xfId="30954" xr:uid="{00000000-0005-0000-0000-000059660000}"/>
    <cellStyle name="Normal 128" xfId="15653" xr:uid="{00000000-0005-0000-0000-00005A660000}"/>
    <cellStyle name="Normal 128 2" xfId="15654" xr:uid="{00000000-0005-0000-0000-00005B660000}"/>
    <cellStyle name="Normal 128 2 2" xfId="15655" xr:uid="{00000000-0005-0000-0000-00005C660000}"/>
    <cellStyle name="Normal 128 2 2 2" xfId="30960" xr:uid="{00000000-0005-0000-0000-00005D660000}"/>
    <cellStyle name="Normal 128 2 3" xfId="30959" xr:uid="{00000000-0005-0000-0000-00005E660000}"/>
    <cellStyle name="Normal 128 3" xfId="15656" xr:uid="{00000000-0005-0000-0000-00005F660000}"/>
    <cellStyle name="Normal 128 3 2" xfId="30961" xr:uid="{00000000-0005-0000-0000-000060660000}"/>
    <cellStyle name="Normal 128 4" xfId="30958" xr:uid="{00000000-0005-0000-0000-000061660000}"/>
    <cellStyle name="Normal 129" xfId="15657" xr:uid="{00000000-0005-0000-0000-000062660000}"/>
    <cellStyle name="Normal 129 2" xfId="15658" xr:uid="{00000000-0005-0000-0000-000063660000}"/>
    <cellStyle name="Normal 129 2 2" xfId="15659" xr:uid="{00000000-0005-0000-0000-000064660000}"/>
    <cellStyle name="Normal 129 2 2 2" xfId="30964" xr:uid="{00000000-0005-0000-0000-000065660000}"/>
    <cellStyle name="Normal 129 2 3" xfId="30963" xr:uid="{00000000-0005-0000-0000-000066660000}"/>
    <cellStyle name="Normal 129 3" xfId="15660" xr:uid="{00000000-0005-0000-0000-000067660000}"/>
    <cellStyle name="Normal 129 3 2" xfId="30965" xr:uid="{00000000-0005-0000-0000-000068660000}"/>
    <cellStyle name="Normal 129 4" xfId="30962" xr:uid="{00000000-0005-0000-0000-000069660000}"/>
    <cellStyle name="Normal 13" xfId="15661" xr:uid="{00000000-0005-0000-0000-00006A660000}"/>
    <cellStyle name="Normal 13 2" xfId="15662" xr:uid="{00000000-0005-0000-0000-00006B660000}"/>
    <cellStyle name="Normal 130" xfId="15663" xr:uid="{00000000-0005-0000-0000-00006C660000}"/>
    <cellStyle name="Normal 130 2" xfId="15664" xr:uid="{00000000-0005-0000-0000-00006D660000}"/>
    <cellStyle name="Normal 130 2 2" xfId="15665" xr:uid="{00000000-0005-0000-0000-00006E660000}"/>
    <cellStyle name="Normal 130 2 2 2" xfId="30968" xr:uid="{00000000-0005-0000-0000-00006F660000}"/>
    <cellStyle name="Normal 130 2 3" xfId="30967" xr:uid="{00000000-0005-0000-0000-000070660000}"/>
    <cellStyle name="Normal 130 3" xfId="15666" xr:uid="{00000000-0005-0000-0000-000071660000}"/>
    <cellStyle name="Normal 130 3 2" xfId="30969" xr:uid="{00000000-0005-0000-0000-000072660000}"/>
    <cellStyle name="Normal 130 4" xfId="30966" xr:uid="{00000000-0005-0000-0000-000073660000}"/>
    <cellStyle name="Normal 131" xfId="15667" xr:uid="{00000000-0005-0000-0000-000074660000}"/>
    <cellStyle name="Normal 131 2" xfId="15668" xr:uid="{00000000-0005-0000-0000-000075660000}"/>
    <cellStyle name="Normal 131 2 2" xfId="15669" xr:uid="{00000000-0005-0000-0000-000076660000}"/>
    <cellStyle name="Normal 131 2 2 2" xfId="30972" xr:uid="{00000000-0005-0000-0000-000077660000}"/>
    <cellStyle name="Normal 131 2 3" xfId="30971" xr:uid="{00000000-0005-0000-0000-000078660000}"/>
    <cellStyle name="Normal 131 3" xfId="15670" xr:uid="{00000000-0005-0000-0000-000079660000}"/>
    <cellStyle name="Normal 131 3 2" xfId="30973" xr:uid="{00000000-0005-0000-0000-00007A660000}"/>
    <cellStyle name="Normal 131 4" xfId="30970" xr:uid="{00000000-0005-0000-0000-00007B660000}"/>
    <cellStyle name="Normal 132" xfId="15671" xr:uid="{00000000-0005-0000-0000-00007C660000}"/>
    <cellStyle name="Normal 132 2" xfId="15672" xr:uid="{00000000-0005-0000-0000-00007D660000}"/>
    <cellStyle name="Normal 132 2 2" xfId="15673" xr:uid="{00000000-0005-0000-0000-00007E660000}"/>
    <cellStyle name="Normal 132 2 2 2" xfId="30976" xr:uid="{00000000-0005-0000-0000-00007F660000}"/>
    <cellStyle name="Normal 132 2 3" xfId="30975" xr:uid="{00000000-0005-0000-0000-000080660000}"/>
    <cellStyle name="Normal 132 3" xfId="15674" xr:uid="{00000000-0005-0000-0000-000081660000}"/>
    <cellStyle name="Normal 132 3 2" xfId="30977" xr:uid="{00000000-0005-0000-0000-000082660000}"/>
    <cellStyle name="Normal 132 4" xfId="30974" xr:uid="{00000000-0005-0000-0000-000083660000}"/>
    <cellStyle name="Normal 133" xfId="15675" xr:uid="{00000000-0005-0000-0000-000084660000}"/>
    <cellStyle name="Normal 133 2" xfId="15676" xr:uid="{00000000-0005-0000-0000-000085660000}"/>
    <cellStyle name="Normal 133 2 2" xfId="15677" xr:uid="{00000000-0005-0000-0000-000086660000}"/>
    <cellStyle name="Normal 133 2 2 2" xfId="30980" xr:uid="{00000000-0005-0000-0000-000087660000}"/>
    <cellStyle name="Normal 133 2 3" xfId="30979" xr:uid="{00000000-0005-0000-0000-000088660000}"/>
    <cellStyle name="Normal 133 3" xfId="15678" xr:uid="{00000000-0005-0000-0000-000089660000}"/>
    <cellStyle name="Normal 133 3 2" xfId="30981" xr:uid="{00000000-0005-0000-0000-00008A660000}"/>
    <cellStyle name="Normal 133 4" xfId="30978" xr:uid="{00000000-0005-0000-0000-00008B660000}"/>
    <cellStyle name="Normal 134" xfId="15679" xr:uid="{00000000-0005-0000-0000-00008C660000}"/>
    <cellStyle name="Normal 134 2" xfId="15680" xr:uid="{00000000-0005-0000-0000-00008D660000}"/>
    <cellStyle name="Normal 134 2 2" xfId="15681" xr:uid="{00000000-0005-0000-0000-00008E660000}"/>
    <cellStyle name="Normal 134 2 2 2" xfId="30984" xr:uid="{00000000-0005-0000-0000-00008F660000}"/>
    <cellStyle name="Normal 134 2 3" xfId="30983" xr:uid="{00000000-0005-0000-0000-000090660000}"/>
    <cellStyle name="Normal 134 3" xfId="15682" xr:uid="{00000000-0005-0000-0000-000091660000}"/>
    <cellStyle name="Normal 134 3 2" xfId="30985" xr:uid="{00000000-0005-0000-0000-000092660000}"/>
    <cellStyle name="Normal 134 4" xfId="30982" xr:uid="{00000000-0005-0000-0000-000093660000}"/>
    <cellStyle name="Normal 135" xfId="15683" xr:uid="{00000000-0005-0000-0000-000094660000}"/>
    <cellStyle name="Normal 135 2" xfId="15684" xr:uid="{00000000-0005-0000-0000-000095660000}"/>
    <cellStyle name="Normal 135 2 2" xfId="15685" xr:uid="{00000000-0005-0000-0000-000096660000}"/>
    <cellStyle name="Normal 135 2 2 2" xfId="30988" xr:uid="{00000000-0005-0000-0000-000097660000}"/>
    <cellStyle name="Normal 135 2 3" xfId="30987" xr:uid="{00000000-0005-0000-0000-000098660000}"/>
    <cellStyle name="Normal 135 3" xfId="15686" xr:uid="{00000000-0005-0000-0000-000099660000}"/>
    <cellStyle name="Normal 135 3 2" xfId="30989" xr:uid="{00000000-0005-0000-0000-00009A660000}"/>
    <cellStyle name="Normal 135 4" xfId="30986" xr:uid="{00000000-0005-0000-0000-00009B660000}"/>
    <cellStyle name="Normal 136" xfId="15687" xr:uid="{00000000-0005-0000-0000-00009C660000}"/>
    <cellStyle name="Normal 136 2" xfId="15688" xr:uid="{00000000-0005-0000-0000-00009D660000}"/>
    <cellStyle name="Normal 136 2 2" xfId="15689" xr:uid="{00000000-0005-0000-0000-00009E660000}"/>
    <cellStyle name="Normal 136 2 2 2" xfId="30992" xr:uid="{00000000-0005-0000-0000-00009F660000}"/>
    <cellStyle name="Normal 136 2 3" xfId="30991" xr:uid="{00000000-0005-0000-0000-0000A0660000}"/>
    <cellStyle name="Normal 136 3" xfId="15690" xr:uid="{00000000-0005-0000-0000-0000A1660000}"/>
    <cellStyle name="Normal 136 3 2" xfId="30993" xr:uid="{00000000-0005-0000-0000-0000A2660000}"/>
    <cellStyle name="Normal 136 4" xfId="30990" xr:uid="{00000000-0005-0000-0000-0000A3660000}"/>
    <cellStyle name="Normal 137" xfId="15691" xr:uid="{00000000-0005-0000-0000-0000A4660000}"/>
    <cellStyle name="Normal 137 2" xfId="15692" xr:uid="{00000000-0005-0000-0000-0000A5660000}"/>
    <cellStyle name="Normal 137 2 2" xfId="15693" xr:uid="{00000000-0005-0000-0000-0000A6660000}"/>
    <cellStyle name="Normal 137 2 2 2" xfId="30996" xr:uid="{00000000-0005-0000-0000-0000A7660000}"/>
    <cellStyle name="Normal 137 2 3" xfId="30995" xr:uid="{00000000-0005-0000-0000-0000A8660000}"/>
    <cellStyle name="Normal 137 3" xfId="15694" xr:uid="{00000000-0005-0000-0000-0000A9660000}"/>
    <cellStyle name="Normal 137 3 2" xfId="30997" xr:uid="{00000000-0005-0000-0000-0000AA660000}"/>
    <cellStyle name="Normal 137 4" xfId="30994" xr:uid="{00000000-0005-0000-0000-0000AB660000}"/>
    <cellStyle name="Normal 138" xfId="15695" xr:uid="{00000000-0005-0000-0000-0000AC660000}"/>
    <cellStyle name="Normal 138 2" xfId="15696" xr:uid="{00000000-0005-0000-0000-0000AD660000}"/>
    <cellStyle name="Normal 138 2 2" xfId="15697" xr:uid="{00000000-0005-0000-0000-0000AE660000}"/>
    <cellStyle name="Normal 138 2 2 2" xfId="31000" xr:uid="{00000000-0005-0000-0000-0000AF660000}"/>
    <cellStyle name="Normal 138 2 3" xfId="30999" xr:uid="{00000000-0005-0000-0000-0000B0660000}"/>
    <cellStyle name="Normal 138 3" xfId="15698" xr:uid="{00000000-0005-0000-0000-0000B1660000}"/>
    <cellStyle name="Normal 138 3 2" xfId="31001" xr:uid="{00000000-0005-0000-0000-0000B2660000}"/>
    <cellStyle name="Normal 138 4" xfId="30998" xr:uid="{00000000-0005-0000-0000-0000B3660000}"/>
    <cellStyle name="Normal 139" xfId="15699" xr:uid="{00000000-0005-0000-0000-0000B4660000}"/>
    <cellStyle name="Normal 139 2" xfId="15700" xr:uid="{00000000-0005-0000-0000-0000B5660000}"/>
    <cellStyle name="Normal 139 2 2" xfId="15701" xr:uid="{00000000-0005-0000-0000-0000B6660000}"/>
    <cellStyle name="Normal 139 2 2 2" xfId="31004" xr:uid="{00000000-0005-0000-0000-0000B7660000}"/>
    <cellStyle name="Normal 139 2 3" xfId="31003" xr:uid="{00000000-0005-0000-0000-0000B8660000}"/>
    <cellStyle name="Normal 139 3" xfId="15702" xr:uid="{00000000-0005-0000-0000-0000B9660000}"/>
    <cellStyle name="Normal 139 3 2" xfId="31005" xr:uid="{00000000-0005-0000-0000-0000BA660000}"/>
    <cellStyle name="Normal 139 4" xfId="31002" xr:uid="{00000000-0005-0000-0000-0000BB660000}"/>
    <cellStyle name="Normal 14" xfId="15703" xr:uid="{00000000-0005-0000-0000-0000BC660000}"/>
    <cellStyle name="Normal 140" xfId="15704" xr:uid="{00000000-0005-0000-0000-0000BD660000}"/>
    <cellStyle name="Normal 140 2" xfId="15705" xr:uid="{00000000-0005-0000-0000-0000BE660000}"/>
    <cellStyle name="Normal 141" xfId="15706" xr:uid="{00000000-0005-0000-0000-0000BF660000}"/>
    <cellStyle name="Normal 141 2" xfId="15707" xr:uid="{00000000-0005-0000-0000-0000C0660000}"/>
    <cellStyle name="Normal 142" xfId="15708" xr:uid="{00000000-0005-0000-0000-0000C1660000}"/>
    <cellStyle name="Normal 142 2" xfId="15709" xr:uid="{00000000-0005-0000-0000-0000C2660000}"/>
    <cellStyle name="Normal 142 2 2" xfId="15710" xr:uid="{00000000-0005-0000-0000-0000C3660000}"/>
    <cellStyle name="Normal 142 2 2 2" xfId="31008" xr:uid="{00000000-0005-0000-0000-0000C4660000}"/>
    <cellStyle name="Normal 142 2 3" xfId="31007" xr:uid="{00000000-0005-0000-0000-0000C5660000}"/>
    <cellStyle name="Normal 142 3" xfId="15711" xr:uid="{00000000-0005-0000-0000-0000C6660000}"/>
    <cellStyle name="Normal 142 3 2" xfId="31009" xr:uid="{00000000-0005-0000-0000-0000C7660000}"/>
    <cellStyle name="Normal 142 4" xfId="31006" xr:uid="{00000000-0005-0000-0000-0000C8660000}"/>
    <cellStyle name="Normal 143" xfId="15712" xr:uid="{00000000-0005-0000-0000-0000C9660000}"/>
    <cellStyle name="Normal 144" xfId="15713" xr:uid="{00000000-0005-0000-0000-0000CA660000}"/>
    <cellStyle name="Normal 144 2" xfId="15714" xr:uid="{00000000-0005-0000-0000-0000CB660000}"/>
    <cellStyle name="Normal 144 2 2" xfId="15715" xr:uid="{00000000-0005-0000-0000-0000CC660000}"/>
    <cellStyle name="Normal 144 2 2 2" xfId="31012" xr:uid="{00000000-0005-0000-0000-0000CD660000}"/>
    <cellStyle name="Normal 144 2 3" xfId="31011" xr:uid="{00000000-0005-0000-0000-0000CE660000}"/>
    <cellStyle name="Normal 144 3" xfId="15716" xr:uid="{00000000-0005-0000-0000-0000CF660000}"/>
    <cellStyle name="Normal 144 3 2" xfId="31013" xr:uid="{00000000-0005-0000-0000-0000D0660000}"/>
    <cellStyle name="Normal 144 4" xfId="31010" xr:uid="{00000000-0005-0000-0000-0000D1660000}"/>
    <cellStyle name="Normal 145" xfId="15717" xr:uid="{00000000-0005-0000-0000-0000D2660000}"/>
    <cellStyle name="Normal 145 2" xfId="15718" xr:uid="{00000000-0005-0000-0000-0000D3660000}"/>
    <cellStyle name="Normal 145 2 2" xfId="15719" xr:uid="{00000000-0005-0000-0000-0000D4660000}"/>
    <cellStyle name="Normal 145 2 2 2" xfId="31016" xr:uid="{00000000-0005-0000-0000-0000D5660000}"/>
    <cellStyle name="Normal 145 2 3" xfId="31015" xr:uid="{00000000-0005-0000-0000-0000D6660000}"/>
    <cellStyle name="Normal 145 3" xfId="15720" xr:uid="{00000000-0005-0000-0000-0000D7660000}"/>
    <cellStyle name="Normal 145 3 2" xfId="31017" xr:uid="{00000000-0005-0000-0000-0000D8660000}"/>
    <cellStyle name="Normal 145 4" xfId="31014" xr:uid="{00000000-0005-0000-0000-0000D9660000}"/>
    <cellStyle name="Normal 146" xfId="15721" xr:uid="{00000000-0005-0000-0000-0000DA660000}"/>
    <cellStyle name="Normal 146 2" xfId="15722" xr:uid="{00000000-0005-0000-0000-0000DB660000}"/>
    <cellStyle name="Normal 146 2 2" xfId="15723" xr:uid="{00000000-0005-0000-0000-0000DC660000}"/>
    <cellStyle name="Normal 146 2 2 2" xfId="31020" xr:uid="{00000000-0005-0000-0000-0000DD660000}"/>
    <cellStyle name="Normal 146 2 3" xfId="31019" xr:uid="{00000000-0005-0000-0000-0000DE660000}"/>
    <cellStyle name="Normal 146 3" xfId="15724" xr:uid="{00000000-0005-0000-0000-0000DF660000}"/>
    <cellStyle name="Normal 146 3 2" xfId="31021" xr:uid="{00000000-0005-0000-0000-0000E0660000}"/>
    <cellStyle name="Normal 146 4" xfId="31018" xr:uid="{00000000-0005-0000-0000-0000E1660000}"/>
    <cellStyle name="Normal 147" xfId="15725" xr:uid="{00000000-0005-0000-0000-0000E2660000}"/>
    <cellStyle name="Normal 147 2" xfId="15726" xr:uid="{00000000-0005-0000-0000-0000E3660000}"/>
    <cellStyle name="Normal 147 2 2" xfId="15727" xr:uid="{00000000-0005-0000-0000-0000E4660000}"/>
    <cellStyle name="Normal 147 2 2 2" xfId="31024" xr:uid="{00000000-0005-0000-0000-0000E5660000}"/>
    <cellStyle name="Normal 147 2 3" xfId="31023" xr:uid="{00000000-0005-0000-0000-0000E6660000}"/>
    <cellStyle name="Normal 147 3" xfId="15728" xr:uid="{00000000-0005-0000-0000-0000E7660000}"/>
    <cellStyle name="Normal 147 3 2" xfId="31025" xr:uid="{00000000-0005-0000-0000-0000E8660000}"/>
    <cellStyle name="Normal 147 4" xfId="31022" xr:uid="{00000000-0005-0000-0000-0000E9660000}"/>
    <cellStyle name="Normal 148" xfId="15729" xr:uid="{00000000-0005-0000-0000-0000EA660000}"/>
    <cellStyle name="Normal 149" xfId="15730" xr:uid="{00000000-0005-0000-0000-0000EB660000}"/>
    <cellStyle name="Normal 15" xfId="15731" xr:uid="{00000000-0005-0000-0000-0000EC660000}"/>
    <cellStyle name="Normal 15 2" xfId="15732" xr:uid="{00000000-0005-0000-0000-0000ED660000}"/>
    <cellStyle name="Normal 150" xfId="15733" xr:uid="{00000000-0005-0000-0000-0000EE660000}"/>
    <cellStyle name="Normal 151" xfId="15734" xr:uid="{00000000-0005-0000-0000-0000EF660000}"/>
    <cellStyle name="Normal 152" xfId="15735" xr:uid="{00000000-0005-0000-0000-0000F0660000}"/>
    <cellStyle name="Normal 153" xfId="15736" xr:uid="{00000000-0005-0000-0000-0000F1660000}"/>
    <cellStyle name="Normal 154" xfId="15737" xr:uid="{00000000-0005-0000-0000-0000F2660000}"/>
    <cellStyle name="Normal 155" xfId="15738" xr:uid="{00000000-0005-0000-0000-0000F3660000}"/>
    <cellStyle name="Normal 156" xfId="15739" xr:uid="{00000000-0005-0000-0000-0000F4660000}"/>
    <cellStyle name="Normal 157" xfId="15740" xr:uid="{00000000-0005-0000-0000-0000F5660000}"/>
    <cellStyle name="Normal 158" xfId="15741" xr:uid="{00000000-0005-0000-0000-0000F6660000}"/>
    <cellStyle name="Normal 159" xfId="15742" xr:uid="{00000000-0005-0000-0000-0000F7660000}"/>
    <cellStyle name="Normal 16" xfId="15743" xr:uid="{00000000-0005-0000-0000-0000F8660000}"/>
    <cellStyle name="Normal 16 2" xfId="15744" xr:uid="{00000000-0005-0000-0000-0000F9660000}"/>
    <cellStyle name="Normal 160" xfId="15745" xr:uid="{00000000-0005-0000-0000-0000FA660000}"/>
    <cellStyle name="Normal 160 2" xfId="15746" xr:uid="{00000000-0005-0000-0000-0000FB660000}"/>
    <cellStyle name="Normal 160 2 2" xfId="15747" xr:uid="{00000000-0005-0000-0000-0000FC660000}"/>
    <cellStyle name="Normal 160 2 2 2" xfId="31028" xr:uid="{00000000-0005-0000-0000-0000FD660000}"/>
    <cellStyle name="Normal 160 2 3" xfId="31027" xr:uid="{00000000-0005-0000-0000-0000FE660000}"/>
    <cellStyle name="Normal 160 3" xfId="15748" xr:uid="{00000000-0005-0000-0000-0000FF660000}"/>
    <cellStyle name="Normal 160 3 2" xfId="31029" xr:uid="{00000000-0005-0000-0000-000000670000}"/>
    <cellStyle name="Normal 160 4" xfId="31026" xr:uid="{00000000-0005-0000-0000-000001670000}"/>
    <cellStyle name="Normal 161" xfId="15749" xr:uid="{00000000-0005-0000-0000-000002670000}"/>
    <cellStyle name="Normal 161 2" xfId="15750" xr:uid="{00000000-0005-0000-0000-000003670000}"/>
    <cellStyle name="Normal 161 2 2" xfId="15751" xr:uid="{00000000-0005-0000-0000-000004670000}"/>
    <cellStyle name="Normal 161 2 2 2" xfId="31032" xr:uid="{00000000-0005-0000-0000-000005670000}"/>
    <cellStyle name="Normal 161 2 3" xfId="31031" xr:uid="{00000000-0005-0000-0000-000006670000}"/>
    <cellStyle name="Normal 161 3" xfId="15752" xr:uid="{00000000-0005-0000-0000-000007670000}"/>
    <cellStyle name="Normal 161 3 2" xfId="31033" xr:uid="{00000000-0005-0000-0000-000008670000}"/>
    <cellStyle name="Normal 161 4" xfId="31030" xr:uid="{00000000-0005-0000-0000-000009670000}"/>
    <cellStyle name="Normal 162" xfId="15753" xr:uid="{00000000-0005-0000-0000-00000A670000}"/>
    <cellStyle name="Normal 162 2" xfId="15754" xr:uid="{00000000-0005-0000-0000-00000B670000}"/>
    <cellStyle name="Normal 162 2 2" xfId="15755" xr:uid="{00000000-0005-0000-0000-00000C670000}"/>
    <cellStyle name="Normal 162 2 2 2" xfId="31036" xr:uid="{00000000-0005-0000-0000-00000D670000}"/>
    <cellStyle name="Normal 162 2 3" xfId="31035" xr:uid="{00000000-0005-0000-0000-00000E670000}"/>
    <cellStyle name="Normal 162 3" xfId="15756" xr:uid="{00000000-0005-0000-0000-00000F670000}"/>
    <cellStyle name="Normal 162 3 2" xfId="31037" xr:uid="{00000000-0005-0000-0000-000010670000}"/>
    <cellStyle name="Normal 162 4" xfId="31034" xr:uid="{00000000-0005-0000-0000-000011670000}"/>
    <cellStyle name="Normal 163" xfId="15757" xr:uid="{00000000-0005-0000-0000-000012670000}"/>
    <cellStyle name="Normal 164" xfId="15758" xr:uid="{00000000-0005-0000-0000-000013670000}"/>
    <cellStyle name="Normal 165" xfId="15759" xr:uid="{00000000-0005-0000-0000-000014670000}"/>
    <cellStyle name="Normal 166" xfId="15760" xr:uid="{00000000-0005-0000-0000-000015670000}"/>
    <cellStyle name="Normal 167" xfId="15761" xr:uid="{00000000-0005-0000-0000-000016670000}"/>
    <cellStyle name="Normal 168" xfId="15762" xr:uid="{00000000-0005-0000-0000-000017670000}"/>
    <cellStyle name="Normal 169" xfId="15763" xr:uid="{00000000-0005-0000-0000-000018670000}"/>
    <cellStyle name="Normal 17" xfId="15764" xr:uid="{00000000-0005-0000-0000-000019670000}"/>
    <cellStyle name="Normal 17 2" xfId="15765" xr:uid="{00000000-0005-0000-0000-00001A670000}"/>
    <cellStyle name="Normal 170" xfId="15766" xr:uid="{00000000-0005-0000-0000-00001B670000}"/>
    <cellStyle name="Normal 171" xfId="15767" xr:uid="{00000000-0005-0000-0000-00001C670000}"/>
    <cellStyle name="Normal 172" xfId="15768" xr:uid="{00000000-0005-0000-0000-00001D670000}"/>
    <cellStyle name="Normal 172 2" xfId="15769" xr:uid="{00000000-0005-0000-0000-00001E670000}"/>
    <cellStyle name="Normal 172 2 2" xfId="31039" xr:uid="{00000000-0005-0000-0000-00001F670000}"/>
    <cellStyle name="Normal 172 3" xfId="31038" xr:uid="{00000000-0005-0000-0000-000020670000}"/>
    <cellStyle name="Normal 173" xfId="15770" xr:uid="{00000000-0005-0000-0000-000021670000}"/>
    <cellStyle name="Normal 173 2" xfId="15771" xr:uid="{00000000-0005-0000-0000-000022670000}"/>
    <cellStyle name="Normal 173 2 2" xfId="31041" xr:uid="{00000000-0005-0000-0000-000023670000}"/>
    <cellStyle name="Normal 173 3" xfId="31040" xr:uid="{00000000-0005-0000-0000-000024670000}"/>
    <cellStyle name="Normal 174" xfId="15772" xr:uid="{00000000-0005-0000-0000-000025670000}"/>
    <cellStyle name="Normal 174 2" xfId="15773" xr:uid="{00000000-0005-0000-0000-000026670000}"/>
    <cellStyle name="Normal 174 2 2" xfId="31043" xr:uid="{00000000-0005-0000-0000-000027670000}"/>
    <cellStyle name="Normal 174 3" xfId="31042" xr:uid="{00000000-0005-0000-0000-000028670000}"/>
    <cellStyle name="Normal 175" xfId="15774" xr:uid="{00000000-0005-0000-0000-000029670000}"/>
    <cellStyle name="Normal 175 2" xfId="15775" xr:uid="{00000000-0005-0000-0000-00002A670000}"/>
    <cellStyle name="Normal 175 2 2" xfId="31045" xr:uid="{00000000-0005-0000-0000-00002B670000}"/>
    <cellStyle name="Normal 175 3" xfId="31044" xr:uid="{00000000-0005-0000-0000-00002C670000}"/>
    <cellStyle name="Normal 176" xfId="15776" xr:uid="{00000000-0005-0000-0000-00002D670000}"/>
    <cellStyle name="Normal 177" xfId="15777" xr:uid="{00000000-0005-0000-0000-00002E670000}"/>
    <cellStyle name="Normal 178" xfId="15778" xr:uid="{00000000-0005-0000-0000-00002F670000}"/>
    <cellStyle name="Normal 179" xfId="15779" xr:uid="{00000000-0005-0000-0000-000030670000}"/>
    <cellStyle name="Normal 18" xfId="15780" xr:uid="{00000000-0005-0000-0000-000031670000}"/>
    <cellStyle name="Normal 18 2" xfId="15781" xr:uid="{00000000-0005-0000-0000-000032670000}"/>
    <cellStyle name="Normal 180" xfId="15782" xr:uid="{00000000-0005-0000-0000-000033670000}"/>
    <cellStyle name="Normal 181" xfId="15783" xr:uid="{00000000-0005-0000-0000-000034670000}"/>
    <cellStyle name="Normal 182" xfId="15784" xr:uid="{00000000-0005-0000-0000-000035670000}"/>
    <cellStyle name="Normal 183" xfId="15785" xr:uid="{00000000-0005-0000-0000-000036670000}"/>
    <cellStyle name="Normal 184" xfId="15786" xr:uid="{00000000-0005-0000-0000-000037670000}"/>
    <cellStyle name="Normal 185" xfId="15787" xr:uid="{00000000-0005-0000-0000-000038670000}"/>
    <cellStyle name="Normal 186" xfId="15788" xr:uid="{00000000-0005-0000-0000-000039670000}"/>
    <cellStyle name="Normal 187" xfId="15789" xr:uid="{00000000-0005-0000-0000-00003A670000}"/>
    <cellStyle name="Normal 188" xfId="15790" xr:uid="{00000000-0005-0000-0000-00003B670000}"/>
    <cellStyle name="Normal 189" xfId="15791" xr:uid="{00000000-0005-0000-0000-00003C670000}"/>
    <cellStyle name="Normal 189 2" xfId="31046" xr:uid="{00000000-0005-0000-0000-00003D670000}"/>
    <cellStyle name="Normal 19" xfId="15792" xr:uid="{00000000-0005-0000-0000-00003E670000}"/>
    <cellStyle name="Normal 19 2" xfId="15793" xr:uid="{00000000-0005-0000-0000-00003F670000}"/>
    <cellStyle name="Normal 190" xfId="15794" xr:uid="{00000000-0005-0000-0000-000040670000}"/>
    <cellStyle name="Normal 191" xfId="15795" xr:uid="{00000000-0005-0000-0000-000041670000}"/>
    <cellStyle name="Normal 192" xfId="15796" xr:uid="{00000000-0005-0000-0000-000042670000}"/>
    <cellStyle name="Normal 193" xfId="15797" xr:uid="{00000000-0005-0000-0000-000043670000}"/>
    <cellStyle name="Normal 194" xfId="15798" xr:uid="{00000000-0005-0000-0000-000044670000}"/>
    <cellStyle name="Normal 195" xfId="15799" xr:uid="{00000000-0005-0000-0000-000045670000}"/>
    <cellStyle name="Normal 196" xfId="15800" xr:uid="{00000000-0005-0000-0000-000046670000}"/>
    <cellStyle name="Normal 197" xfId="15801" xr:uid="{00000000-0005-0000-0000-000047670000}"/>
    <cellStyle name="Normal 198" xfId="15802" xr:uid="{00000000-0005-0000-0000-000048670000}"/>
    <cellStyle name="Normal 199" xfId="15803" xr:uid="{00000000-0005-0000-0000-000049670000}"/>
    <cellStyle name="Normal 2" xfId="7" xr:uid="{00000000-0005-0000-0000-00004A670000}"/>
    <cellStyle name="Normal 2 10" xfId="20385" xr:uid="{00000000-0005-0000-0000-00004B670000}"/>
    <cellStyle name="Normal 2 11" xfId="31879" xr:uid="{00000000-0005-0000-0000-00004C670000}"/>
    <cellStyle name="Normal 2 12" xfId="31881" xr:uid="{00000000-0005-0000-0000-00004D670000}"/>
    <cellStyle name="Normal 2 13" xfId="31890" xr:uid="{B42AC775-8DD3-45C8-9683-6A5524203597}"/>
    <cellStyle name="Normal 2 2" xfId="29" xr:uid="{00000000-0005-0000-0000-00004E670000}"/>
    <cellStyle name="Normal 2 2 2" xfId="15804" xr:uid="{00000000-0005-0000-0000-00004F670000}"/>
    <cellStyle name="Normal 2 2 3" xfId="15805" xr:uid="{00000000-0005-0000-0000-000050670000}"/>
    <cellStyle name="Normal 2 2 4" xfId="20389" xr:uid="{00000000-0005-0000-0000-000051670000}"/>
    <cellStyle name="Normal 2 3" xfId="33" xr:uid="{00000000-0005-0000-0000-000052670000}"/>
    <cellStyle name="Normal 2 3 2" xfId="15806" xr:uid="{00000000-0005-0000-0000-000053670000}"/>
    <cellStyle name="Normal 2 3 3" xfId="15807" xr:uid="{00000000-0005-0000-0000-000054670000}"/>
    <cellStyle name="Normal 2 3 3 2" xfId="15808" xr:uid="{00000000-0005-0000-0000-000055670000}"/>
    <cellStyle name="Normal 2 3 3 2 2" xfId="15809" xr:uid="{00000000-0005-0000-0000-000056670000}"/>
    <cellStyle name="Normal 2 3 3 2 2 2" xfId="15810" xr:uid="{00000000-0005-0000-0000-000057670000}"/>
    <cellStyle name="Normal 2 3 3 2 2 2 2" xfId="31050" xr:uid="{00000000-0005-0000-0000-000058670000}"/>
    <cellStyle name="Normal 2 3 3 2 2 3" xfId="31049" xr:uid="{00000000-0005-0000-0000-000059670000}"/>
    <cellStyle name="Normal 2 3 3 2 3" xfId="15811" xr:uid="{00000000-0005-0000-0000-00005A670000}"/>
    <cellStyle name="Normal 2 3 3 2 3 2" xfId="31051" xr:uid="{00000000-0005-0000-0000-00005B670000}"/>
    <cellStyle name="Normal 2 3 3 2 4" xfId="31048" xr:uid="{00000000-0005-0000-0000-00005C670000}"/>
    <cellStyle name="Normal 2 3 3 3" xfId="15812" xr:uid="{00000000-0005-0000-0000-00005D670000}"/>
    <cellStyle name="Normal 2 3 3 3 2" xfId="15813" xr:uid="{00000000-0005-0000-0000-00005E670000}"/>
    <cellStyle name="Normal 2 3 3 3 2 2" xfId="31053" xr:uid="{00000000-0005-0000-0000-00005F670000}"/>
    <cellStyle name="Normal 2 3 3 3 3" xfId="31052" xr:uid="{00000000-0005-0000-0000-000060670000}"/>
    <cellStyle name="Normal 2 3 3 4" xfId="15814" xr:uid="{00000000-0005-0000-0000-000061670000}"/>
    <cellStyle name="Normal 2 3 3 4 2" xfId="31054" xr:uid="{00000000-0005-0000-0000-000062670000}"/>
    <cellStyle name="Normal 2 3 3 5" xfId="31047" xr:uid="{00000000-0005-0000-0000-000063670000}"/>
    <cellStyle name="Normal 2 3 4" xfId="15815" xr:uid="{00000000-0005-0000-0000-000064670000}"/>
    <cellStyle name="Normal 2 3 4 2" xfId="15816" xr:uid="{00000000-0005-0000-0000-000065670000}"/>
    <cellStyle name="Normal 2 3 4 2 2" xfId="15817" xr:uid="{00000000-0005-0000-0000-000066670000}"/>
    <cellStyle name="Normal 2 3 4 2 2 2" xfId="15818" xr:uid="{00000000-0005-0000-0000-000067670000}"/>
    <cellStyle name="Normal 2 3 4 2 2 2 2" xfId="31058" xr:uid="{00000000-0005-0000-0000-000068670000}"/>
    <cellStyle name="Normal 2 3 4 2 2 3" xfId="31057" xr:uid="{00000000-0005-0000-0000-000069670000}"/>
    <cellStyle name="Normal 2 3 4 2 3" xfId="15819" xr:uid="{00000000-0005-0000-0000-00006A670000}"/>
    <cellStyle name="Normal 2 3 4 2 3 2" xfId="31059" xr:uid="{00000000-0005-0000-0000-00006B670000}"/>
    <cellStyle name="Normal 2 3 4 2 4" xfId="31056" xr:uid="{00000000-0005-0000-0000-00006C670000}"/>
    <cellStyle name="Normal 2 3 4 3" xfId="15820" xr:uid="{00000000-0005-0000-0000-00006D670000}"/>
    <cellStyle name="Normal 2 3 4 3 2" xfId="15821" xr:uid="{00000000-0005-0000-0000-00006E670000}"/>
    <cellStyle name="Normal 2 3 4 3 2 2" xfId="31061" xr:uid="{00000000-0005-0000-0000-00006F670000}"/>
    <cellStyle name="Normal 2 3 4 3 3" xfId="31060" xr:uid="{00000000-0005-0000-0000-000070670000}"/>
    <cellStyle name="Normal 2 3 4 4" xfId="15822" xr:uid="{00000000-0005-0000-0000-000071670000}"/>
    <cellStyle name="Normal 2 3 4 4 2" xfId="31062" xr:uid="{00000000-0005-0000-0000-000072670000}"/>
    <cellStyle name="Normal 2 3 4 5" xfId="31055" xr:uid="{00000000-0005-0000-0000-000073670000}"/>
    <cellStyle name="Normal 2 3 5" xfId="15823" xr:uid="{00000000-0005-0000-0000-000074670000}"/>
    <cellStyle name="Normal 2 3 5 2" xfId="15824" xr:uid="{00000000-0005-0000-0000-000075670000}"/>
    <cellStyle name="Normal 2 3 5 2 2" xfId="15825" xr:uid="{00000000-0005-0000-0000-000076670000}"/>
    <cellStyle name="Normal 2 3 5 2 2 2" xfId="31065" xr:uid="{00000000-0005-0000-0000-000077670000}"/>
    <cellStyle name="Normal 2 3 5 2 3" xfId="31064" xr:uid="{00000000-0005-0000-0000-000078670000}"/>
    <cellStyle name="Normal 2 3 5 3" xfId="15826" xr:uid="{00000000-0005-0000-0000-000079670000}"/>
    <cellStyle name="Normal 2 3 5 3 2" xfId="31066" xr:uid="{00000000-0005-0000-0000-00007A670000}"/>
    <cellStyle name="Normal 2 3 5 4" xfId="31063" xr:uid="{00000000-0005-0000-0000-00007B670000}"/>
    <cellStyle name="Normal 2 3 6" xfId="20393" xr:uid="{00000000-0005-0000-0000-00007C670000}"/>
    <cellStyle name="Normal 2 4" xfId="15827" xr:uid="{00000000-0005-0000-0000-00007D670000}"/>
    <cellStyle name="Normal 2 5" xfId="15828" xr:uid="{00000000-0005-0000-0000-00007E670000}"/>
    <cellStyle name="Normal 2 6" xfId="15829" xr:uid="{00000000-0005-0000-0000-00007F670000}"/>
    <cellStyle name="Normal 2 6 2" xfId="15830" xr:uid="{00000000-0005-0000-0000-000080670000}"/>
    <cellStyle name="Normal 2 7" xfId="15831" xr:uid="{00000000-0005-0000-0000-000081670000}"/>
    <cellStyle name="Normal 2 8" xfId="15832" xr:uid="{00000000-0005-0000-0000-000082670000}"/>
    <cellStyle name="Normal 2 9" xfId="15833" xr:uid="{00000000-0005-0000-0000-000083670000}"/>
    <cellStyle name="Normal 2 9 2" xfId="31067" xr:uid="{00000000-0005-0000-0000-000084670000}"/>
    <cellStyle name="Normal 2_Opex recon" xfId="15834" xr:uid="{00000000-0005-0000-0000-000085670000}"/>
    <cellStyle name="Normal 20" xfId="15835" xr:uid="{00000000-0005-0000-0000-000086670000}"/>
    <cellStyle name="Normal 20 2" xfId="15836" xr:uid="{00000000-0005-0000-0000-000087670000}"/>
    <cellStyle name="Normal 200" xfId="15837" xr:uid="{00000000-0005-0000-0000-000088670000}"/>
    <cellStyle name="Normal 201" xfId="15838" xr:uid="{00000000-0005-0000-0000-000089670000}"/>
    <cellStyle name="Normal 202" xfId="15839" xr:uid="{00000000-0005-0000-0000-00008A670000}"/>
    <cellStyle name="Normal 203" xfId="15840" xr:uid="{00000000-0005-0000-0000-00008B670000}"/>
    <cellStyle name="Normal 204" xfId="15841" xr:uid="{00000000-0005-0000-0000-00008C670000}"/>
    <cellStyle name="Normal 205" xfId="15842" xr:uid="{00000000-0005-0000-0000-00008D670000}"/>
    <cellStyle name="Normal 206" xfId="15843" xr:uid="{00000000-0005-0000-0000-00008E670000}"/>
    <cellStyle name="Normal 207" xfId="15844" xr:uid="{00000000-0005-0000-0000-00008F670000}"/>
    <cellStyle name="Normal 208" xfId="15845" xr:uid="{00000000-0005-0000-0000-000090670000}"/>
    <cellStyle name="Normal 209" xfId="15846" xr:uid="{00000000-0005-0000-0000-000091670000}"/>
    <cellStyle name="Normal 21" xfId="15847" xr:uid="{00000000-0005-0000-0000-000092670000}"/>
    <cellStyle name="Normal 21 2" xfId="15848" xr:uid="{00000000-0005-0000-0000-000093670000}"/>
    <cellStyle name="Normal 210" xfId="15849" xr:uid="{00000000-0005-0000-0000-000094670000}"/>
    <cellStyle name="Normal 211" xfId="15850" xr:uid="{00000000-0005-0000-0000-000095670000}"/>
    <cellStyle name="Normal 212" xfId="20372" xr:uid="{00000000-0005-0000-0000-000096670000}"/>
    <cellStyle name="Normal 213" xfId="14" xr:uid="{00000000-0005-0000-0000-000097670000}"/>
    <cellStyle name="Normal 214" xfId="20376" xr:uid="{00000000-0005-0000-0000-000098670000}"/>
    <cellStyle name="Normal 215" xfId="20377" xr:uid="{00000000-0005-0000-0000-000099670000}"/>
    <cellStyle name="Normal 216" xfId="20380" xr:uid="{00000000-0005-0000-0000-00009A670000}"/>
    <cellStyle name="Normal 217" xfId="31878" xr:uid="{00000000-0005-0000-0000-00009B670000}"/>
    <cellStyle name="Normal 218" xfId="31880" xr:uid="{00000000-0005-0000-0000-00009C670000}"/>
    <cellStyle name="Normal 219" xfId="8" xr:uid="{00000000-0005-0000-0000-00009D670000}"/>
    <cellStyle name="Normal 22" xfId="15851" xr:uid="{00000000-0005-0000-0000-00009E670000}"/>
    <cellStyle name="Normal 22 2" xfId="15852" xr:uid="{00000000-0005-0000-0000-00009F670000}"/>
    <cellStyle name="Normal 220" xfId="9" xr:uid="{00000000-0005-0000-0000-0000A0670000}"/>
    <cellStyle name="Normal 221" xfId="10" xr:uid="{00000000-0005-0000-0000-0000A1670000}"/>
    <cellStyle name="Normal 222" xfId="12" xr:uid="{00000000-0005-0000-0000-0000A2670000}"/>
    <cellStyle name="Normal 223" xfId="13" xr:uid="{00000000-0005-0000-0000-0000A3670000}"/>
    <cellStyle name="Normal 224" xfId="11" xr:uid="{00000000-0005-0000-0000-0000A4670000}"/>
    <cellStyle name="Normal 225" xfId="31882" xr:uid="{00000000-0005-0000-0000-0000A5670000}"/>
    <cellStyle name="Normal 226" xfId="31883" xr:uid="{00000000-0005-0000-0000-0000A6670000}"/>
    <cellStyle name="Normal 227" xfId="31885" xr:uid="{00000000-0005-0000-0000-0000A7670000}"/>
    <cellStyle name="Normal 228" xfId="31888" xr:uid="{00000000-0005-0000-0000-0000A8670000}"/>
    <cellStyle name="Normal 229" xfId="6" xr:uid="{00000000-0005-0000-0000-0000A9670000}"/>
    <cellStyle name="Normal 23" xfId="15853" xr:uid="{00000000-0005-0000-0000-0000AA670000}"/>
    <cellStyle name="Normal 23 2" xfId="15854" xr:uid="{00000000-0005-0000-0000-0000AB670000}"/>
    <cellStyle name="Normal 24" xfId="15855" xr:uid="{00000000-0005-0000-0000-0000AC670000}"/>
    <cellStyle name="Normal 24 2" xfId="15856" xr:uid="{00000000-0005-0000-0000-0000AD670000}"/>
    <cellStyle name="Normal 25" xfId="15857" xr:uid="{00000000-0005-0000-0000-0000AE670000}"/>
    <cellStyle name="Normal 25 2" xfId="15858" xr:uid="{00000000-0005-0000-0000-0000AF670000}"/>
    <cellStyle name="Normal 26" xfId="15859" xr:uid="{00000000-0005-0000-0000-0000B0670000}"/>
    <cellStyle name="Normal 26 2" xfId="15860" xr:uid="{00000000-0005-0000-0000-0000B1670000}"/>
    <cellStyle name="Normal 27" xfId="15861" xr:uid="{00000000-0005-0000-0000-0000B2670000}"/>
    <cellStyle name="Normal 27 2" xfId="15862" xr:uid="{00000000-0005-0000-0000-0000B3670000}"/>
    <cellStyle name="Normal 28" xfId="15863" xr:uid="{00000000-0005-0000-0000-0000B4670000}"/>
    <cellStyle name="Normal 28 2" xfId="15864" xr:uid="{00000000-0005-0000-0000-0000B5670000}"/>
    <cellStyle name="Normal 29" xfId="15865" xr:uid="{00000000-0005-0000-0000-0000B6670000}"/>
    <cellStyle name="Normal 29 2" xfId="15866" xr:uid="{00000000-0005-0000-0000-0000B7670000}"/>
    <cellStyle name="Normal 3" xfId="18" xr:uid="{00000000-0005-0000-0000-0000B8670000}"/>
    <cellStyle name="Normal 3 2" xfId="15867" xr:uid="{00000000-0005-0000-0000-0000B9670000}"/>
    <cellStyle name="Normal 3 2 2" xfId="15868" xr:uid="{00000000-0005-0000-0000-0000BA670000}"/>
    <cellStyle name="Normal 3 2 2 2" xfId="15869" xr:uid="{00000000-0005-0000-0000-0000BB670000}"/>
    <cellStyle name="Normal 3 2 2 2 2" xfId="15870" xr:uid="{00000000-0005-0000-0000-0000BC670000}"/>
    <cellStyle name="Normal 3 2 2 2 2 2" xfId="15871" xr:uid="{00000000-0005-0000-0000-0000BD670000}"/>
    <cellStyle name="Normal 3 2 2 2 2 2 2" xfId="31071" xr:uid="{00000000-0005-0000-0000-0000BE670000}"/>
    <cellStyle name="Normal 3 2 2 2 2 3" xfId="31070" xr:uid="{00000000-0005-0000-0000-0000BF670000}"/>
    <cellStyle name="Normal 3 2 2 2 3" xfId="15872" xr:uid="{00000000-0005-0000-0000-0000C0670000}"/>
    <cellStyle name="Normal 3 2 2 2 3 2" xfId="31072" xr:uid="{00000000-0005-0000-0000-0000C1670000}"/>
    <cellStyle name="Normal 3 2 2 2 4" xfId="31069" xr:uid="{00000000-0005-0000-0000-0000C2670000}"/>
    <cellStyle name="Normal 3 2 2 3" xfId="15873" xr:uid="{00000000-0005-0000-0000-0000C3670000}"/>
    <cellStyle name="Normal 3 2 2 3 2" xfId="15874" xr:uid="{00000000-0005-0000-0000-0000C4670000}"/>
    <cellStyle name="Normal 3 2 2 3 2 2" xfId="31074" xr:uid="{00000000-0005-0000-0000-0000C5670000}"/>
    <cellStyle name="Normal 3 2 2 3 3" xfId="31073" xr:uid="{00000000-0005-0000-0000-0000C6670000}"/>
    <cellStyle name="Normal 3 2 2 4" xfId="15875" xr:uid="{00000000-0005-0000-0000-0000C7670000}"/>
    <cellStyle name="Normal 3 2 2 4 2" xfId="31075" xr:uid="{00000000-0005-0000-0000-0000C8670000}"/>
    <cellStyle name="Normal 3 2 2 5" xfId="31068" xr:uid="{00000000-0005-0000-0000-0000C9670000}"/>
    <cellStyle name="Normal 3 2 3" xfId="15876" xr:uid="{00000000-0005-0000-0000-0000CA670000}"/>
    <cellStyle name="Normal 3 2 3 2" xfId="15877" xr:uid="{00000000-0005-0000-0000-0000CB670000}"/>
    <cellStyle name="Normal 3 2 3 2 2" xfId="15878" xr:uid="{00000000-0005-0000-0000-0000CC670000}"/>
    <cellStyle name="Normal 3 2 3 2 2 2" xfId="31078" xr:uid="{00000000-0005-0000-0000-0000CD670000}"/>
    <cellStyle name="Normal 3 2 3 2 3" xfId="31077" xr:uid="{00000000-0005-0000-0000-0000CE670000}"/>
    <cellStyle name="Normal 3 2 3 3" xfId="15879" xr:uid="{00000000-0005-0000-0000-0000CF670000}"/>
    <cellStyle name="Normal 3 2 3 3 2" xfId="31079" xr:uid="{00000000-0005-0000-0000-0000D0670000}"/>
    <cellStyle name="Normal 3 2 3 4" xfId="31076" xr:uid="{00000000-0005-0000-0000-0000D1670000}"/>
    <cellStyle name="Normal 3 2 4" xfId="15880" xr:uid="{00000000-0005-0000-0000-0000D2670000}"/>
    <cellStyle name="Normal 3 2 4 2" xfId="15881" xr:uid="{00000000-0005-0000-0000-0000D3670000}"/>
    <cellStyle name="Normal 3 2 4 2 2" xfId="31081" xr:uid="{00000000-0005-0000-0000-0000D4670000}"/>
    <cellStyle name="Normal 3 2 4 3" xfId="31080" xr:uid="{00000000-0005-0000-0000-0000D5670000}"/>
    <cellStyle name="Normal 3 3" xfId="15882" xr:uid="{00000000-0005-0000-0000-0000D6670000}"/>
    <cellStyle name="Normal 3 4" xfId="15883" xr:uid="{00000000-0005-0000-0000-0000D7670000}"/>
    <cellStyle name="Normal 3 4 2" xfId="15884" xr:uid="{00000000-0005-0000-0000-0000D8670000}"/>
    <cellStyle name="Normal 3 4 2 2" xfId="15885" xr:uid="{00000000-0005-0000-0000-0000D9670000}"/>
    <cellStyle name="Normal 3 4 2 2 2" xfId="15886" xr:uid="{00000000-0005-0000-0000-0000DA670000}"/>
    <cellStyle name="Normal 3 4 2 2 2 2" xfId="31085" xr:uid="{00000000-0005-0000-0000-0000DB670000}"/>
    <cellStyle name="Normal 3 4 2 2 3" xfId="31084" xr:uid="{00000000-0005-0000-0000-0000DC670000}"/>
    <cellStyle name="Normal 3 4 2 3" xfId="15887" xr:uid="{00000000-0005-0000-0000-0000DD670000}"/>
    <cellStyle name="Normal 3 4 2 3 2" xfId="31086" xr:uid="{00000000-0005-0000-0000-0000DE670000}"/>
    <cellStyle name="Normal 3 4 2 4" xfId="31083" xr:uid="{00000000-0005-0000-0000-0000DF670000}"/>
    <cellStyle name="Normal 3 4 3" xfId="15888" xr:uid="{00000000-0005-0000-0000-0000E0670000}"/>
    <cellStyle name="Normal 3 4 3 2" xfId="15889" xr:uid="{00000000-0005-0000-0000-0000E1670000}"/>
    <cellStyle name="Normal 3 4 3 2 2" xfId="31088" xr:uid="{00000000-0005-0000-0000-0000E2670000}"/>
    <cellStyle name="Normal 3 4 3 3" xfId="31087" xr:uid="{00000000-0005-0000-0000-0000E3670000}"/>
    <cellStyle name="Normal 3 4 4" xfId="15890" xr:uid="{00000000-0005-0000-0000-0000E4670000}"/>
    <cellStyle name="Normal 3 4 4 2" xfId="31089" xr:uid="{00000000-0005-0000-0000-0000E5670000}"/>
    <cellStyle name="Normal 3 4 5" xfId="31082" xr:uid="{00000000-0005-0000-0000-0000E6670000}"/>
    <cellStyle name="Normal 3 5" xfId="15891" xr:uid="{00000000-0005-0000-0000-0000E7670000}"/>
    <cellStyle name="Normal 3 5 2" xfId="15892" xr:uid="{00000000-0005-0000-0000-0000E8670000}"/>
    <cellStyle name="Normal 3 5 2 2" xfId="15893" xr:uid="{00000000-0005-0000-0000-0000E9670000}"/>
    <cellStyle name="Normal 3 5 2 2 2" xfId="31092" xr:uid="{00000000-0005-0000-0000-0000EA670000}"/>
    <cellStyle name="Normal 3 5 2 3" xfId="31091" xr:uid="{00000000-0005-0000-0000-0000EB670000}"/>
    <cellStyle name="Normal 3 5 3" xfId="15894" xr:uid="{00000000-0005-0000-0000-0000EC670000}"/>
    <cellStyle name="Normal 3 5 3 2" xfId="31093" xr:uid="{00000000-0005-0000-0000-0000ED670000}"/>
    <cellStyle name="Normal 3 5 4" xfId="31090" xr:uid="{00000000-0005-0000-0000-0000EE670000}"/>
    <cellStyle name="Normal 3 6" xfId="15895" xr:uid="{00000000-0005-0000-0000-0000EF670000}"/>
    <cellStyle name="Normal 3 7" xfId="15896" xr:uid="{00000000-0005-0000-0000-0000F0670000}"/>
    <cellStyle name="Normal 3 7 2" xfId="15897" xr:uid="{00000000-0005-0000-0000-0000F1670000}"/>
    <cellStyle name="Normal 3 7 2 2" xfId="31095" xr:uid="{00000000-0005-0000-0000-0000F2670000}"/>
    <cellStyle name="Normal 3 7 3" xfId="31094" xr:uid="{00000000-0005-0000-0000-0000F3670000}"/>
    <cellStyle name="Normal 3 8" xfId="15898" xr:uid="{00000000-0005-0000-0000-0000F4670000}"/>
    <cellStyle name="Normal 3 9" xfId="21" xr:uid="{00000000-0005-0000-0000-0000F5670000}"/>
    <cellStyle name="Normal 30" xfId="15899" xr:uid="{00000000-0005-0000-0000-0000F6670000}"/>
    <cellStyle name="Normal 30 2" xfId="15900" xr:uid="{00000000-0005-0000-0000-0000F7670000}"/>
    <cellStyle name="Normal 31" xfId="15901" xr:uid="{00000000-0005-0000-0000-0000F8670000}"/>
    <cellStyle name="Normal 31 2" xfId="15902" xr:uid="{00000000-0005-0000-0000-0000F9670000}"/>
    <cellStyle name="Normal 32" xfId="15903" xr:uid="{00000000-0005-0000-0000-0000FA670000}"/>
    <cellStyle name="Normal 32 2" xfId="15904" xr:uid="{00000000-0005-0000-0000-0000FB670000}"/>
    <cellStyle name="Normal 33" xfId="15905" xr:uid="{00000000-0005-0000-0000-0000FC670000}"/>
    <cellStyle name="Normal 33 2" xfId="15906" xr:uid="{00000000-0005-0000-0000-0000FD670000}"/>
    <cellStyle name="Normal 34" xfId="15907" xr:uid="{00000000-0005-0000-0000-0000FE670000}"/>
    <cellStyle name="Normal 34 2" xfId="15908" xr:uid="{00000000-0005-0000-0000-0000FF670000}"/>
    <cellStyle name="Normal 35" xfId="15909" xr:uid="{00000000-0005-0000-0000-000000680000}"/>
    <cellStyle name="Normal 35 2" xfId="15910" xr:uid="{00000000-0005-0000-0000-000001680000}"/>
    <cellStyle name="Normal 36" xfId="15911" xr:uid="{00000000-0005-0000-0000-000002680000}"/>
    <cellStyle name="Normal 36 2" xfId="15912" xr:uid="{00000000-0005-0000-0000-000003680000}"/>
    <cellStyle name="Normal 37" xfId="15913" xr:uid="{00000000-0005-0000-0000-000004680000}"/>
    <cellStyle name="Normal 37 2" xfId="15914" xr:uid="{00000000-0005-0000-0000-000005680000}"/>
    <cellStyle name="Normal 38" xfId="15915" xr:uid="{00000000-0005-0000-0000-000006680000}"/>
    <cellStyle name="Normal 38 2" xfId="15916" xr:uid="{00000000-0005-0000-0000-000007680000}"/>
    <cellStyle name="Normal 39" xfId="15917" xr:uid="{00000000-0005-0000-0000-000008680000}"/>
    <cellStyle name="Normal 39 10" xfId="15918" xr:uid="{00000000-0005-0000-0000-000009680000}"/>
    <cellStyle name="Normal 39 10 2" xfId="15919" xr:uid="{00000000-0005-0000-0000-00000A680000}"/>
    <cellStyle name="Normal 39 10 2 2" xfId="15920" xr:uid="{00000000-0005-0000-0000-00000B680000}"/>
    <cellStyle name="Normal 39 10 2 2 2" xfId="31099" xr:uid="{00000000-0005-0000-0000-00000C680000}"/>
    <cellStyle name="Normal 39 10 2 3" xfId="31098" xr:uid="{00000000-0005-0000-0000-00000D680000}"/>
    <cellStyle name="Normal 39 10 3" xfId="15921" xr:uid="{00000000-0005-0000-0000-00000E680000}"/>
    <cellStyle name="Normal 39 10 3 2" xfId="31100" xr:uid="{00000000-0005-0000-0000-00000F680000}"/>
    <cellStyle name="Normal 39 10 4" xfId="31097" xr:uid="{00000000-0005-0000-0000-000010680000}"/>
    <cellStyle name="Normal 39 11" xfId="15922" xr:uid="{00000000-0005-0000-0000-000011680000}"/>
    <cellStyle name="Normal 39 11 2" xfId="15923" xr:uid="{00000000-0005-0000-0000-000012680000}"/>
    <cellStyle name="Normal 39 11 2 2" xfId="15924" xr:uid="{00000000-0005-0000-0000-000013680000}"/>
    <cellStyle name="Normal 39 11 2 2 2" xfId="31103" xr:uid="{00000000-0005-0000-0000-000014680000}"/>
    <cellStyle name="Normal 39 11 2 3" xfId="31102" xr:uid="{00000000-0005-0000-0000-000015680000}"/>
    <cellStyle name="Normal 39 11 3" xfId="15925" xr:uid="{00000000-0005-0000-0000-000016680000}"/>
    <cellStyle name="Normal 39 11 3 2" xfId="31104" xr:uid="{00000000-0005-0000-0000-000017680000}"/>
    <cellStyle name="Normal 39 11 4" xfId="31101" xr:uid="{00000000-0005-0000-0000-000018680000}"/>
    <cellStyle name="Normal 39 12" xfId="15926" xr:uid="{00000000-0005-0000-0000-000019680000}"/>
    <cellStyle name="Normal 39 12 2" xfId="15927" xr:uid="{00000000-0005-0000-0000-00001A680000}"/>
    <cellStyle name="Normal 39 12 2 2" xfId="31106" xr:uid="{00000000-0005-0000-0000-00001B680000}"/>
    <cellStyle name="Normal 39 12 3" xfId="31105" xr:uid="{00000000-0005-0000-0000-00001C680000}"/>
    <cellStyle name="Normal 39 13" xfId="15928" xr:uid="{00000000-0005-0000-0000-00001D680000}"/>
    <cellStyle name="Normal 39 13 2" xfId="31107" xr:uid="{00000000-0005-0000-0000-00001E680000}"/>
    <cellStyle name="Normal 39 14" xfId="31096" xr:uid="{00000000-0005-0000-0000-00001F680000}"/>
    <cellStyle name="Normal 39 2" xfId="15929" xr:uid="{00000000-0005-0000-0000-000020680000}"/>
    <cellStyle name="Normal 39 2 10" xfId="15930" xr:uid="{00000000-0005-0000-0000-000021680000}"/>
    <cellStyle name="Normal 39 2 10 2" xfId="15931" xr:uid="{00000000-0005-0000-0000-000022680000}"/>
    <cellStyle name="Normal 39 2 10 2 2" xfId="15932" xr:uid="{00000000-0005-0000-0000-000023680000}"/>
    <cellStyle name="Normal 39 2 10 2 2 2" xfId="31111" xr:uid="{00000000-0005-0000-0000-000024680000}"/>
    <cellStyle name="Normal 39 2 10 2 3" xfId="31110" xr:uid="{00000000-0005-0000-0000-000025680000}"/>
    <cellStyle name="Normal 39 2 10 3" xfId="15933" xr:uid="{00000000-0005-0000-0000-000026680000}"/>
    <cellStyle name="Normal 39 2 10 3 2" xfId="31112" xr:uid="{00000000-0005-0000-0000-000027680000}"/>
    <cellStyle name="Normal 39 2 10 4" xfId="31109" xr:uid="{00000000-0005-0000-0000-000028680000}"/>
    <cellStyle name="Normal 39 2 11" xfId="15934" xr:uid="{00000000-0005-0000-0000-000029680000}"/>
    <cellStyle name="Normal 39 2 11 2" xfId="15935" xr:uid="{00000000-0005-0000-0000-00002A680000}"/>
    <cellStyle name="Normal 39 2 11 2 2" xfId="31114" xr:uid="{00000000-0005-0000-0000-00002B680000}"/>
    <cellStyle name="Normal 39 2 11 3" xfId="31113" xr:uid="{00000000-0005-0000-0000-00002C680000}"/>
    <cellStyle name="Normal 39 2 12" xfId="15936" xr:uid="{00000000-0005-0000-0000-00002D680000}"/>
    <cellStyle name="Normal 39 2 12 2" xfId="31115" xr:uid="{00000000-0005-0000-0000-00002E680000}"/>
    <cellStyle name="Normal 39 2 13" xfId="31108" xr:uid="{00000000-0005-0000-0000-00002F680000}"/>
    <cellStyle name="Normal 39 2 2" xfId="15937" xr:uid="{00000000-0005-0000-0000-000030680000}"/>
    <cellStyle name="Normal 39 2 2 10" xfId="31116" xr:uid="{00000000-0005-0000-0000-000031680000}"/>
    <cellStyle name="Normal 39 2 2 2" xfId="15938" xr:uid="{00000000-0005-0000-0000-000032680000}"/>
    <cellStyle name="Normal 39 2 2 2 2" xfId="15939" xr:uid="{00000000-0005-0000-0000-000033680000}"/>
    <cellStyle name="Normal 39 2 2 2 2 2" xfId="15940" xr:uid="{00000000-0005-0000-0000-000034680000}"/>
    <cellStyle name="Normal 39 2 2 2 2 2 2" xfId="15941" xr:uid="{00000000-0005-0000-0000-000035680000}"/>
    <cellStyle name="Normal 39 2 2 2 2 2 2 2" xfId="31120" xr:uid="{00000000-0005-0000-0000-000036680000}"/>
    <cellStyle name="Normal 39 2 2 2 2 2 3" xfId="31119" xr:uid="{00000000-0005-0000-0000-000037680000}"/>
    <cellStyle name="Normal 39 2 2 2 2 3" xfId="15942" xr:uid="{00000000-0005-0000-0000-000038680000}"/>
    <cellStyle name="Normal 39 2 2 2 2 3 2" xfId="31121" xr:uid="{00000000-0005-0000-0000-000039680000}"/>
    <cellStyle name="Normal 39 2 2 2 2 4" xfId="31118" xr:uid="{00000000-0005-0000-0000-00003A680000}"/>
    <cellStyle name="Normal 39 2 2 2 3" xfId="15943" xr:uid="{00000000-0005-0000-0000-00003B680000}"/>
    <cellStyle name="Normal 39 2 2 2 3 2" xfId="15944" xr:uid="{00000000-0005-0000-0000-00003C680000}"/>
    <cellStyle name="Normal 39 2 2 2 3 2 2" xfId="15945" xr:uid="{00000000-0005-0000-0000-00003D680000}"/>
    <cellStyle name="Normal 39 2 2 2 3 2 2 2" xfId="31124" xr:uid="{00000000-0005-0000-0000-00003E680000}"/>
    <cellStyle name="Normal 39 2 2 2 3 2 3" xfId="31123" xr:uid="{00000000-0005-0000-0000-00003F680000}"/>
    <cellStyle name="Normal 39 2 2 2 3 3" xfId="15946" xr:uid="{00000000-0005-0000-0000-000040680000}"/>
    <cellStyle name="Normal 39 2 2 2 3 3 2" xfId="31125" xr:uid="{00000000-0005-0000-0000-000041680000}"/>
    <cellStyle name="Normal 39 2 2 2 3 4" xfId="31122" xr:uid="{00000000-0005-0000-0000-000042680000}"/>
    <cellStyle name="Normal 39 2 2 2 4" xfId="15947" xr:uid="{00000000-0005-0000-0000-000043680000}"/>
    <cellStyle name="Normal 39 2 2 2 4 2" xfId="15948" xr:uid="{00000000-0005-0000-0000-000044680000}"/>
    <cellStyle name="Normal 39 2 2 2 4 2 2" xfId="15949" xr:uid="{00000000-0005-0000-0000-000045680000}"/>
    <cellStyle name="Normal 39 2 2 2 4 2 2 2" xfId="31128" xr:uid="{00000000-0005-0000-0000-000046680000}"/>
    <cellStyle name="Normal 39 2 2 2 4 2 3" xfId="31127" xr:uid="{00000000-0005-0000-0000-000047680000}"/>
    <cellStyle name="Normal 39 2 2 2 4 3" xfId="15950" xr:uid="{00000000-0005-0000-0000-000048680000}"/>
    <cellStyle name="Normal 39 2 2 2 4 3 2" xfId="31129" xr:uid="{00000000-0005-0000-0000-000049680000}"/>
    <cellStyle name="Normal 39 2 2 2 4 4" xfId="31126" xr:uid="{00000000-0005-0000-0000-00004A680000}"/>
    <cellStyle name="Normal 39 2 2 2 5" xfId="15951" xr:uid="{00000000-0005-0000-0000-00004B680000}"/>
    <cellStyle name="Normal 39 2 2 2 5 2" xfId="15952" xr:uid="{00000000-0005-0000-0000-00004C680000}"/>
    <cellStyle name="Normal 39 2 2 2 5 2 2" xfId="15953" xr:uid="{00000000-0005-0000-0000-00004D680000}"/>
    <cellStyle name="Normal 39 2 2 2 5 2 2 2" xfId="31132" xr:uid="{00000000-0005-0000-0000-00004E680000}"/>
    <cellStyle name="Normal 39 2 2 2 5 2 3" xfId="31131" xr:uid="{00000000-0005-0000-0000-00004F680000}"/>
    <cellStyle name="Normal 39 2 2 2 5 3" xfId="15954" xr:uid="{00000000-0005-0000-0000-000050680000}"/>
    <cellStyle name="Normal 39 2 2 2 5 3 2" xfId="31133" xr:uid="{00000000-0005-0000-0000-000051680000}"/>
    <cellStyle name="Normal 39 2 2 2 5 4" xfId="31130" xr:uid="{00000000-0005-0000-0000-000052680000}"/>
    <cellStyle name="Normal 39 2 2 2 6" xfId="15955" xr:uid="{00000000-0005-0000-0000-000053680000}"/>
    <cellStyle name="Normal 39 2 2 2 6 2" xfId="15956" xr:uid="{00000000-0005-0000-0000-000054680000}"/>
    <cellStyle name="Normal 39 2 2 2 6 2 2" xfId="15957" xr:uid="{00000000-0005-0000-0000-000055680000}"/>
    <cellStyle name="Normal 39 2 2 2 6 2 2 2" xfId="31136" xr:uid="{00000000-0005-0000-0000-000056680000}"/>
    <cellStyle name="Normal 39 2 2 2 6 2 3" xfId="31135" xr:uid="{00000000-0005-0000-0000-000057680000}"/>
    <cellStyle name="Normal 39 2 2 2 6 3" xfId="15958" xr:uid="{00000000-0005-0000-0000-000058680000}"/>
    <cellStyle name="Normal 39 2 2 2 6 3 2" xfId="31137" xr:uid="{00000000-0005-0000-0000-000059680000}"/>
    <cellStyle name="Normal 39 2 2 2 6 4" xfId="31134" xr:uid="{00000000-0005-0000-0000-00005A680000}"/>
    <cellStyle name="Normal 39 2 2 2 7" xfId="15959" xr:uid="{00000000-0005-0000-0000-00005B680000}"/>
    <cellStyle name="Normal 39 2 2 2 7 2" xfId="15960" xr:uid="{00000000-0005-0000-0000-00005C680000}"/>
    <cellStyle name="Normal 39 2 2 2 7 2 2" xfId="31139" xr:uid="{00000000-0005-0000-0000-00005D680000}"/>
    <cellStyle name="Normal 39 2 2 2 7 3" xfId="31138" xr:uid="{00000000-0005-0000-0000-00005E680000}"/>
    <cellStyle name="Normal 39 2 2 2 8" xfId="15961" xr:uid="{00000000-0005-0000-0000-00005F680000}"/>
    <cellStyle name="Normal 39 2 2 2 8 2" xfId="31140" xr:uid="{00000000-0005-0000-0000-000060680000}"/>
    <cellStyle name="Normal 39 2 2 2 9" xfId="31117" xr:uid="{00000000-0005-0000-0000-000061680000}"/>
    <cellStyle name="Normal 39 2 2 3" xfId="15962" xr:uid="{00000000-0005-0000-0000-000062680000}"/>
    <cellStyle name="Normal 39 2 2 3 2" xfId="15963" xr:uid="{00000000-0005-0000-0000-000063680000}"/>
    <cellStyle name="Normal 39 2 2 3 2 2" xfId="15964" xr:uid="{00000000-0005-0000-0000-000064680000}"/>
    <cellStyle name="Normal 39 2 2 3 2 2 2" xfId="31143" xr:uid="{00000000-0005-0000-0000-000065680000}"/>
    <cellStyle name="Normal 39 2 2 3 2 3" xfId="31142" xr:uid="{00000000-0005-0000-0000-000066680000}"/>
    <cellStyle name="Normal 39 2 2 3 3" xfId="15965" xr:uid="{00000000-0005-0000-0000-000067680000}"/>
    <cellStyle name="Normal 39 2 2 3 3 2" xfId="31144" xr:uid="{00000000-0005-0000-0000-000068680000}"/>
    <cellStyle name="Normal 39 2 2 3 4" xfId="31141" xr:uid="{00000000-0005-0000-0000-000069680000}"/>
    <cellStyle name="Normal 39 2 2 4" xfId="15966" xr:uid="{00000000-0005-0000-0000-00006A680000}"/>
    <cellStyle name="Normal 39 2 2 4 2" xfId="15967" xr:uid="{00000000-0005-0000-0000-00006B680000}"/>
    <cellStyle name="Normal 39 2 2 4 2 2" xfId="15968" xr:uid="{00000000-0005-0000-0000-00006C680000}"/>
    <cellStyle name="Normal 39 2 2 4 2 2 2" xfId="31147" xr:uid="{00000000-0005-0000-0000-00006D680000}"/>
    <cellStyle name="Normal 39 2 2 4 2 3" xfId="31146" xr:uid="{00000000-0005-0000-0000-00006E680000}"/>
    <cellStyle name="Normal 39 2 2 4 3" xfId="15969" xr:uid="{00000000-0005-0000-0000-00006F680000}"/>
    <cellStyle name="Normal 39 2 2 4 3 2" xfId="31148" xr:uid="{00000000-0005-0000-0000-000070680000}"/>
    <cellStyle name="Normal 39 2 2 4 4" xfId="31145" xr:uid="{00000000-0005-0000-0000-000071680000}"/>
    <cellStyle name="Normal 39 2 2 5" xfId="15970" xr:uid="{00000000-0005-0000-0000-000072680000}"/>
    <cellStyle name="Normal 39 2 2 5 2" xfId="15971" xr:uid="{00000000-0005-0000-0000-000073680000}"/>
    <cellStyle name="Normal 39 2 2 5 2 2" xfId="15972" xr:uid="{00000000-0005-0000-0000-000074680000}"/>
    <cellStyle name="Normal 39 2 2 5 2 2 2" xfId="31151" xr:uid="{00000000-0005-0000-0000-000075680000}"/>
    <cellStyle name="Normal 39 2 2 5 2 3" xfId="31150" xr:uid="{00000000-0005-0000-0000-000076680000}"/>
    <cellStyle name="Normal 39 2 2 5 3" xfId="15973" xr:uid="{00000000-0005-0000-0000-000077680000}"/>
    <cellStyle name="Normal 39 2 2 5 3 2" xfId="31152" xr:uid="{00000000-0005-0000-0000-000078680000}"/>
    <cellStyle name="Normal 39 2 2 5 4" xfId="31149" xr:uid="{00000000-0005-0000-0000-000079680000}"/>
    <cellStyle name="Normal 39 2 2 6" xfId="15974" xr:uid="{00000000-0005-0000-0000-00007A680000}"/>
    <cellStyle name="Normal 39 2 2 6 2" xfId="15975" xr:uid="{00000000-0005-0000-0000-00007B680000}"/>
    <cellStyle name="Normal 39 2 2 6 2 2" xfId="15976" xr:uid="{00000000-0005-0000-0000-00007C680000}"/>
    <cellStyle name="Normal 39 2 2 6 2 2 2" xfId="31155" xr:uid="{00000000-0005-0000-0000-00007D680000}"/>
    <cellStyle name="Normal 39 2 2 6 2 3" xfId="31154" xr:uid="{00000000-0005-0000-0000-00007E680000}"/>
    <cellStyle name="Normal 39 2 2 6 3" xfId="15977" xr:uid="{00000000-0005-0000-0000-00007F680000}"/>
    <cellStyle name="Normal 39 2 2 6 3 2" xfId="31156" xr:uid="{00000000-0005-0000-0000-000080680000}"/>
    <cellStyle name="Normal 39 2 2 6 4" xfId="31153" xr:uid="{00000000-0005-0000-0000-000081680000}"/>
    <cellStyle name="Normal 39 2 2 7" xfId="15978" xr:uid="{00000000-0005-0000-0000-000082680000}"/>
    <cellStyle name="Normal 39 2 2 7 2" xfId="15979" xr:uid="{00000000-0005-0000-0000-000083680000}"/>
    <cellStyle name="Normal 39 2 2 7 2 2" xfId="15980" xr:uid="{00000000-0005-0000-0000-000084680000}"/>
    <cellStyle name="Normal 39 2 2 7 2 2 2" xfId="31159" xr:uid="{00000000-0005-0000-0000-000085680000}"/>
    <cellStyle name="Normal 39 2 2 7 2 3" xfId="31158" xr:uid="{00000000-0005-0000-0000-000086680000}"/>
    <cellStyle name="Normal 39 2 2 7 3" xfId="15981" xr:uid="{00000000-0005-0000-0000-000087680000}"/>
    <cellStyle name="Normal 39 2 2 7 3 2" xfId="31160" xr:uid="{00000000-0005-0000-0000-000088680000}"/>
    <cellStyle name="Normal 39 2 2 7 4" xfId="31157" xr:uid="{00000000-0005-0000-0000-000089680000}"/>
    <cellStyle name="Normal 39 2 2 8" xfId="15982" xr:uid="{00000000-0005-0000-0000-00008A680000}"/>
    <cellStyle name="Normal 39 2 2 8 2" xfId="15983" xr:uid="{00000000-0005-0000-0000-00008B680000}"/>
    <cellStyle name="Normal 39 2 2 8 2 2" xfId="31162" xr:uid="{00000000-0005-0000-0000-00008C680000}"/>
    <cellStyle name="Normal 39 2 2 8 3" xfId="31161" xr:uid="{00000000-0005-0000-0000-00008D680000}"/>
    <cellStyle name="Normal 39 2 2 9" xfId="15984" xr:uid="{00000000-0005-0000-0000-00008E680000}"/>
    <cellStyle name="Normal 39 2 2 9 2" xfId="31163" xr:uid="{00000000-0005-0000-0000-00008F680000}"/>
    <cellStyle name="Normal 39 2 3" xfId="15985" xr:uid="{00000000-0005-0000-0000-000090680000}"/>
    <cellStyle name="Normal 39 2 3 10" xfId="31164" xr:uid="{00000000-0005-0000-0000-000091680000}"/>
    <cellStyle name="Normal 39 2 3 2" xfId="15986" xr:uid="{00000000-0005-0000-0000-000092680000}"/>
    <cellStyle name="Normal 39 2 3 2 2" xfId="15987" xr:uid="{00000000-0005-0000-0000-000093680000}"/>
    <cellStyle name="Normal 39 2 3 2 2 2" xfId="15988" xr:uid="{00000000-0005-0000-0000-000094680000}"/>
    <cellStyle name="Normal 39 2 3 2 2 2 2" xfId="15989" xr:uid="{00000000-0005-0000-0000-000095680000}"/>
    <cellStyle name="Normal 39 2 3 2 2 2 2 2" xfId="31168" xr:uid="{00000000-0005-0000-0000-000096680000}"/>
    <cellStyle name="Normal 39 2 3 2 2 2 3" xfId="31167" xr:uid="{00000000-0005-0000-0000-000097680000}"/>
    <cellStyle name="Normal 39 2 3 2 2 3" xfId="15990" xr:uid="{00000000-0005-0000-0000-000098680000}"/>
    <cellStyle name="Normal 39 2 3 2 2 3 2" xfId="31169" xr:uid="{00000000-0005-0000-0000-000099680000}"/>
    <cellStyle name="Normal 39 2 3 2 2 4" xfId="31166" xr:uid="{00000000-0005-0000-0000-00009A680000}"/>
    <cellStyle name="Normal 39 2 3 2 3" xfId="15991" xr:uid="{00000000-0005-0000-0000-00009B680000}"/>
    <cellStyle name="Normal 39 2 3 2 3 2" xfId="15992" xr:uid="{00000000-0005-0000-0000-00009C680000}"/>
    <cellStyle name="Normal 39 2 3 2 3 2 2" xfId="15993" xr:uid="{00000000-0005-0000-0000-00009D680000}"/>
    <cellStyle name="Normal 39 2 3 2 3 2 2 2" xfId="31172" xr:uid="{00000000-0005-0000-0000-00009E680000}"/>
    <cellStyle name="Normal 39 2 3 2 3 2 3" xfId="31171" xr:uid="{00000000-0005-0000-0000-00009F680000}"/>
    <cellStyle name="Normal 39 2 3 2 3 3" xfId="15994" xr:uid="{00000000-0005-0000-0000-0000A0680000}"/>
    <cellStyle name="Normal 39 2 3 2 3 3 2" xfId="31173" xr:uid="{00000000-0005-0000-0000-0000A1680000}"/>
    <cellStyle name="Normal 39 2 3 2 3 4" xfId="31170" xr:uid="{00000000-0005-0000-0000-0000A2680000}"/>
    <cellStyle name="Normal 39 2 3 2 4" xfId="15995" xr:uid="{00000000-0005-0000-0000-0000A3680000}"/>
    <cellStyle name="Normal 39 2 3 2 4 2" xfId="15996" xr:uid="{00000000-0005-0000-0000-0000A4680000}"/>
    <cellStyle name="Normal 39 2 3 2 4 2 2" xfId="15997" xr:uid="{00000000-0005-0000-0000-0000A5680000}"/>
    <cellStyle name="Normal 39 2 3 2 4 2 2 2" xfId="31176" xr:uid="{00000000-0005-0000-0000-0000A6680000}"/>
    <cellStyle name="Normal 39 2 3 2 4 2 3" xfId="31175" xr:uid="{00000000-0005-0000-0000-0000A7680000}"/>
    <cellStyle name="Normal 39 2 3 2 4 3" xfId="15998" xr:uid="{00000000-0005-0000-0000-0000A8680000}"/>
    <cellStyle name="Normal 39 2 3 2 4 3 2" xfId="31177" xr:uid="{00000000-0005-0000-0000-0000A9680000}"/>
    <cellStyle name="Normal 39 2 3 2 4 4" xfId="31174" xr:uid="{00000000-0005-0000-0000-0000AA680000}"/>
    <cellStyle name="Normal 39 2 3 2 5" xfId="15999" xr:uid="{00000000-0005-0000-0000-0000AB680000}"/>
    <cellStyle name="Normal 39 2 3 2 5 2" xfId="16000" xr:uid="{00000000-0005-0000-0000-0000AC680000}"/>
    <cellStyle name="Normal 39 2 3 2 5 2 2" xfId="16001" xr:uid="{00000000-0005-0000-0000-0000AD680000}"/>
    <cellStyle name="Normal 39 2 3 2 5 2 2 2" xfId="31180" xr:uid="{00000000-0005-0000-0000-0000AE680000}"/>
    <cellStyle name="Normal 39 2 3 2 5 2 3" xfId="31179" xr:uid="{00000000-0005-0000-0000-0000AF680000}"/>
    <cellStyle name="Normal 39 2 3 2 5 3" xfId="16002" xr:uid="{00000000-0005-0000-0000-0000B0680000}"/>
    <cellStyle name="Normal 39 2 3 2 5 3 2" xfId="31181" xr:uid="{00000000-0005-0000-0000-0000B1680000}"/>
    <cellStyle name="Normal 39 2 3 2 5 4" xfId="31178" xr:uid="{00000000-0005-0000-0000-0000B2680000}"/>
    <cellStyle name="Normal 39 2 3 2 6" xfId="16003" xr:uid="{00000000-0005-0000-0000-0000B3680000}"/>
    <cellStyle name="Normal 39 2 3 2 6 2" xfId="16004" xr:uid="{00000000-0005-0000-0000-0000B4680000}"/>
    <cellStyle name="Normal 39 2 3 2 6 2 2" xfId="16005" xr:uid="{00000000-0005-0000-0000-0000B5680000}"/>
    <cellStyle name="Normal 39 2 3 2 6 2 2 2" xfId="31184" xr:uid="{00000000-0005-0000-0000-0000B6680000}"/>
    <cellStyle name="Normal 39 2 3 2 6 2 3" xfId="31183" xr:uid="{00000000-0005-0000-0000-0000B7680000}"/>
    <cellStyle name="Normal 39 2 3 2 6 3" xfId="16006" xr:uid="{00000000-0005-0000-0000-0000B8680000}"/>
    <cellStyle name="Normal 39 2 3 2 6 3 2" xfId="31185" xr:uid="{00000000-0005-0000-0000-0000B9680000}"/>
    <cellStyle name="Normal 39 2 3 2 6 4" xfId="31182" xr:uid="{00000000-0005-0000-0000-0000BA680000}"/>
    <cellStyle name="Normal 39 2 3 2 7" xfId="16007" xr:uid="{00000000-0005-0000-0000-0000BB680000}"/>
    <cellStyle name="Normal 39 2 3 2 7 2" xfId="16008" xr:uid="{00000000-0005-0000-0000-0000BC680000}"/>
    <cellStyle name="Normal 39 2 3 2 7 2 2" xfId="31187" xr:uid="{00000000-0005-0000-0000-0000BD680000}"/>
    <cellStyle name="Normal 39 2 3 2 7 3" xfId="31186" xr:uid="{00000000-0005-0000-0000-0000BE680000}"/>
    <cellStyle name="Normal 39 2 3 2 8" xfId="16009" xr:uid="{00000000-0005-0000-0000-0000BF680000}"/>
    <cellStyle name="Normal 39 2 3 2 8 2" xfId="31188" xr:uid="{00000000-0005-0000-0000-0000C0680000}"/>
    <cellStyle name="Normal 39 2 3 2 9" xfId="31165" xr:uid="{00000000-0005-0000-0000-0000C1680000}"/>
    <cellStyle name="Normal 39 2 3 3" xfId="16010" xr:uid="{00000000-0005-0000-0000-0000C2680000}"/>
    <cellStyle name="Normal 39 2 3 3 2" xfId="16011" xr:uid="{00000000-0005-0000-0000-0000C3680000}"/>
    <cellStyle name="Normal 39 2 3 3 2 2" xfId="16012" xr:uid="{00000000-0005-0000-0000-0000C4680000}"/>
    <cellStyle name="Normal 39 2 3 3 2 2 2" xfId="31191" xr:uid="{00000000-0005-0000-0000-0000C5680000}"/>
    <cellStyle name="Normal 39 2 3 3 2 3" xfId="31190" xr:uid="{00000000-0005-0000-0000-0000C6680000}"/>
    <cellStyle name="Normal 39 2 3 3 3" xfId="16013" xr:uid="{00000000-0005-0000-0000-0000C7680000}"/>
    <cellStyle name="Normal 39 2 3 3 3 2" xfId="31192" xr:uid="{00000000-0005-0000-0000-0000C8680000}"/>
    <cellStyle name="Normal 39 2 3 3 4" xfId="31189" xr:uid="{00000000-0005-0000-0000-0000C9680000}"/>
    <cellStyle name="Normal 39 2 3 4" xfId="16014" xr:uid="{00000000-0005-0000-0000-0000CA680000}"/>
    <cellStyle name="Normal 39 2 3 4 2" xfId="16015" xr:uid="{00000000-0005-0000-0000-0000CB680000}"/>
    <cellStyle name="Normal 39 2 3 4 2 2" xfId="16016" xr:uid="{00000000-0005-0000-0000-0000CC680000}"/>
    <cellStyle name="Normal 39 2 3 4 2 2 2" xfId="31195" xr:uid="{00000000-0005-0000-0000-0000CD680000}"/>
    <cellStyle name="Normal 39 2 3 4 2 3" xfId="31194" xr:uid="{00000000-0005-0000-0000-0000CE680000}"/>
    <cellStyle name="Normal 39 2 3 4 3" xfId="16017" xr:uid="{00000000-0005-0000-0000-0000CF680000}"/>
    <cellStyle name="Normal 39 2 3 4 3 2" xfId="31196" xr:uid="{00000000-0005-0000-0000-0000D0680000}"/>
    <cellStyle name="Normal 39 2 3 4 4" xfId="31193" xr:uid="{00000000-0005-0000-0000-0000D1680000}"/>
    <cellStyle name="Normal 39 2 3 5" xfId="16018" xr:uid="{00000000-0005-0000-0000-0000D2680000}"/>
    <cellStyle name="Normal 39 2 3 5 2" xfId="16019" xr:uid="{00000000-0005-0000-0000-0000D3680000}"/>
    <cellStyle name="Normal 39 2 3 5 2 2" xfId="16020" xr:uid="{00000000-0005-0000-0000-0000D4680000}"/>
    <cellStyle name="Normal 39 2 3 5 2 2 2" xfId="31199" xr:uid="{00000000-0005-0000-0000-0000D5680000}"/>
    <cellStyle name="Normal 39 2 3 5 2 3" xfId="31198" xr:uid="{00000000-0005-0000-0000-0000D6680000}"/>
    <cellStyle name="Normal 39 2 3 5 3" xfId="16021" xr:uid="{00000000-0005-0000-0000-0000D7680000}"/>
    <cellStyle name="Normal 39 2 3 5 3 2" xfId="31200" xr:uid="{00000000-0005-0000-0000-0000D8680000}"/>
    <cellStyle name="Normal 39 2 3 5 4" xfId="31197" xr:uid="{00000000-0005-0000-0000-0000D9680000}"/>
    <cellStyle name="Normal 39 2 3 6" xfId="16022" xr:uid="{00000000-0005-0000-0000-0000DA680000}"/>
    <cellStyle name="Normal 39 2 3 6 2" xfId="16023" xr:uid="{00000000-0005-0000-0000-0000DB680000}"/>
    <cellStyle name="Normal 39 2 3 6 2 2" xfId="16024" xr:uid="{00000000-0005-0000-0000-0000DC680000}"/>
    <cellStyle name="Normal 39 2 3 6 2 2 2" xfId="31203" xr:uid="{00000000-0005-0000-0000-0000DD680000}"/>
    <cellStyle name="Normal 39 2 3 6 2 3" xfId="31202" xr:uid="{00000000-0005-0000-0000-0000DE680000}"/>
    <cellStyle name="Normal 39 2 3 6 3" xfId="16025" xr:uid="{00000000-0005-0000-0000-0000DF680000}"/>
    <cellStyle name="Normal 39 2 3 6 3 2" xfId="31204" xr:uid="{00000000-0005-0000-0000-0000E0680000}"/>
    <cellStyle name="Normal 39 2 3 6 4" xfId="31201" xr:uid="{00000000-0005-0000-0000-0000E1680000}"/>
    <cellStyle name="Normal 39 2 3 7" xfId="16026" xr:uid="{00000000-0005-0000-0000-0000E2680000}"/>
    <cellStyle name="Normal 39 2 3 7 2" xfId="16027" xr:uid="{00000000-0005-0000-0000-0000E3680000}"/>
    <cellStyle name="Normal 39 2 3 7 2 2" xfId="16028" xr:uid="{00000000-0005-0000-0000-0000E4680000}"/>
    <cellStyle name="Normal 39 2 3 7 2 2 2" xfId="31207" xr:uid="{00000000-0005-0000-0000-0000E5680000}"/>
    <cellStyle name="Normal 39 2 3 7 2 3" xfId="31206" xr:uid="{00000000-0005-0000-0000-0000E6680000}"/>
    <cellStyle name="Normal 39 2 3 7 3" xfId="16029" xr:uid="{00000000-0005-0000-0000-0000E7680000}"/>
    <cellStyle name="Normal 39 2 3 7 3 2" xfId="31208" xr:uid="{00000000-0005-0000-0000-0000E8680000}"/>
    <cellStyle name="Normal 39 2 3 7 4" xfId="31205" xr:uid="{00000000-0005-0000-0000-0000E9680000}"/>
    <cellStyle name="Normal 39 2 3 8" xfId="16030" xr:uid="{00000000-0005-0000-0000-0000EA680000}"/>
    <cellStyle name="Normal 39 2 3 8 2" xfId="16031" xr:uid="{00000000-0005-0000-0000-0000EB680000}"/>
    <cellStyle name="Normal 39 2 3 8 2 2" xfId="31210" xr:uid="{00000000-0005-0000-0000-0000EC680000}"/>
    <cellStyle name="Normal 39 2 3 8 3" xfId="31209" xr:uid="{00000000-0005-0000-0000-0000ED680000}"/>
    <cellStyle name="Normal 39 2 3 9" xfId="16032" xr:uid="{00000000-0005-0000-0000-0000EE680000}"/>
    <cellStyle name="Normal 39 2 3 9 2" xfId="31211" xr:uid="{00000000-0005-0000-0000-0000EF680000}"/>
    <cellStyle name="Normal 39 2 4" xfId="16033" xr:uid="{00000000-0005-0000-0000-0000F0680000}"/>
    <cellStyle name="Normal 39 2 4 2" xfId="16034" xr:uid="{00000000-0005-0000-0000-0000F1680000}"/>
    <cellStyle name="Normal 39 2 4 2 2" xfId="16035" xr:uid="{00000000-0005-0000-0000-0000F2680000}"/>
    <cellStyle name="Normal 39 2 4 2 2 2" xfId="16036" xr:uid="{00000000-0005-0000-0000-0000F3680000}"/>
    <cellStyle name="Normal 39 2 4 2 2 2 2" xfId="31215" xr:uid="{00000000-0005-0000-0000-0000F4680000}"/>
    <cellStyle name="Normal 39 2 4 2 2 3" xfId="31214" xr:uid="{00000000-0005-0000-0000-0000F5680000}"/>
    <cellStyle name="Normal 39 2 4 2 3" xfId="16037" xr:uid="{00000000-0005-0000-0000-0000F6680000}"/>
    <cellStyle name="Normal 39 2 4 2 3 2" xfId="31216" xr:uid="{00000000-0005-0000-0000-0000F7680000}"/>
    <cellStyle name="Normal 39 2 4 2 4" xfId="31213" xr:uid="{00000000-0005-0000-0000-0000F8680000}"/>
    <cellStyle name="Normal 39 2 4 3" xfId="16038" xr:uid="{00000000-0005-0000-0000-0000F9680000}"/>
    <cellStyle name="Normal 39 2 4 3 2" xfId="16039" xr:uid="{00000000-0005-0000-0000-0000FA680000}"/>
    <cellStyle name="Normal 39 2 4 3 2 2" xfId="16040" xr:uid="{00000000-0005-0000-0000-0000FB680000}"/>
    <cellStyle name="Normal 39 2 4 3 2 2 2" xfId="31219" xr:uid="{00000000-0005-0000-0000-0000FC680000}"/>
    <cellStyle name="Normal 39 2 4 3 2 3" xfId="31218" xr:uid="{00000000-0005-0000-0000-0000FD680000}"/>
    <cellStyle name="Normal 39 2 4 3 3" xfId="16041" xr:uid="{00000000-0005-0000-0000-0000FE680000}"/>
    <cellStyle name="Normal 39 2 4 3 3 2" xfId="31220" xr:uid="{00000000-0005-0000-0000-0000FF680000}"/>
    <cellStyle name="Normal 39 2 4 3 4" xfId="31217" xr:uid="{00000000-0005-0000-0000-000000690000}"/>
    <cellStyle name="Normal 39 2 4 4" xfId="16042" xr:uid="{00000000-0005-0000-0000-000001690000}"/>
    <cellStyle name="Normal 39 2 4 4 2" xfId="16043" xr:uid="{00000000-0005-0000-0000-000002690000}"/>
    <cellStyle name="Normal 39 2 4 4 2 2" xfId="16044" xr:uid="{00000000-0005-0000-0000-000003690000}"/>
    <cellStyle name="Normal 39 2 4 4 2 2 2" xfId="31223" xr:uid="{00000000-0005-0000-0000-000004690000}"/>
    <cellStyle name="Normal 39 2 4 4 2 3" xfId="31222" xr:uid="{00000000-0005-0000-0000-000005690000}"/>
    <cellStyle name="Normal 39 2 4 4 3" xfId="16045" xr:uid="{00000000-0005-0000-0000-000006690000}"/>
    <cellStyle name="Normal 39 2 4 4 3 2" xfId="31224" xr:uid="{00000000-0005-0000-0000-000007690000}"/>
    <cellStyle name="Normal 39 2 4 4 4" xfId="31221" xr:uid="{00000000-0005-0000-0000-000008690000}"/>
    <cellStyle name="Normal 39 2 4 5" xfId="16046" xr:uid="{00000000-0005-0000-0000-000009690000}"/>
    <cellStyle name="Normal 39 2 4 5 2" xfId="16047" xr:uid="{00000000-0005-0000-0000-00000A690000}"/>
    <cellStyle name="Normal 39 2 4 5 2 2" xfId="16048" xr:uid="{00000000-0005-0000-0000-00000B690000}"/>
    <cellStyle name="Normal 39 2 4 5 2 2 2" xfId="31227" xr:uid="{00000000-0005-0000-0000-00000C690000}"/>
    <cellStyle name="Normal 39 2 4 5 2 3" xfId="31226" xr:uid="{00000000-0005-0000-0000-00000D690000}"/>
    <cellStyle name="Normal 39 2 4 5 3" xfId="16049" xr:uid="{00000000-0005-0000-0000-00000E690000}"/>
    <cellStyle name="Normal 39 2 4 5 3 2" xfId="31228" xr:uid="{00000000-0005-0000-0000-00000F690000}"/>
    <cellStyle name="Normal 39 2 4 5 4" xfId="31225" xr:uid="{00000000-0005-0000-0000-000010690000}"/>
    <cellStyle name="Normal 39 2 4 6" xfId="16050" xr:uid="{00000000-0005-0000-0000-000011690000}"/>
    <cellStyle name="Normal 39 2 4 6 2" xfId="16051" xr:uid="{00000000-0005-0000-0000-000012690000}"/>
    <cellStyle name="Normal 39 2 4 6 2 2" xfId="16052" xr:uid="{00000000-0005-0000-0000-000013690000}"/>
    <cellStyle name="Normal 39 2 4 6 2 2 2" xfId="31231" xr:uid="{00000000-0005-0000-0000-000014690000}"/>
    <cellStyle name="Normal 39 2 4 6 2 3" xfId="31230" xr:uid="{00000000-0005-0000-0000-000015690000}"/>
    <cellStyle name="Normal 39 2 4 6 3" xfId="16053" xr:uid="{00000000-0005-0000-0000-000016690000}"/>
    <cellStyle name="Normal 39 2 4 6 3 2" xfId="31232" xr:uid="{00000000-0005-0000-0000-000017690000}"/>
    <cellStyle name="Normal 39 2 4 6 4" xfId="31229" xr:uid="{00000000-0005-0000-0000-000018690000}"/>
    <cellStyle name="Normal 39 2 4 7" xfId="16054" xr:uid="{00000000-0005-0000-0000-000019690000}"/>
    <cellStyle name="Normal 39 2 4 7 2" xfId="16055" xr:uid="{00000000-0005-0000-0000-00001A690000}"/>
    <cellStyle name="Normal 39 2 4 7 2 2" xfId="31234" xr:uid="{00000000-0005-0000-0000-00001B690000}"/>
    <cellStyle name="Normal 39 2 4 7 3" xfId="31233" xr:uid="{00000000-0005-0000-0000-00001C690000}"/>
    <cellStyle name="Normal 39 2 4 8" xfId="16056" xr:uid="{00000000-0005-0000-0000-00001D690000}"/>
    <cellStyle name="Normal 39 2 4 8 2" xfId="31235" xr:uid="{00000000-0005-0000-0000-00001E690000}"/>
    <cellStyle name="Normal 39 2 4 9" xfId="31212" xr:uid="{00000000-0005-0000-0000-00001F690000}"/>
    <cellStyle name="Normal 39 2 5" xfId="16057" xr:uid="{00000000-0005-0000-0000-000020690000}"/>
    <cellStyle name="Normal 39 2 5 2" xfId="16058" xr:uid="{00000000-0005-0000-0000-000021690000}"/>
    <cellStyle name="Normal 39 2 5 2 2" xfId="16059" xr:uid="{00000000-0005-0000-0000-000022690000}"/>
    <cellStyle name="Normal 39 2 5 2 2 2" xfId="16060" xr:uid="{00000000-0005-0000-0000-000023690000}"/>
    <cellStyle name="Normal 39 2 5 2 2 2 2" xfId="31239" xr:uid="{00000000-0005-0000-0000-000024690000}"/>
    <cellStyle name="Normal 39 2 5 2 2 3" xfId="31238" xr:uid="{00000000-0005-0000-0000-000025690000}"/>
    <cellStyle name="Normal 39 2 5 2 3" xfId="16061" xr:uid="{00000000-0005-0000-0000-000026690000}"/>
    <cellStyle name="Normal 39 2 5 2 3 2" xfId="31240" xr:uid="{00000000-0005-0000-0000-000027690000}"/>
    <cellStyle name="Normal 39 2 5 2 4" xfId="31237" xr:uid="{00000000-0005-0000-0000-000028690000}"/>
    <cellStyle name="Normal 39 2 5 3" xfId="16062" xr:uid="{00000000-0005-0000-0000-000029690000}"/>
    <cellStyle name="Normal 39 2 5 3 2" xfId="16063" xr:uid="{00000000-0005-0000-0000-00002A690000}"/>
    <cellStyle name="Normal 39 2 5 3 2 2" xfId="16064" xr:uid="{00000000-0005-0000-0000-00002B690000}"/>
    <cellStyle name="Normal 39 2 5 3 2 2 2" xfId="31243" xr:uid="{00000000-0005-0000-0000-00002C690000}"/>
    <cellStyle name="Normal 39 2 5 3 2 3" xfId="31242" xr:uid="{00000000-0005-0000-0000-00002D690000}"/>
    <cellStyle name="Normal 39 2 5 3 3" xfId="16065" xr:uid="{00000000-0005-0000-0000-00002E690000}"/>
    <cellStyle name="Normal 39 2 5 3 3 2" xfId="31244" xr:uid="{00000000-0005-0000-0000-00002F690000}"/>
    <cellStyle name="Normal 39 2 5 3 4" xfId="31241" xr:uid="{00000000-0005-0000-0000-000030690000}"/>
    <cellStyle name="Normal 39 2 5 4" xfId="16066" xr:uid="{00000000-0005-0000-0000-000031690000}"/>
    <cellStyle name="Normal 39 2 5 4 2" xfId="16067" xr:uid="{00000000-0005-0000-0000-000032690000}"/>
    <cellStyle name="Normal 39 2 5 4 2 2" xfId="16068" xr:uid="{00000000-0005-0000-0000-000033690000}"/>
    <cellStyle name="Normal 39 2 5 4 2 2 2" xfId="31247" xr:uid="{00000000-0005-0000-0000-000034690000}"/>
    <cellStyle name="Normal 39 2 5 4 2 3" xfId="31246" xr:uid="{00000000-0005-0000-0000-000035690000}"/>
    <cellStyle name="Normal 39 2 5 4 3" xfId="16069" xr:uid="{00000000-0005-0000-0000-000036690000}"/>
    <cellStyle name="Normal 39 2 5 4 3 2" xfId="31248" xr:uid="{00000000-0005-0000-0000-000037690000}"/>
    <cellStyle name="Normal 39 2 5 4 4" xfId="31245" xr:uid="{00000000-0005-0000-0000-000038690000}"/>
    <cellStyle name="Normal 39 2 5 5" xfId="16070" xr:uid="{00000000-0005-0000-0000-000039690000}"/>
    <cellStyle name="Normal 39 2 5 5 2" xfId="16071" xr:uid="{00000000-0005-0000-0000-00003A690000}"/>
    <cellStyle name="Normal 39 2 5 5 2 2" xfId="16072" xr:uid="{00000000-0005-0000-0000-00003B690000}"/>
    <cellStyle name="Normal 39 2 5 5 2 2 2" xfId="31251" xr:uid="{00000000-0005-0000-0000-00003C690000}"/>
    <cellStyle name="Normal 39 2 5 5 2 3" xfId="31250" xr:uid="{00000000-0005-0000-0000-00003D690000}"/>
    <cellStyle name="Normal 39 2 5 5 3" xfId="16073" xr:uid="{00000000-0005-0000-0000-00003E690000}"/>
    <cellStyle name="Normal 39 2 5 5 3 2" xfId="31252" xr:uid="{00000000-0005-0000-0000-00003F690000}"/>
    <cellStyle name="Normal 39 2 5 5 4" xfId="31249" xr:uid="{00000000-0005-0000-0000-000040690000}"/>
    <cellStyle name="Normal 39 2 5 6" xfId="16074" xr:uid="{00000000-0005-0000-0000-000041690000}"/>
    <cellStyle name="Normal 39 2 5 6 2" xfId="16075" xr:uid="{00000000-0005-0000-0000-000042690000}"/>
    <cellStyle name="Normal 39 2 5 6 2 2" xfId="16076" xr:uid="{00000000-0005-0000-0000-000043690000}"/>
    <cellStyle name="Normal 39 2 5 6 2 2 2" xfId="31255" xr:uid="{00000000-0005-0000-0000-000044690000}"/>
    <cellStyle name="Normal 39 2 5 6 2 3" xfId="31254" xr:uid="{00000000-0005-0000-0000-000045690000}"/>
    <cellStyle name="Normal 39 2 5 6 3" xfId="16077" xr:uid="{00000000-0005-0000-0000-000046690000}"/>
    <cellStyle name="Normal 39 2 5 6 3 2" xfId="31256" xr:uid="{00000000-0005-0000-0000-000047690000}"/>
    <cellStyle name="Normal 39 2 5 6 4" xfId="31253" xr:uid="{00000000-0005-0000-0000-000048690000}"/>
    <cellStyle name="Normal 39 2 5 7" xfId="16078" xr:uid="{00000000-0005-0000-0000-000049690000}"/>
    <cellStyle name="Normal 39 2 5 7 2" xfId="16079" xr:uid="{00000000-0005-0000-0000-00004A690000}"/>
    <cellStyle name="Normal 39 2 5 7 2 2" xfId="31258" xr:uid="{00000000-0005-0000-0000-00004B690000}"/>
    <cellStyle name="Normal 39 2 5 7 3" xfId="31257" xr:uid="{00000000-0005-0000-0000-00004C690000}"/>
    <cellStyle name="Normal 39 2 5 8" xfId="16080" xr:uid="{00000000-0005-0000-0000-00004D690000}"/>
    <cellStyle name="Normal 39 2 5 8 2" xfId="31259" xr:uid="{00000000-0005-0000-0000-00004E690000}"/>
    <cellStyle name="Normal 39 2 5 9" xfId="31236" xr:uid="{00000000-0005-0000-0000-00004F690000}"/>
    <cellStyle name="Normal 39 2 6" xfId="16081" xr:uid="{00000000-0005-0000-0000-000050690000}"/>
    <cellStyle name="Normal 39 2 6 2" xfId="16082" xr:uid="{00000000-0005-0000-0000-000051690000}"/>
    <cellStyle name="Normal 39 2 6 2 2" xfId="16083" xr:uid="{00000000-0005-0000-0000-000052690000}"/>
    <cellStyle name="Normal 39 2 6 2 2 2" xfId="31262" xr:uid="{00000000-0005-0000-0000-000053690000}"/>
    <cellStyle name="Normal 39 2 6 2 3" xfId="31261" xr:uid="{00000000-0005-0000-0000-000054690000}"/>
    <cellStyle name="Normal 39 2 6 3" xfId="16084" xr:uid="{00000000-0005-0000-0000-000055690000}"/>
    <cellStyle name="Normal 39 2 6 3 2" xfId="31263" xr:uid="{00000000-0005-0000-0000-000056690000}"/>
    <cellStyle name="Normal 39 2 6 4" xfId="31260" xr:uid="{00000000-0005-0000-0000-000057690000}"/>
    <cellStyle name="Normal 39 2 7" xfId="16085" xr:uid="{00000000-0005-0000-0000-000058690000}"/>
    <cellStyle name="Normal 39 2 7 2" xfId="16086" xr:uid="{00000000-0005-0000-0000-000059690000}"/>
    <cellStyle name="Normal 39 2 7 2 2" xfId="16087" xr:uid="{00000000-0005-0000-0000-00005A690000}"/>
    <cellStyle name="Normal 39 2 7 2 2 2" xfId="31266" xr:uid="{00000000-0005-0000-0000-00005B690000}"/>
    <cellStyle name="Normal 39 2 7 2 3" xfId="31265" xr:uid="{00000000-0005-0000-0000-00005C690000}"/>
    <cellStyle name="Normal 39 2 7 3" xfId="16088" xr:uid="{00000000-0005-0000-0000-00005D690000}"/>
    <cellStyle name="Normal 39 2 7 3 2" xfId="31267" xr:uid="{00000000-0005-0000-0000-00005E690000}"/>
    <cellStyle name="Normal 39 2 7 4" xfId="31264" xr:uid="{00000000-0005-0000-0000-00005F690000}"/>
    <cellStyle name="Normal 39 2 8" xfId="16089" xr:uid="{00000000-0005-0000-0000-000060690000}"/>
    <cellStyle name="Normal 39 2 8 2" xfId="16090" xr:uid="{00000000-0005-0000-0000-000061690000}"/>
    <cellStyle name="Normal 39 2 8 2 2" xfId="16091" xr:uid="{00000000-0005-0000-0000-000062690000}"/>
    <cellStyle name="Normal 39 2 8 2 2 2" xfId="31270" xr:uid="{00000000-0005-0000-0000-000063690000}"/>
    <cellStyle name="Normal 39 2 8 2 3" xfId="31269" xr:uid="{00000000-0005-0000-0000-000064690000}"/>
    <cellStyle name="Normal 39 2 8 3" xfId="16092" xr:uid="{00000000-0005-0000-0000-000065690000}"/>
    <cellStyle name="Normal 39 2 8 3 2" xfId="31271" xr:uid="{00000000-0005-0000-0000-000066690000}"/>
    <cellStyle name="Normal 39 2 8 4" xfId="31268" xr:uid="{00000000-0005-0000-0000-000067690000}"/>
    <cellStyle name="Normal 39 2 9" xfId="16093" xr:uid="{00000000-0005-0000-0000-000068690000}"/>
    <cellStyle name="Normal 39 2 9 2" xfId="16094" xr:uid="{00000000-0005-0000-0000-000069690000}"/>
    <cellStyle name="Normal 39 2 9 2 2" xfId="16095" xr:uid="{00000000-0005-0000-0000-00006A690000}"/>
    <cellStyle name="Normal 39 2 9 2 2 2" xfId="31274" xr:uid="{00000000-0005-0000-0000-00006B690000}"/>
    <cellStyle name="Normal 39 2 9 2 3" xfId="31273" xr:uid="{00000000-0005-0000-0000-00006C690000}"/>
    <cellStyle name="Normal 39 2 9 3" xfId="16096" xr:uid="{00000000-0005-0000-0000-00006D690000}"/>
    <cellStyle name="Normal 39 2 9 3 2" xfId="31275" xr:uid="{00000000-0005-0000-0000-00006E690000}"/>
    <cellStyle name="Normal 39 2 9 4" xfId="31272" xr:uid="{00000000-0005-0000-0000-00006F690000}"/>
    <cellStyle name="Normal 39 3" xfId="16097" xr:uid="{00000000-0005-0000-0000-000070690000}"/>
    <cellStyle name="Normal 39 3 10" xfId="31276" xr:uid="{00000000-0005-0000-0000-000071690000}"/>
    <cellStyle name="Normal 39 3 2" xfId="16098" xr:uid="{00000000-0005-0000-0000-000072690000}"/>
    <cellStyle name="Normal 39 3 2 2" xfId="16099" xr:uid="{00000000-0005-0000-0000-000073690000}"/>
    <cellStyle name="Normal 39 3 2 2 2" xfId="16100" xr:uid="{00000000-0005-0000-0000-000074690000}"/>
    <cellStyle name="Normal 39 3 2 2 2 2" xfId="16101" xr:uid="{00000000-0005-0000-0000-000075690000}"/>
    <cellStyle name="Normal 39 3 2 2 2 2 2" xfId="31280" xr:uid="{00000000-0005-0000-0000-000076690000}"/>
    <cellStyle name="Normal 39 3 2 2 2 3" xfId="31279" xr:uid="{00000000-0005-0000-0000-000077690000}"/>
    <cellStyle name="Normal 39 3 2 2 3" xfId="16102" xr:uid="{00000000-0005-0000-0000-000078690000}"/>
    <cellStyle name="Normal 39 3 2 2 3 2" xfId="31281" xr:uid="{00000000-0005-0000-0000-000079690000}"/>
    <cellStyle name="Normal 39 3 2 2 4" xfId="31278" xr:uid="{00000000-0005-0000-0000-00007A690000}"/>
    <cellStyle name="Normal 39 3 2 3" xfId="16103" xr:uid="{00000000-0005-0000-0000-00007B690000}"/>
    <cellStyle name="Normal 39 3 2 3 2" xfId="16104" xr:uid="{00000000-0005-0000-0000-00007C690000}"/>
    <cellStyle name="Normal 39 3 2 3 2 2" xfId="16105" xr:uid="{00000000-0005-0000-0000-00007D690000}"/>
    <cellStyle name="Normal 39 3 2 3 2 2 2" xfId="31284" xr:uid="{00000000-0005-0000-0000-00007E690000}"/>
    <cellStyle name="Normal 39 3 2 3 2 3" xfId="31283" xr:uid="{00000000-0005-0000-0000-00007F690000}"/>
    <cellStyle name="Normal 39 3 2 3 3" xfId="16106" xr:uid="{00000000-0005-0000-0000-000080690000}"/>
    <cellStyle name="Normal 39 3 2 3 3 2" xfId="31285" xr:uid="{00000000-0005-0000-0000-000081690000}"/>
    <cellStyle name="Normal 39 3 2 3 4" xfId="31282" xr:uid="{00000000-0005-0000-0000-000082690000}"/>
    <cellStyle name="Normal 39 3 2 4" xfId="16107" xr:uid="{00000000-0005-0000-0000-000083690000}"/>
    <cellStyle name="Normal 39 3 2 4 2" xfId="16108" xr:uid="{00000000-0005-0000-0000-000084690000}"/>
    <cellStyle name="Normal 39 3 2 4 2 2" xfId="16109" xr:uid="{00000000-0005-0000-0000-000085690000}"/>
    <cellStyle name="Normal 39 3 2 4 2 2 2" xfId="31288" xr:uid="{00000000-0005-0000-0000-000086690000}"/>
    <cellStyle name="Normal 39 3 2 4 2 3" xfId="31287" xr:uid="{00000000-0005-0000-0000-000087690000}"/>
    <cellStyle name="Normal 39 3 2 4 3" xfId="16110" xr:uid="{00000000-0005-0000-0000-000088690000}"/>
    <cellStyle name="Normal 39 3 2 4 3 2" xfId="31289" xr:uid="{00000000-0005-0000-0000-000089690000}"/>
    <cellStyle name="Normal 39 3 2 4 4" xfId="31286" xr:uid="{00000000-0005-0000-0000-00008A690000}"/>
    <cellStyle name="Normal 39 3 2 5" xfId="16111" xr:uid="{00000000-0005-0000-0000-00008B690000}"/>
    <cellStyle name="Normal 39 3 2 5 2" xfId="16112" xr:uid="{00000000-0005-0000-0000-00008C690000}"/>
    <cellStyle name="Normal 39 3 2 5 2 2" xfId="16113" xr:uid="{00000000-0005-0000-0000-00008D690000}"/>
    <cellStyle name="Normal 39 3 2 5 2 2 2" xfId="31292" xr:uid="{00000000-0005-0000-0000-00008E690000}"/>
    <cellStyle name="Normal 39 3 2 5 2 3" xfId="31291" xr:uid="{00000000-0005-0000-0000-00008F690000}"/>
    <cellStyle name="Normal 39 3 2 5 3" xfId="16114" xr:uid="{00000000-0005-0000-0000-000090690000}"/>
    <cellStyle name="Normal 39 3 2 5 3 2" xfId="31293" xr:uid="{00000000-0005-0000-0000-000091690000}"/>
    <cellStyle name="Normal 39 3 2 5 4" xfId="31290" xr:uid="{00000000-0005-0000-0000-000092690000}"/>
    <cellStyle name="Normal 39 3 2 6" xfId="16115" xr:uid="{00000000-0005-0000-0000-000093690000}"/>
    <cellStyle name="Normal 39 3 2 6 2" xfId="16116" xr:uid="{00000000-0005-0000-0000-000094690000}"/>
    <cellStyle name="Normal 39 3 2 6 2 2" xfId="16117" xr:uid="{00000000-0005-0000-0000-000095690000}"/>
    <cellStyle name="Normal 39 3 2 6 2 2 2" xfId="31296" xr:uid="{00000000-0005-0000-0000-000096690000}"/>
    <cellStyle name="Normal 39 3 2 6 2 3" xfId="31295" xr:uid="{00000000-0005-0000-0000-000097690000}"/>
    <cellStyle name="Normal 39 3 2 6 3" xfId="16118" xr:uid="{00000000-0005-0000-0000-000098690000}"/>
    <cellStyle name="Normal 39 3 2 6 3 2" xfId="31297" xr:uid="{00000000-0005-0000-0000-000099690000}"/>
    <cellStyle name="Normal 39 3 2 6 4" xfId="31294" xr:uid="{00000000-0005-0000-0000-00009A690000}"/>
    <cellStyle name="Normal 39 3 2 7" xfId="16119" xr:uid="{00000000-0005-0000-0000-00009B690000}"/>
    <cellStyle name="Normal 39 3 2 7 2" xfId="16120" xr:uid="{00000000-0005-0000-0000-00009C690000}"/>
    <cellStyle name="Normal 39 3 2 7 2 2" xfId="31299" xr:uid="{00000000-0005-0000-0000-00009D690000}"/>
    <cellStyle name="Normal 39 3 2 7 3" xfId="31298" xr:uid="{00000000-0005-0000-0000-00009E690000}"/>
    <cellStyle name="Normal 39 3 2 8" xfId="16121" xr:uid="{00000000-0005-0000-0000-00009F690000}"/>
    <cellStyle name="Normal 39 3 2 8 2" xfId="31300" xr:uid="{00000000-0005-0000-0000-0000A0690000}"/>
    <cellStyle name="Normal 39 3 2 9" xfId="31277" xr:uid="{00000000-0005-0000-0000-0000A1690000}"/>
    <cellStyle name="Normal 39 3 3" xfId="16122" xr:uid="{00000000-0005-0000-0000-0000A2690000}"/>
    <cellStyle name="Normal 39 3 3 2" xfId="16123" xr:uid="{00000000-0005-0000-0000-0000A3690000}"/>
    <cellStyle name="Normal 39 3 3 2 2" xfId="16124" xr:uid="{00000000-0005-0000-0000-0000A4690000}"/>
    <cellStyle name="Normal 39 3 3 2 2 2" xfId="31303" xr:uid="{00000000-0005-0000-0000-0000A5690000}"/>
    <cellStyle name="Normal 39 3 3 2 3" xfId="31302" xr:uid="{00000000-0005-0000-0000-0000A6690000}"/>
    <cellStyle name="Normal 39 3 3 3" xfId="16125" xr:uid="{00000000-0005-0000-0000-0000A7690000}"/>
    <cellStyle name="Normal 39 3 3 3 2" xfId="31304" xr:uid="{00000000-0005-0000-0000-0000A8690000}"/>
    <cellStyle name="Normal 39 3 3 4" xfId="31301" xr:uid="{00000000-0005-0000-0000-0000A9690000}"/>
    <cellStyle name="Normal 39 3 4" xfId="16126" xr:uid="{00000000-0005-0000-0000-0000AA690000}"/>
    <cellStyle name="Normal 39 3 4 2" xfId="16127" xr:uid="{00000000-0005-0000-0000-0000AB690000}"/>
    <cellStyle name="Normal 39 3 4 2 2" xfId="16128" xr:uid="{00000000-0005-0000-0000-0000AC690000}"/>
    <cellStyle name="Normal 39 3 4 2 2 2" xfId="31307" xr:uid="{00000000-0005-0000-0000-0000AD690000}"/>
    <cellStyle name="Normal 39 3 4 2 3" xfId="31306" xr:uid="{00000000-0005-0000-0000-0000AE690000}"/>
    <cellStyle name="Normal 39 3 4 3" xfId="16129" xr:uid="{00000000-0005-0000-0000-0000AF690000}"/>
    <cellStyle name="Normal 39 3 4 3 2" xfId="31308" xr:uid="{00000000-0005-0000-0000-0000B0690000}"/>
    <cellStyle name="Normal 39 3 4 4" xfId="31305" xr:uid="{00000000-0005-0000-0000-0000B1690000}"/>
    <cellStyle name="Normal 39 3 5" xfId="16130" xr:uid="{00000000-0005-0000-0000-0000B2690000}"/>
    <cellStyle name="Normal 39 3 5 2" xfId="16131" xr:uid="{00000000-0005-0000-0000-0000B3690000}"/>
    <cellStyle name="Normal 39 3 5 2 2" xfId="16132" xr:uid="{00000000-0005-0000-0000-0000B4690000}"/>
    <cellStyle name="Normal 39 3 5 2 2 2" xfId="31311" xr:uid="{00000000-0005-0000-0000-0000B5690000}"/>
    <cellStyle name="Normal 39 3 5 2 3" xfId="31310" xr:uid="{00000000-0005-0000-0000-0000B6690000}"/>
    <cellStyle name="Normal 39 3 5 3" xfId="16133" xr:uid="{00000000-0005-0000-0000-0000B7690000}"/>
    <cellStyle name="Normal 39 3 5 3 2" xfId="31312" xr:uid="{00000000-0005-0000-0000-0000B8690000}"/>
    <cellStyle name="Normal 39 3 5 4" xfId="31309" xr:uid="{00000000-0005-0000-0000-0000B9690000}"/>
    <cellStyle name="Normal 39 3 6" xfId="16134" xr:uid="{00000000-0005-0000-0000-0000BA690000}"/>
    <cellStyle name="Normal 39 3 6 2" xfId="16135" xr:uid="{00000000-0005-0000-0000-0000BB690000}"/>
    <cellStyle name="Normal 39 3 6 2 2" xfId="16136" xr:uid="{00000000-0005-0000-0000-0000BC690000}"/>
    <cellStyle name="Normal 39 3 6 2 2 2" xfId="31315" xr:uid="{00000000-0005-0000-0000-0000BD690000}"/>
    <cellStyle name="Normal 39 3 6 2 3" xfId="31314" xr:uid="{00000000-0005-0000-0000-0000BE690000}"/>
    <cellStyle name="Normal 39 3 6 3" xfId="16137" xr:uid="{00000000-0005-0000-0000-0000BF690000}"/>
    <cellStyle name="Normal 39 3 6 3 2" xfId="31316" xr:uid="{00000000-0005-0000-0000-0000C0690000}"/>
    <cellStyle name="Normal 39 3 6 4" xfId="31313" xr:uid="{00000000-0005-0000-0000-0000C1690000}"/>
    <cellStyle name="Normal 39 3 7" xfId="16138" xr:uid="{00000000-0005-0000-0000-0000C2690000}"/>
    <cellStyle name="Normal 39 3 7 2" xfId="16139" xr:uid="{00000000-0005-0000-0000-0000C3690000}"/>
    <cellStyle name="Normal 39 3 7 2 2" xfId="16140" xr:uid="{00000000-0005-0000-0000-0000C4690000}"/>
    <cellStyle name="Normal 39 3 7 2 2 2" xfId="31319" xr:uid="{00000000-0005-0000-0000-0000C5690000}"/>
    <cellStyle name="Normal 39 3 7 2 3" xfId="31318" xr:uid="{00000000-0005-0000-0000-0000C6690000}"/>
    <cellStyle name="Normal 39 3 7 3" xfId="16141" xr:uid="{00000000-0005-0000-0000-0000C7690000}"/>
    <cellStyle name="Normal 39 3 7 3 2" xfId="31320" xr:uid="{00000000-0005-0000-0000-0000C8690000}"/>
    <cellStyle name="Normal 39 3 7 4" xfId="31317" xr:uid="{00000000-0005-0000-0000-0000C9690000}"/>
    <cellStyle name="Normal 39 3 8" xfId="16142" xr:uid="{00000000-0005-0000-0000-0000CA690000}"/>
    <cellStyle name="Normal 39 3 8 2" xfId="16143" xr:uid="{00000000-0005-0000-0000-0000CB690000}"/>
    <cellStyle name="Normal 39 3 8 2 2" xfId="31322" xr:uid="{00000000-0005-0000-0000-0000CC690000}"/>
    <cellStyle name="Normal 39 3 8 3" xfId="31321" xr:uid="{00000000-0005-0000-0000-0000CD690000}"/>
    <cellStyle name="Normal 39 3 9" xfId="16144" xr:uid="{00000000-0005-0000-0000-0000CE690000}"/>
    <cellStyle name="Normal 39 3 9 2" xfId="31323" xr:uid="{00000000-0005-0000-0000-0000CF690000}"/>
    <cellStyle name="Normal 39 4" xfId="16145" xr:uid="{00000000-0005-0000-0000-0000D0690000}"/>
    <cellStyle name="Normal 39 4 10" xfId="31324" xr:uid="{00000000-0005-0000-0000-0000D1690000}"/>
    <cellStyle name="Normal 39 4 2" xfId="16146" xr:uid="{00000000-0005-0000-0000-0000D2690000}"/>
    <cellStyle name="Normal 39 4 2 2" xfId="16147" xr:uid="{00000000-0005-0000-0000-0000D3690000}"/>
    <cellStyle name="Normal 39 4 2 2 2" xfId="16148" xr:uid="{00000000-0005-0000-0000-0000D4690000}"/>
    <cellStyle name="Normal 39 4 2 2 2 2" xfId="16149" xr:uid="{00000000-0005-0000-0000-0000D5690000}"/>
    <cellStyle name="Normal 39 4 2 2 2 2 2" xfId="31328" xr:uid="{00000000-0005-0000-0000-0000D6690000}"/>
    <cellStyle name="Normal 39 4 2 2 2 3" xfId="31327" xr:uid="{00000000-0005-0000-0000-0000D7690000}"/>
    <cellStyle name="Normal 39 4 2 2 3" xfId="16150" xr:uid="{00000000-0005-0000-0000-0000D8690000}"/>
    <cellStyle name="Normal 39 4 2 2 3 2" xfId="31329" xr:uid="{00000000-0005-0000-0000-0000D9690000}"/>
    <cellStyle name="Normal 39 4 2 2 4" xfId="31326" xr:uid="{00000000-0005-0000-0000-0000DA690000}"/>
    <cellStyle name="Normal 39 4 2 3" xfId="16151" xr:uid="{00000000-0005-0000-0000-0000DB690000}"/>
    <cellStyle name="Normal 39 4 2 3 2" xfId="16152" xr:uid="{00000000-0005-0000-0000-0000DC690000}"/>
    <cellStyle name="Normal 39 4 2 3 2 2" xfId="16153" xr:uid="{00000000-0005-0000-0000-0000DD690000}"/>
    <cellStyle name="Normal 39 4 2 3 2 2 2" xfId="31332" xr:uid="{00000000-0005-0000-0000-0000DE690000}"/>
    <cellStyle name="Normal 39 4 2 3 2 3" xfId="31331" xr:uid="{00000000-0005-0000-0000-0000DF690000}"/>
    <cellStyle name="Normal 39 4 2 3 3" xfId="16154" xr:uid="{00000000-0005-0000-0000-0000E0690000}"/>
    <cellStyle name="Normal 39 4 2 3 3 2" xfId="31333" xr:uid="{00000000-0005-0000-0000-0000E1690000}"/>
    <cellStyle name="Normal 39 4 2 3 4" xfId="31330" xr:uid="{00000000-0005-0000-0000-0000E2690000}"/>
    <cellStyle name="Normal 39 4 2 4" xfId="16155" xr:uid="{00000000-0005-0000-0000-0000E3690000}"/>
    <cellStyle name="Normal 39 4 2 4 2" xfId="16156" xr:uid="{00000000-0005-0000-0000-0000E4690000}"/>
    <cellStyle name="Normal 39 4 2 4 2 2" xfId="16157" xr:uid="{00000000-0005-0000-0000-0000E5690000}"/>
    <cellStyle name="Normal 39 4 2 4 2 2 2" xfId="31336" xr:uid="{00000000-0005-0000-0000-0000E6690000}"/>
    <cellStyle name="Normal 39 4 2 4 2 3" xfId="31335" xr:uid="{00000000-0005-0000-0000-0000E7690000}"/>
    <cellStyle name="Normal 39 4 2 4 3" xfId="16158" xr:uid="{00000000-0005-0000-0000-0000E8690000}"/>
    <cellStyle name="Normal 39 4 2 4 3 2" xfId="31337" xr:uid="{00000000-0005-0000-0000-0000E9690000}"/>
    <cellStyle name="Normal 39 4 2 4 4" xfId="31334" xr:uid="{00000000-0005-0000-0000-0000EA690000}"/>
    <cellStyle name="Normal 39 4 2 5" xfId="16159" xr:uid="{00000000-0005-0000-0000-0000EB690000}"/>
    <cellStyle name="Normal 39 4 2 5 2" xfId="16160" xr:uid="{00000000-0005-0000-0000-0000EC690000}"/>
    <cellStyle name="Normal 39 4 2 5 2 2" xfId="16161" xr:uid="{00000000-0005-0000-0000-0000ED690000}"/>
    <cellStyle name="Normal 39 4 2 5 2 2 2" xfId="31340" xr:uid="{00000000-0005-0000-0000-0000EE690000}"/>
    <cellStyle name="Normal 39 4 2 5 2 3" xfId="31339" xr:uid="{00000000-0005-0000-0000-0000EF690000}"/>
    <cellStyle name="Normal 39 4 2 5 3" xfId="16162" xr:uid="{00000000-0005-0000-0000-0000F0690000}"/>
    <cellStyle name="Normal 39 4 2 5 3 2" xfId="31341" xr:uid="{00000000-0005-0000-0000-0000F1690000}"/>
    <cellStyle name="Normal 39 4 2 5 4" xfId="31338" xr:uid="{00000000-0005-0000-0000-0000F2690000}"/>
    <cellStyle name="Normal 39 4 2 6" xfId="16163" xr:uid="{00000000-0005-0000-0000-0000F3690000}"/>
    <cellStyle name="Normal 39 4 2 6 2" xfId="16164" xr:uid="{00000000-0005-0000-0000-0000F4690000}"/>
    <cellStyle name="Normal 39 4 2 6 2 2" xfId="16165" xr:uid="{00000000-0005-0000-0000-0000F5690000}"/>
    <cellStyle name="Normal 39 4 2 6 2 2 2" xfId="31344" xr:uid="{00000000-0005-0000-0000-0000F6690000}"/>
    <cellStyle name="Normal 39 4 2 6 2 3" xfId="31343" xr:uid="{00000000-0005-0000-0000-0000F7690000}"/>
    <cellStyle name="Normal 39 4 2 6 3" xfId="16166" xr:uid="{00000000-0005-0000-0000-0000F8690000}"/>
    <cellStyle name="Normal 39 4 2 6 3 2" xfId="31345" xr:uid="{00000000-0005-0000-0000-0000F9690000}"/>
    <cellStyle name="Normal 39 4 2 6 4" xfId="31342" xr:uid="{00000000-0005-0000-0000-0000FA690000}"/>
    <cellStyle name="Normal 39 4 2 7" xfId="16167" xr:uid="{00000000-0005-0000-0000-0000FB690000}"/>
    <cellStyle name="Normal 39 4 2 7 2" xfId="16168" xr:uid="{00000000-0005-0000-0000-0000FC690000}"/>
    <cellStyle name="Normal 39 4 2 7 2 2" xfId="31347" xr:uid="{00000000-0005-0000-0000-0000FD690000}"/>
    <cellStyle name="Normal 39 4 2 7 3" xfId="31346" xr:uid="{00000000-0005-0000-0000-0000FE690000}"/>
    <cellStyle name="Normal 39 4 2 8" xfId="16169" xr:uid="{00000000-0005-0000-0000-0000FF690000}"/>
    <cellStyle name="Normal 39 4 2 8 2" xfId="31348" xr:uid="{00000000-0005-0000-0000-0000006A0000}"/>
    <cellStyle name="Normal 39 4 2 9" xfId="31325" xr:uid="{00000000-0005-0000-0000-0000016A0000}"/>
    <cellStyle name="Normal 39 4 3" xfId="16170" xr:uid="{00000000-0005-0000-0000-0000026A0000}"/>
    <cellStyle name="Normal 39 4 3 2" xfId="16171" xr:uid="{00000000-0005-0000-0000-0000036A0000}"/>
    <cellStyle name="Normal 39 4 3 2 2" xfId="16172" xr:uid="{00000000-0005-0000-0000-0000046A0000}"/>
    <cellStyle name="Normal 39 4 3 2 2 2" xfId="31351" xr:uid="{00000000-0005-0000-0000-0000056A0000}"/>
    <cellStyle name="Normal 39 4 3 2 3" xfId="31350" xr:uid="{00000000-0005-0000-0000-0000066A0000}"/>
    <cellStyle name="Normal 39 4 3 3" xfId="16173" xr:uid="{00000000-0005-0000-0000-0000076A0000}"/>
    <cellStyle name="Normal 39 4 3 3 2" xfId="31352" xr:uid="{00000000-0005-0000-0000-0000086A0000}"/>
    <cellStyle name="Normal 39 4 3 4" xfId="31349" xr:uid="{00000000-0005-0000-0000-0000096A0000}"/>
    <cellStyle name="Normal 39 4 4" xfId="16174" xr:uid="{00000000-0005-0000-0000-00000A6A0000}"/>
    <cellStyle name="Normal 39 4 4 2" xfId="16175" xr:uid="{00000000-0005-0000-0000-00000B6A0000}"/>
    <cellStyle name="Normal 39 4 4 2 2" xfId="16176" xr:uid="{00000000-0005-0000-0000-00000C6A0000}"/>
    <cellStyle name="Normal 39 4 4 2 2 2" xfId="31355" xr:uid="{00000000-0005-0000-0000-00000D6A0000}"/>
    <cellStyle name="Normal 39 4 4 2 3" xfId="31354" xr:uid="{00000000-0005-0000-0000-00000E6A0000}"/>
    <cellStyle name="Normal 39 4 4 3" xfId="16177" xr:uid="{00000000-0005-0000-0000-00000F6A0000}"/>
    <cellStyle name="Normal 39 4 4 3 2" xfId="31356" xr:uid="{00000000-0005-0000-0000-0000106A0000}"/>
    <cellStyle name="Normal 39 4 4 4" xfId="31353" xr:uid="{00000000-0005-0000-0000-0000116A0000}"/>
    <cellStyle name="Normal 39 4 5" xfId="16178" xr:uid="{00000000-0005-0000-0000-0000126A0000}"/>
    <cellStyle name="Normal 39 4 5 2" xfId="16179" xr:uid="{00000000-0005-0000-0000-0000136A0000}"/>
    <cellStyle name="Normal 39 4 5 2 2" xfId="16180" xr:uid="{00000000-0005-0000-0000-0000146A0000}"/>
    <cellStyle name="Normal 39 4 5 2 2 2" xfId="31359" xr:uid="{00000000-0005-0000-0000-0000156A0000}"/>
    <cellStyle name="Normal 39 4 5 2 3" xfId="31358" xr:uid="{00000000-0005-0000-0000-0000166A0000}"/>
    <cellStyle name="Normal 39 4 5 3" xfId="16181" xr:uid="{00000000-0005-0000-0000-0000176A0000}"/>
    <cellStyle name="Normal 39 4 5 3 2" xfId="31360" xr:uid="{00000000-0005-0000-0000-0000186A0000}"/>
    <cellStyle name="Normal 39 4 5 4" xfId="31357" xr:uid="{00000000-0005-0000-0000-0000196A0000}"/>
    <cellStyle name="Normal 39 4 6" xfId="16182" xr:uid="{00000000-0005-0000-0000-00001A6A0000}"/>
    <cellStyle name="Normal 39 4 6 2" xfId="16183" xr:uid="{00000000-0005-0000-0000-00001B6A0000}"/>
    <cellStyle name="Normal 39 4 6 2 2" xfId="16184" xr:uid="{00000000-0005-0000-0000-00001C6A0000}"/>
    <cellStyle name="Normal 39 4 6 2 2 2" xfId="31363" xr:uid="{00000000-0005-0000-0000-00001D6A0000}"/>
    <cellStyle name="Normal 39 4 6 2 3" xfId="31362" xr:uid="{00000000-0005-0000-0000-00001E6A0000}"/>
    <cellStyle name="Normal 39 4 6 3" xfId="16185" xr:uid="{00000000-0005-0000-0000-00001F6A0000}"/>
    <cellStyle name="Normal 39 4 6 3 2" xfId="31364" xr:uid="{00000000-0005-0000-0000-0000206A0000}"/>
    <cellStyle name="Normal 39 4 6 4" xfId="31361" xr:uid="{00000000-0005-0000-0000-0000216A0000}"/>
    <cellStyle name="Normal 39 4 7" xfId="16186" xr:uid="{00000000-0005-0000-0000-0000226A0000}"/>
    <cellStyle name="Normal 39 4 7 2" xfId="16187" xr:uid="{00000000-0005-0000-0000-0000236A0000}"/>
    <cellStyle name="Normal 39 4 7 2 2" xfId="16188" xr:uid="{00000000-0005-0000-0000-0000246A0000}"/>
    <cellStyle name="Normal 39 4 7 2 2 2" xfId="31367" xr:uid="{00000000-0005-0000-0000-0000256A0000}"/>
    <cellStyle name="Normal 39 4 7 2 3" xfId="31366" xr:uid="{00000000-0005-0000-0000-0000266A0000}"/>
    <cellStyle name="Normal 39 4 7 3" xfId="16189" xr:uid="{00000000-0005-0000-0000-0000276A0000}"/>
    <cellStyle name="Normal 39 4 7 3 2" xfId="31368" xr:uid="{00000000-0005-0000-0000-0000286A0000}"/>
    <cellStyle name="Normal 39 4 7 4" xfId="31365" xr:uid="{00000000-0005-0000-0000-0000296A0000}"/>
    <cellStyle name="Normal 39 4 8" xfId="16190" xr:uid="{00000000-0005-0000-0000-00002A6A0000}"/>
    <cellStyle name="Normal 39 4 8 2" xfId="16191" xr:uid="{00000000-0005-0000-0000-00002B6A0000}"/>
    <cellStyle name="Normal 39 4 8 2 2" xfId="31370" xr:uid="{00000000-0005-0000-0000-00002C6A0000}"/>
    <cellStyle name="Normal 39 4 8 3" xfId="31369" xr:uid="{00000000-0005-0000-0000-00002D6A0000}"/>
    <cellStyle name="Normal 39 4 9" xfId="16192" xr:uid="{00000000-0005-0000-0000-00002E6A0000}"/>
    <cellStyle name="Normal 39 4 9 2" xfId="31371" xr:uid="{00000000-0005-0000-0000-00002F6A0000}"/>
    <cellStyle name="Normal 39 5" xfId="16193" xr:uid="{00000000-0005-0000-0000-0000306A0000}"/>
    <cellStyle name="Normal 39 5 2" xfId="16194" xr:uid="{00000000-0005-0000-0000-0000316A0000}"/>
    <cellStyle name="Normal 39 5 2 2" xfId="16195" xr:uid="{00000000-0005-0000-0000-0000326A0000}"/>
    <cellStyle name="Normal 39 5 2 2 2" xfId="16196" xr:uid="{00000000-0005-0000-0000-0000336A0000}"/>
    <cellStyle name="Normal 39 5 2 2 2 2" xfId="31375" xr:uid="{00000000-0005-0000-0000-0000346A0000}"/>
    <cellStyle name="Normal 39 5 2 2 3" xfId="31374" xr:uid="{00000000-0005-0000-0000-0000356A0000}"/>
    <cellStyle name="Normal 39 5 2 3" xfId="16197" xr:uid="{00000000-0005-0000-0000-0000366A0000}"/>
    <cellStyle name="Normal 39 5 2 3 2" xfId="31376" xr:uid="{00000000-0005-0000-0000-0000376A0000}"/>
    <cellStyle name="Normal 39 5 2 4" xfId="31373" xr:uid="{00000000-0005-0000-0000-0000386A0000}"/>
    <cellStyle name="Normal 39 5 3" xfId="16198" xr:uid="{00000000-0005-0000-0000-0000396A0000}"/>
    <cellStyle name="Normal 39 5 3 2" xfId="16199" xr:uid="{00000000-0005-0000-0000-00003A6A0000}"/>
    <cellStyle name="Normal 39 5 3 2 2" xfId="16200" xr:uid="{00000000-0005-0000-0000-00003B6A0000}"/>
    <cellStyle name="Normal 39 5 3 2 2 2" xfId="31379" xr:uid="{00000000-0005-0000-0000-00003C6A0000}"/>
    <cellStyle name="Normal 39 5 3 2 3" xfId="31378" xr:uid="{00000000-0005-0000-0000-00003D6A0000}"/>
    <cellStyle name="Normal 39 5 3 3" xfId="16201" xr:uid="{00000000-0005-0000-0000-00003E6A0000}"/>
    <cellStyle name="Normal 39 5 3 3 2" xfId="31380" xr:uid="{00000000-0005-0000-0000-00003F6A0000}"/>
    <cellStyle name="Normal 39 5 3 4" xfId="31377" xr:uid="{00000000-0005-0000-0000-0000406A0000}"/>
    <cellStyle name="Normal 39 5 4" xfId="16202" xr:uid="{00000000-0005-0000-0000-0000416A0000}"/>
    <cellStyle name="Normal 39 5 4 2" xfId="16203" xr:uid="{00000000-0005-0000-0000-0000426A0000}"/>
    <cellStyle name="Normal 39 5 4 2 2" xfId="16204" xr:uid="{00000000-0005-0000-0000-0000436A0000}"/>
    <cellStyle name="Normal 39 5 4 2 2 2" xfId="31383" xr:uid="{00000000-0005-0000-0000-0000446A0000}"/>
    <cellStyle name="Normal 39 5 4 2 3" xfId="31382" xr:uid="{00000000-0005-0000-0000-0000456A0000}"/>
    <cellStyle name="Normal 39 5 4 3" xfId="16205" xr:uid="{00000000-0005-0000-0000-0000466A0000}"/>
    <cellStyle name="Normal 39 5 4 3 2" xfId="31384" xr:uid="{00000000-0005-0000-0000-0000476A0000}"/>
    <cellStyle name="Normal 39 5 4 4" xfId="31381" xr:uid="{00000000-0005-0000-0000-0000486A0000}"/>
    <cellStyle name="Normal 39 5 5" xfId="16206" xr:uid="{00000000-0005-0000-0000-0000496A0000}"/>
    <cellStyle name="Normal 39 5 5 2" xfId="16207" xr:uid="{00000000-0005-0000-0000-00004A6A0000}"/>
    <cellStyle name="Normal 39 5 5 2 2" xfId="16208" xr:uid="{00000000-0005-0000-0000-00004B6A0000}"/>
    <cellStyle name="Normal 39 5 5 2 2 2" xfId="31387" xr:uid="{00000000-0005-0000-0000-00004C6A0000}"/>
    <cellStyle name="Normal 39 5 5 2 3" xfId="31386" xr:uid="{00000000-0005-0000-0000-00004D6A0000}"/>
    <cellStyle name="Normal 39 5 5 3" xfId="16209" xr:uid="{00000000-0005-0000-0000-00004E6A0000}"/>
    <cellStyle name="Normal 39 5 5 3 2" xfId="31388" xr:uid="{00000000-0005-0000-0000-00004F6A0000}"/>
    <cellStyle name="Normal 39 5 5 4" xfId="31385" xr:uid="{00000000-0005-0000-0000-0000506A0000}"/>
    <cellStyle name="Normal 39 5 6" xfId="16210" xr:uid="{00000000-0005-0000-0000-0000516A0000}"/>
    <cellStyle name="Normal 39 5 6 2" xfId="16211" xr:uid="{00000000-0005-0000-0000-0000526A0000}"/>
    <cellStyle name="Normal 39 5 6 2 2" xfId="16212" xr:uid="{00000000-0005-0000-0000-0000536A0000}"/>
    <cellStyle name="Normal 39 5 6 2 2 2" xfId="31391" xr:uid="{00000000-0005-0000-0000-0000546A0000}"/>
    <cellStyle name="Normal 39 5 6 2 3" xfId="31390" xr:uid="{00000000-0005-0000-0000-0000556A0000}"/>
    <cellStyle name="Normal 39 5 6 3" xfId="16213" xr:uid="{00000000-0005-0000-0000-0000566A0000}"/>
    <cellStyle name="Normal 39 5 6 3 2" xfId="31392" xr:uid="{00000000-0005-0000-0000-0000576A0000}"/>
    <cellStyle name="Normal 39 5 6 4" xfId="31389" xr:uid="{00000000-0005-0000-0000-0000586A0000}"/>
    <cellStyle name="Normal 39 5 7" xfId="16214" xr:uid="{00000000-0005-0000-0000-0000596A0000}"/>
    <cellStyle name="Normal 39 5 7 2" xfId="16215" xr:uid="{00000000-0005-0000-0000-00005A6A0000}"/>
    <cellStyle name="Normal 39 5 7 2 2" xfId="31394" xr:uid="{00000000-0005-0000-0000-00005B6A0000}"/>
    <cellStyle name="Normal 39 5 7 3" xfId="31393" xr:uid="{00000000-0005-0000-0000-00005C6A0000}"/>
    <cellStyle name="Normal 39 5 8" xfId="16216" xr:uid="{00000000-0005-0000-0000-00005D6A0000}"/>
    <cellStyle name="Normal 39 5 8 2" xfId="31395" xr:uid="{00000000-0005-0000-0000-00005E6A0000}"/>
    <cellStyle name="Normal 39 5 9" xfId="31372" xr:uid="{00000000-0005-0000-0000-00005F6A0000}"/>
    <cellStyle name="Normal 39 6" xfId="16217" xr:uid="{00000000-0005-0000-0000-0000606A0000}"/>
    <cellStyle name="Normal 39 6 2" xfId="16218" xr:uid="{00000000-0005-0000-0000-0000616A0000}"/>
    <cellStyle name="Normal 39 6 2 2" xfId="16219" xr:uid="{00000000-0005-0000-0000-0000626A0000}"/>
    <cellStyle name="Normal 39 6 2 2 2" xfId="16220" xr:uid="{00000000-0005-0000-0000-0000636A0000}"/>
    <cellStyle name="Normal 39 6 2 2 2 2" xfId="31399" xr:uid="{00000000-0005-0000-0000-0000646A0000}"/>
    <cellStyle name="Normal 39 6 2 2 3" xfId="31398" xr:uid="{00000000-0005-0000-0000-0000656A0000}"/>
    <cellStyle name="Normal 39 6 2 3" xfId="16221" xr:uid="{00000000-0005-0000-0000-0000666A0000}"/>
    <cellStyle name="Normal 39 6 2 3 2" xfId="31400" xr:uid="{00000000-0005-0000-0000-0000676A0000}"/>
    <cellStyle name="Normal 39 6 2 4" xfId="31397" xr:uid="{00000000-0005-0000-0000-0000686A0000}"/>
    <cellStyle name="Normal 39 6 3" xfId="16222" xr:uid="{00000000-0005-0000-0000-0000696A0000}"/>
    <cellStyle name="Normal 39 6 3 2" xfId="16223" xr:uid="{00000000-0005-0000-0000-00006A6A0000}"/>
    <cellStyle name="Normal 39 6 3 2 2" xfId="16224" xr:uid="{00000000-0005-0000-0000-00006B6A0000}"/>
    <cellStyle name="Normal 39 6 3 2 2 2" xfId="31403" xr:uid="{00000000-0005-0000-0000-00006C6A0000}"/>
    <cellStyle name="Normal 39 6 3 2 3" xfId="31402" xr:uid="{00000000-0005-0000-0000-00006D6A0000}"/>
    <cellStyle name="Normal 39 6 3 3" xfId="16225" xr:uid="{00000000-0005-0000-0000-00006E6A0000}"/>
    <cellStyle name="Normal 39 6 3 3 2" xfId="31404" xr:uid="{00000000-0005-0000-0000-00006F6A0000}"/>
    <cellStyle name="Normal 39 6 3 4" xfId="31401" xr:uid="{00000000-0005-0000-0000-0000706A0000}"/>
    <cellStyle name="Normal 39 6 4" xfId="16226" xr:uid="{00000000-0005-0000-0000-0000716A0000}"/>
    <cellStyle name="Normal 39 6 4 2" xfId="16227" xr:uid="{00000000-0005-0000-0000-0000726A0000}"/>
    <cellStyle name="Normal 39 6 4 2 2" xfId="16228" xr:uid="{00000000-0005-0000-0000-0000736A0000}"/>
    <cellStyle name="Normal 39 6 4 2 2 2" xfId="31407" xr:uid="{00000000-0005-0000-0000-0000746A0000}"/>
    <cellStyle name="Normal 39 6 4 2 3" xfId="31406" xr:uid="{00000000-0005-0000-0000-0000756A0000}"/>
    <cellStyle name="Normal 39 6 4 3" xfId="16229" xr:uid="{00000000-0005-0000-0000-0000766A0000}"/>
    <cellStyle name="Normal 39 6 4 3 2" xfId="31408" xr:uid="{00000000-0005-0000-0000-0000776A0000}"/>
    <cellStyle name="Normal 39 6 4 4" xfId="31405" xr:uid="{00000000-0005-0000-0000-0000786A0000}"/>
    <cellStyle name="Normal 39 6 5" xfId="16230" xr:uid="{00000000-0005-0000-0000-0000796A0000}"/>
    <cellStyle name="Normal 39 6 5 2" xfId="16231" xr:uid="{00000000-0005-0000-0000-00007A6A0000}"/>
    <cellStyle name="Normal 39 6 5 2 2" xfId="16232" xr:uid="{00000000-0005-0000-0000-00007B6A0000}"/>
    <cellStyle name="Normal 39 6 5 2 2 2" xfId="31411" xr:uid="{00000000-0005-0000-0000-00007C6A0000}"/>
    <cellStyle name="Normal 39 6 5 2 3" xfId="31410" xr:uid="{00000000-0005-0000-0000-00007D6A0000}"/>
    <cellStyle name="Normal 39 6 5 3" xfId="16233" xr:uid="{00000000-0005-0000-0000-00007E6A0000}"/>
    <cellStyle name="Normal 39 6 5 3 2" xfId="31412" xr:uid="{00000000-0005-0000-0000-00007F6A0000}"/>
    <cellStyle name="Normal 39 6 5 4" xfId="31409" xr:uid="{00000000-0005-0000-0000-0000806A0000}"/>
    <cellStyle name="Normal 39 6 6" xfId="16234" xr:uid="{00000000-0005-0000-0000-0000816A0000}"/>
    <cellStyle name="Normal 39 6 6 2" xfId="16235" xr:uid="{00000000-0005-0000-0000-0000826A0000}"/>
    <cellStyle name="Normal 39 6 6 2 2" xfId="16236" xr:uid="{00000000-0005-0000-0000-0000836A0000}"/>
    <cellStyle name="Normal 39 6 6 2 2 2" xfId="31415" xr:uid="{00000000-0005-0000-0000-0000846A0000}"/>
    <cellStyle name="Normal 39 6 6 2 3" xfId="31414" xr:uid="{00000000-0005-0000-0000-0000856A0000}"/>
    <cellStyle name="Normal 39 6 6 3" xfId="16237" xr:uid="{00000000-0005-0000-0000-0000866A0000}"/>
    <cellStyle name="Normal 39 6 6 3 2" xfId="31416" xr:uid="{00000000-0005-0000-0000-0000876A0000}"/>
    <cellStyle name="Normal 39 6 6 4" xfId="31413" xr:uid="{00000000-0005-0000-0000-0000886A0000}"/>
    <cellStyle name="Normal 39 6 7" xfId="16238" xr:uid="{00000000-0005-0000-0000-0000896A0000}"/>
    <cellStyle name="Normal 39 6 7 2" xfId="16239" xr:uid="{00000000-0005-0000-0000-00008A6A0000}"/>
    <cellStyle name="Normal 39 6 7 2 2" xfId="31418" xr:uid="{00000000-0005-0000-0000-00008B6A0000}"/>
    <cellStyle name="Normal 39 6 7 3" xfId="31417" xr:uid="{00000000-0005-0000-0000-00008C6A0000}"/>
    <cellStyle name="Normal 39 6 8" xfId="16240" xr:uid="{00000000-0005-0000-0000-00008D6A0000}"/>
    <cellStyle name="Normal 39 6 8 2" xfId="31419" xr:uid="{00000000-0005-0000-0000-00008E6A0000}"/>
    <cellStyle name="Normal 39 6 9" xfId="31396" xr:uid="{00000000-0005-0000-0000-00008F6A0000}"/>
    <cellStyle name="Normal 39 7" xfId="16241" xr:uid="{00000000-0005-0000-0000-0000906A0000}"/>
    <cellStyle name="Normal 39 7 2" xfId="16242" xr:uid="{00000000-0005-0000-0000-0000916A0000}"/>
    <cellStyle name="Normal 39 7 2 2" xfId="16243" xr:uid="{00000000-0005-0000-0000-0000926A0000}"/>
    <cellStyle name="Normal 39 7 2 2 2" xfId="31422" xr:uid="{00000000-0005-0000-0000-0000936A0000}"/>
    <cellStyle name="Normal 39 7 2 3" xfId="31421" xr:uid="{00000000-0005-0000-0000-0000946A0000}"/>
    <cellStyle name="Normal 39 7 3" xfId="16244" xr:uid="{00000000-0005-0000-0000-0000956A0000}"/>
    <cellStyle name="Normal 39 7 3 2" xfId="31423" xr:uid="{00000000-0005-0000-0000-0000966A0000}"/>
    <cellStyle name="Normal 39 7 4" xfId="31420" xr:uid="{00000000-0005-0000-0000-0000976A0000}"/>
    <cellStyle name="Normal 39 8" xfId="16245" xr:uid="{00000000-0005-0000-0000-0000986A0000}"/>
    <cellStyle name="Normal 39 8 2" xfId="16246" xr:uid="{00000000-0005-0000-0000-0000996A0000}"/>
    <cellStyle name="Normal 39 8 2 2" xfId="16247" xr:uid="{00000000-0005-0000-0000-00009A6A0000}"/>
    <cellStyle name="Normal 39 8 2 2 2" xfId="31426" xr:uid="{00000000-0005-0000-0000-00009B6A0000}"/>
    <cellStyle name="Normal 39 8 2 3" xfId="31425" xr:uid="{00000000-0005-0000-0000-00009C6A0000}"/>
    <cellStyle name="Normal 39 8 3" xfId="16248" xr:uid="{00000000-0005-0000-0000-00009D6A0000}"/>
    <cellStyle name="Normal 39 8 3 2" xfId="31427" xr:uid="{00000000-0005-0000-0000-00009E6A0000}"/>
    <cellStyle name="Normal 39 8 4" xfId="31424" xr:uid="{00000000-0005-0000-0000-00009F6A0000}"/>
    <cellStyle name="Normal 39 9" xfId="16249" xr:uid="{00000000-0005-0000-0000-0000A06A0000}"/>
    <cellStyle name="Normal 39 9 2" xfId="16250" xr:uid="{00000000-0005-0000-0000-0000A16A0000}"/>
    <cellStyle name="Normal 39 9 2 2" xfId="16251" xr:uid="{00000000-0005-0000-0000-0000A26A0000}"/>
    <cellStyle name="Normal 39 9 2 2 2" xfId="31430" xr:uid="{00000000-0005-0000-0000-0000A36A0000}"/>
    <cellStyle name="Normal 39 9 2 3" xfId="31429" xr:uid="{00000000-0005-0000-0000-0000A46A0000}"/>
    <cellStyle name="Normal 39 9 3" xfId="16252" xr:uid="{00000000-0005-0000-0000-0000A56A0000}"/>
    <cellStyle name="Normal 39 9 3 2" xfId="31431" xr:uid="{00000000-0005-0000-0000-0000A66A0000}"/>
    <cellStyle name="Normal 39 9 4" xfId="31428" xr:uid="{00000000-0005-0000-0000-0000A76A0000}"/>
    <cellStyle name="Normal 4" xfId="37" xr:uid="{00000000-0005-0000-0000-0000A86A0000}"/>
    <cellStyle name="Normal 4 2" xfId="16253" xr:uid="{00000000-0005-0000-0000-0000A96A0000}"/>
    <cellStyle name="Normal 4 2 2" xfId="16254" xr:uid="{00000000-0005-0000-0000-0000AA6A0000}"/>
    <cellStyle name="Normal 4 2 2 2" xfId="16255" xr:uid="{00000000-0005-0000-0000-0000AB6A0000}"/>
    <cellStyle name="Normal 4 2 2 2 2" xfId="31434" xr:uid="{00000000-0005-0000-0000-0000AC6A0000}"/>
    <cellStyle name="Normal 4 2 2 3" xfId="16256" xr:uid="{00000000-0005-0000-0000-0000AD6A0000}"/>
    <cellStyle name="Normal 4 2 2 3 2" xfId="31435" xr:uid="{00000000-0005-0000-0000-0000AE6A0000}"/>
    <cellStyle name="Normal 4 2 2 4" xfId="16257" xr:uid="{00000000-0005-0000-0000-0000AF6A0000}"/>
    <cellStyle name="Normal 4 2 2 4 2" xfId="31436" xr:uid="{00000000-0005-0000-0000-0000B06A0000}"/>
    <cellStyle name="Normal 4 2 2 5" xfId="31433" xr:uid="{00000000-0005-0000-0000-0000B16A0000}"/>
    <cellStyle name="Normal 4 2 3" xfId="16258" xr:uid="{00000000-0005-0000-0000-0000B26A0000}"/>
    <cellStyle name="Normal 4 2 4" xfId="16259" xr:uid="{00000000-0005-0000-0000-0000B36A0000}"/>
    <cellStyle name="Normal 4 2 5" xfId="16260" xr:uid="{00000000-0005-0000-0000-0000B46A0000}"/>
    <cellStyle name="Normal 4 2 5 2" xfId="31437" xr:uid="{00000000-0005-0000-0000-0000B56A0000}"/>
    <cellStyle name="Normal 4 2 6" xfId="31432" xr:uid="{00000000-0005-0000-0000-0000B66A0000}"/>
    <cellStyle name="Normal 4 3" xfId="16261" xr:uid="{00000000-0005-0000-0000-0000B76A0000}"/>
    <cellStyle name="Normal 4 3 2" xfId="16262" xr:uid="{00000000-0005-0000-0000-0000B86A0000}"/>
    <cellStyle name="Normal 4 3 3" xfId="16263" xr:uid="{00000000-0005-0000-0000-0000B96A0000}"/>
    <cellStyle name="Normal 4 3 4" xfId="16264" xr:uid="{00000000-0005-0000-0000-0000BA6A0000}"/>
    <cellStyle name="Normal 4 3 4 2" xfId="31439" xr:uid="{00000000-0005-0000-0000-0000BB6A0000}"/>
    <cellStyle name="Normal 4 3 5" xfId="31438" xr:uid="{00000000-0005-0000-0000-0000BC6A0000}"/>
    <cellStyle name="Normal 4 4" xfId="16265" xr:uid="{00000000-0005-0000-0000-0000BD6A0000}"/>
    <cellStyle name="Normal 4 5" xfId="16266" xr:uid="{00000000-0005-0000-0000-0000BE6A0000}"/>
    <cellStyle name="Normal 4 6" xfId="16267" xr:uid="{00000000-0005-0000-0000-0000BF6A0000}"/>
    <cellStyle name="Normal 4 6 2" xfId="31440" xr:uid="{00000000-0005-0000-0000-0000C06A0000}"/>
    <cellStyle name="Normal 4 7" xfId="20397" xr:uid="{00000000-0005-0000-0000-0000C16A0000}"/>
    <cellStyle name="Normal 40" xfId="16268" xr:uid="{00000000-0005-0000-0000-0000C26A0000}"/>
    <cellStyle name="Normal 40 2" xfId="16269" xr:uid="{00000000-0005-0000-0000-0000C36A0000}"/>
    <cellStyle name="Normal 41" xfId="16270" xr:uid="{00000000-0005-0000-0000-0000C46A0000}"/>
    <cellStyle name="Normal 42" xfId="16271" xr:uid="{00000000-0005-0000-0000-0000C56A0000}"/>
    <cellStyle name="Normal 43" xfId="16272" xr:uid="{00000000-0005-0000-0000-0000C66A0000}"/>
    <cellStyle name="Normal 44" xfId="16273" xr:uid="{00000000-0005-0000-0000-0000C76A0000}"/>
    <cellStyle name="Normal 45" xfId="16274" xr:uid="{00000000-0005-0000-0000-0000C86A0000}"/>
    <cellStyle name="Normal 46" xfId="16275" xr:uid="{00000000-0005-0000-0000-0000C96A0000}"/>
    <cellStyle name="Normal 47" xfId="16276" xr:uid="{00000000-0005-0000-0000-0000CA6A0000}"/>
    <cellStyle name="Normal 48" xfId="16277" xr:uid="{00000000-0005-0000-0000-0000CB6A0000}"/>
    <cellStyle name="Normal 49" xfId="16278" xr:uid="{00000000-0005-0000-0000-0000CC6A0000}"/>
    <cellStyle name="Normal 5" xfId="39" xr:uid="{00000000-0005-0000-0000-0000CD6A0000}"/>
    <cellStyle name="Normal 5 2" xfId="16279" xr:uid="{00000000-0005-0000-0000-0000CE6A0000}"/>
    <cellStyle name="Normal 5 3" xfId="16280" xr:uid="{00000000-0005-0000-0000-0000CF6A0000}"/>
    <cellStyle name="Normal 5 4" xfId="16281" xr:uid="{00000000-0005-0000-0000-0000D06A0000}"/>
    <cellStyle name="Normal 5 5" xfId="20399" xr:uid="{00000000-0005-0000-0000-0000D16A0000}"/>
    <cellStyle name="Normal 50" xfId="16282" xr:uid="{00000000-0005-0000-0000-0000D26A0000}"/>
    <cellStyle name="Normal 51" xfId="16283" xr:uid="{00000000-0005-0000-0000-0000D36A0000}"/>
    <cellStyle name="Normal 52" xfId="16284" xr:uid="{00000000-0005-0000-0000-0000D46A0000}"/>
    <cellStyle name="Normal 53" xfId="16285" xr:uid="{00000000-0005-0000-0000-0000D56A0000}"/>
    <cellStyle name="Normal 54" xfId="16286" xr:uid="{00000000-0005-0000-0000-0000D66A0000}"/>
    <cellStyle name="Normal 55" xfId="16287" xr:uid="{00000000-0005-0000-0000-0000D76A0000}"/>
    <cellStyle name="Normal 56" xfId="16288" xr:uid="{00000000-0005-0000-0000-0000D86A0000}"/>
    <cellStyle name="Normal 57" xfId="16289" xr:uid="{00000000-0005-0000-0000-0000D96A0000}"/>
    <cellStyle name="Normal 58" xfId="16290" xr:uid="{00000000-0005-0000-0000-0000DA6A0000}"/>
    <cellStyle name="Normal 59" xfId="16291" xr:uid="{00000000-0005-0000-0000-0000DB6A0000}"/>
    <cellStyle name="Normal 6" xfId="15" xr:uid="{00000000-0005-0000-0000-0000DC6A0000}"/>
    <cellStyle name="Normal 6 2" xfId="16292" xr:uid="{00000000-0005-0000-0000-0000DD6A0000}"/>
    <cellStyle name="Normal 6 3" xfId="16293" xr:uid="{00000000-0005-0000-0000-0000DE6A0000}"/>
    <cellStyle name="Normal 6 4" xfId="16294" xr:uid="{00000000-0005-0000-0000-0000DF6A0000}"/>
    <cellStyle name="Normal 60" xfId="16295" xr:uid="{00000000-0005-0000-0000-0000E06A0000}"/>
    <cellStyle name="Normal 61" xfId="16296" xr:uid="{00000000-0005-0000-0000-0000E16A0000}"/>
    <cellStyle name="Normal 62" xfId="16297" xr:uid="{00000000-0005-0000-0000-0000E26A0000}"/>
    <cellStyle name="Normal 63" xfId="16298" xr:uid="{00000000-0005-0000-0000-0000E36A0000}"/>
    <cellStyle name="Normal 64" xfId="16299" xr:uid="{00000000-0005-0000-0000-0000E46A0000}"/>
    <cellStyle name="Normal 65" xfId="16300" xr:uid="{00000000-0005-0000-0000-0000E56A0000}"/>
    <cellStyle name="Normal 66" xfId="16301" xr:uid="{00000000-0005-0000-0000-0000E66A0000}"/>
    <cellStyle name="Normal 67" xfId="16302" xr:uid="{00000000-0005-0000-0000-0000E76A0000}"/>
    <cellStyle name="Normal 68" xfId="16303" xr:uid="{00000000-0005-0000-0000-0000E86A0000}"/>
    <cellStyle name="Normal 69" xfId="16304" xr:uid="{00000000-0005-0000-0000-0000E96A0000}"/>
    <cellStyle name="Normal 7" xfId="16305" xr:uid="{00000000-0005-0000-0000-0000EA6A0000}"/>
    <cellStyle name="Normal 7 2" xfId="16306" xr:uid="{00000000-0005-0000-0000-0000EB6A0000}"/>
    <cellStyle name="Normal 7 3" xfId="16307" xr:uid="{00000000-0005-0000-0000-0000EC6A0000}"/>
    <cellStyle name="Normal 7 4" xfId="16308" xr:uid="{00000000-0005-0000-0000-0000ED6A0000}"/>
    <cellStyle name="Normal 7 5" xfId="16309" xr:uid="{00000000-0005-0000-0000-0000EE6A0000}"/>
    <cellStyle name="Normal 70" xfId="16310" xr:uid="{00000000-0005-0000-0000-0000EF6A0000}"/>
    <cellStyle name="Normal 71" xfId="16311" xr:uid="{00000000-0005-0000-0000-0000F06A0000}"/>
    <cellStyle name="Normal 72" xfId="16312" xr:uid="{00000000-0005-0000-0000-0000F16A0000}"/>
    <cellStyle name="Normal 73" xfId="16313" xr:uid="{00000000-0005-0000-0000-0000F26A0000}"/>
    <cellStyle name="Normal 74" xfId="16314" xr:uid="{00000000-0005-0000-0000-0000F36A0000}"/>
    <cellStyle name="Normal 75" xfId="16315" xr:uid="{00000000-0005-0000-0000-0000F46A0000}"/>
    <cellStyle name="Normal 76" xfId="16316" xr:uid="{00000000-0005-0000-0000-0000F56A0000}"/>
    <cellStyle name="Normal 77" xfId="16317" xr:uid="{00000000-0005-0000-0000-0000F66A0000}"/>
    <cellStyle name="Normal 78" xfId="16318" xr:uid="{00000000-0005-0000-0000-0000F76A0000}"/>
    <cellStyle name="Normal 79" xfId="16319" xr:uid="{00000000-0005-0000-0000-0000F86A0000}"/>
    <cellStyle name="Normal 8" xfId="16320" xr:uid="{00000000-0005-0000-0000-0000F96A0000}"/>
    <cellStyle name="Normal 8 2" xfId="16321" xr:uid="{00000000-0005-0000-0000-0000FA6A0000}"/>
    <cellStyle name="Normal 8 3" xfId="16322" xr:uid="{00000000-0005-0000-0000-0000FB6A0000}"/>
    <cellStyle name="Normal 8 4" xfId="16323" xr:uid="{00000000-0005-0000-0000-0000FC6A0000}"/>
    <cellStyle name="Normal 80" xfId="16324" xr:uid="{00000000-0005-0000-0000-0000FD6A0000}"/>
    <cellStyle name="Normal 81" xfId="16325" xr:uid="{00000000-0005-0000-0000-0000FE6A0000}"/>
    <cellStyle name="Normal 82" xfId="16326" xr:uid="{00000000-0005-0000-0000-0000FF6A0000}"/>
    <cellStyle name="Normal 83" xfId="16327" xr:uid="{00000000-0005-0000-0000-0000006B0000}"/>
    <cellStyle name="Normal 84" xfId="16328" xr:uid="{00000000-0005-0000-0000-0000016B0000}"/>
    <cellStyle name="Normal 85" xfId="16329" xr:uid="{00000000-0005-0000-0000-0000026B0000}"/>
    <cellStyle name="Normal 86" xfId="16330" xr:uid="{00000000-0005-0000-0000-0000036B0000}"/>
    <cellStyle name="Normal 87" xfId="16331" xr:uid="{00000000-0005-0000-0000-0000046B0000}"/>
    <cellStyle name="Normal 87 10" xfId="31441" xr:uid="{00000000-0005-0000-0000-0000056B0000}"/>
    <cellStyle name="Normal 87 2" xfId="16332" xr:uid="{00000000-0005-0000-0000-0000066B0000}"/>
    <cellStyle name="Normal 87 2 2" xfId="16333" xr:uid="{00000000-0005-0000-0000-0000076B0000}"/>
    <cellStyle name="Normal 87 2 2 2" xfId="16334" xr:uid="{00000000-0005-0000-0000-0000086B0000}"/>
    <cellStyle name="Normal 87 2 2 2 2" xfId="16335" xr:uid="{00000000-0005-0000-0000-0000096B0000}"/>
    <cellStyle name="Normal 87 2 2 2 2 2" xfId="31445" xr:uid="{00000000-0005-0000-0000-00000A6B0000}"/>
    <cellStyle name="Normal 87 2 2 2 3" xfId="31444" xr:uid="{00000000-0005-0000-0000-00000B6B0000}"/>
    <cellStyle name="Normal 87 2 2 3" xfId="16336" xr:uid="{00000000-0005-0000-0000-00000C6B0000}"/>
    <cellStyle name="Normal 87 2 2 3 2" xfId="31446" xr:uid="{00000000-0005-0000-0000-00000D6B0000}"/>
    <cellStyle name="Normal 87 2 2 4" xfId="31443" xr:uid="{00000000-0005-0000-0000-00000E6B0000}"/>
    <cellStyle name="Normal 87 2 3" xfId="16337" xr:uid="{00000000-0005-0000-0000-00000F6B0000}"/>
    <cellStyle name="Normal 87 2 3 2" xfId="16338" xr:uid="{00000000-0005-0000-0000-0000106B0000}"/>
    <cellStyle name="Normal 87 2 3 2 2" xfId="16339" xr:uid="{00000000-0005-0000-0000-0000116B0000}"/>
    <cellStyle name="Normal 87 2 3 2 2 2" xfId="31449" xr:uid="{00000000-0005-0000-0000-0000126B0000}"/>
    <cellStyle name="Normal 87 2 3 2 3" xfId="31448" xr:uid="{00000000-0005-0000-0000-0000136B0000}"/>
    <cellStyle name="Normal 87 2 3 3" xfId="16340" xr:uid="{00000000-0005-0000-0000-0000146B0000}"/>
    <cellStyle name="Normal 87 2 3 3 2" xfId="31450" xr:uid="{00000000-0005-0000-0000-0000156B0000}"/>
    <cellStyle name="Normal 87 2 3 4" xfId="31447" xr:uid="{00000000-0005-0000-0000-0000166B0000}"/>
    <cellStyle name="Normal 87 2 4" xfId="16341" xr:uid="{00000000-0005-0000-0000-0000176B0000}"/>
    <cellStyle name="Normal 87 2 4 2" xfId="16342" xr:uid="{00000000-0005-0000-0000-0000186B0000}"/>
    <cellStyle name="Normal 87 2 4 2 2" xfId="16343" xr:uid="{00000000-0005-0000-0000-0000196B0000}"/>
    <cellStyle name="Normal 87 2 4 2 2 2" xfId="31453" xr:uid="{00000000-0005-0000-0000-00001A6B0000}"/>
    <cellStyle name="Normal 87 2 4 2 3" xfId="31452" xr:uid="{00000000-0005-0000-0000-00001B6B0000}"/>
    <cellStyle name="Normal 87 2 4 3" xfId="16344" xr:uid="{00000000-0005-0000-0000-00001C6B0000}"/>
    <cellStyle name="Normal 87 2 4 3 2" xfId="31454" xr:uid="{00000000-0005-0000-0000-00001D6B0000}"/>
    <cellStyle name="Normal 87 2 4 4" xfId="31451" xr:uid="{00000000-0005-0000-0000-00001E6B0000}"/>
    <cellStyle name="Normal 87 2 5" xfId="16345" xr:uid="{00000000-0005-0000-0000-00001F6B0000}"/>
    <cellStyle name="Normal 87 2 5 2" xfId="16346" xr:uid="{00000000-0005-0000-0000-0000206B0000}"/>
    <cellStyle name="Normal 87 2 5 2 2" xfId="16347" xr:uid="{00000000-0005-0000-0000-0000216B0000}"/>
    <cellStyle name="Normal 87 2 5 2 2 2" xfId="31457" xr:uid="{00000000-0005-0000-0000-0000226B0000}"/>
    <cellStyle name="Normal 87 2 5 2 3" xfId="31456" xr:uid="{00000000-0005-0000-0000-0000236B0000}"/>
    <cellStyle name="Normal 87 2 5 3" xfId="16348" xr:uid="{00000000-0005-0000-0000-0000246B0000}"/>
    <cellStyle name="Normal 87 2 5 3 2" xfId="31458" xr:uid="{00000000-0005-0000-0000-0000256B0000}"/>
    <cellStyle name="Normal 87 2 5 4" xfId="31455" xr:uid="{00000000-0005-0000-0000-0000266B0000}"/>
    <cellStyle name="Normal 87 2 6" xfId="16349" xr:uid="{00000000-0005-0000-0000-0000276B0000}"/>
    <cellStyle name="Normal 87 2 6 2" xfId="16350" xr:uid="{00000000-0005-0000-0000-0000286B0000}"/>
    <cellStyle name="Normal 87 2 6 2 2" xfId="16351" xr:uid="{00000000-0005-0000-0000-0000296B0000}"/>
    <cellStyle name="Normal 87 2 6 2 2 2" xfId="31461" xr:uid="{00000000-0005-0000-0000-00002A6B0000}"/>
    <cellStyle name="Normal 87 2 6 2 3" xfId="31460" xr:uid="{00000000-0005-0000-0000-00002B6B0000}"/>
    <cellStyle name="Normal 87 2 6 3" xfId="16352" xr:uid="{00000000-0005-0000-0000-00002C6B0000}"/>
    <cellStyle name="Normal 87 2 6 3 2" xfId="31462" xr:uid="{00000000-0005-0000-0000-00002D6B0000}"/>
    <cellStyle name="Normal 87 2 6 4" xfId="31459" xr:uid="{00000000-0005-0000-0000-00002E6B0000}"/>
    <cellStyle name="Normal 87 2 7" xfId="16353" xr:uid="{00000000-0005-0000-0000-00002F6B0000}"/>
    <cellStyle name="Normal 87 2 7 2" xfId="16354" xr:uid="{00000000-0005-0000-0000-0000306B0000}"/>
    <cellStyle name="Normal 87 2 7 2 2" xfId="31464" xr:uid="{00000000-0005-0000-0000-0000316B0000}"/>
    <cellStyle name="Normal 87 2 7 3" xfId="31463" xr:uid="{00000000-0005-0000-0000-0000326B0000}"/>
    <cellStyle name="Normal 87 2 8" xfId="16355" xr:uid="{00000000-0005-0000-0000-0000336B0000}"/>
    <cellStyle name="Normal 87 2 8 2" xfId="31465" xr:uid="{00000000-0005-0000-0000-0000346B0000}"/>
    <cellStyle name="Normal 87 2 9" xfId="31442" xr:uid="{00000000-0005-0000-0000-0000356B0000}"/>
    <cellStyle name="Normal 87 3" xfId="16356" xr:uid="{00000000-0005-0000-0000-0000366B0000}"/>
    <cellStyle name="Normal 87 3 2" xfId="16357" xr:uid="{00000000-0005-0000-0000-0000376B0000}"/>
    <cellStyle name="Normal 87 3 2 2" xfId="16358" xr:uid="{00000000-0005-0000-0000-0000386B0000}"/>
    <cellStyle name="Normal 87 3 2 2 2" xfId="31468" xr:uid="{00000000-0005-0000-0000-0000396B0000}"/>
    <cellStyle name="Normal 87 3 2 3" xfId="31467" xr:uid="{00000000-0005-0000-0000-00003A6B0000}"/>
    <cellStyle name="Normal 87 3 3" xfId="16359" xr:uid="{00000000-0005-0000-0000-00003B6B0000}"/>
    <cellStyle name="Normal 87 3 3 2" xfId="31469" xr:uid="{00000000-0005-0000-0000-00003C6B0000}"/>
    <cellStyle name="Normal 87 3 4" xfId="31466" xr:uid="{00000000-0005-0000-0000-00003D6B0000}"/>
    <cellStyle name="Normal 87 4" xfId="16360" xr:uid="{00000000-0005-0000-0000-00003E6B0000}"/>
    <cellStyle name="Normal 87 4 2" xfId="16361" xr:uid="{00000000-0005-0000-0000-00003F6B0000}"/>
    <cellStyle name="Normal 87 4 2 2" xfId="16362" xr:uid="{00000000-0005-0000-0000-0000406B0000}"/>
    <cellStyle name="Normal 87 4 2 2 2" xfId="31472" xr:uid="{00000000-0005-0000-0000-0000416B0000}"/>
    <cellStyle name="Normal 87 4 2 3" xfId="31471" xr:uid="{00000000-0005-0000-0000-0000426B0000}"/>
    <cellStyle name="Normal 87 4 3" xfId="16363" xr:uid="{00000000-0005-0000-0000-0000436B0000}"/>
    <cellStyle name="Normal 87 4 3 2" xfId="31473" xr:uid="{00000000-0005-0000-0000-0000446B0000}"/>
    <cellStyle name="Normal 87 4 4" xfId="31470" xr:uid="{00000000-0005-0000-0000-0000456B0000}"/>
    <cellStyle name="Normal 87 5" xfId="16364" xr:uid="{00000000-0005-0000-0000-0000466B0000}"/>
    <cellStyle name="Normal 87 5 2" xfId="16365" xr:uid="{00000000-0005-0000-0000-0000476B0000}"/>
    <cellStyle name="Normal 87 5 2 2" xfId="16366" xr:uid="{00000000-0005-0000-0000-0000486B0000}"/>
    <cellStyle name="Normal 87 5 2 2 2" xfId="31476" xr:uid="{00000000-0005-0000-0000-0000496B0000}"/>
    <cellStyle name="Normal 87 5 2 3" xfId="31475" xr:uid="{00000000-0005-0000-0000-00004A6B0000}"/>
    <cellStyle name="Normal 87 5 3" xfId="16367" xr:uid="{00000000-0005-0000-0000-00004B6B0000}"/>
    <cellStyle name="Normal 87 5 3 2" xfId="31477" xr:uid="{00000000-0005-0000-0000-00004C6B0000}"/>
    <cellStyle name="Normal 87 5 4" xfId="31474" xr:uid="{00000000-0005-0000-0000-00004D6B0000}"/>
    <cellStyle name="Normal 87 6" xfId="16368" xr:uid="{00000000-0005-0000-0000-00004E6B0000}"/>
    <cellStyle name="Normal 87 6 2" xfId="16369" xr:uid="{00000000-0005-0000-0000-00004F6B0000}"/>
    <cellStyle name="Normal 87 6 2 2" xfId="16370" xr:uid="{00000000-0005-0000-0000-0000506B0000}"/>
    <cellStyle name="Normal 87 6 2 2 2" xfId="31480" xr:uid="{00000000-0005-0000-0000-0000516B0000}"/>
    <cellStyle name="Normal 87 6 2 3" xfId="31479" xr:uid="{00000000-0005-0000-0000-0000526B0000}"/>
    <cellStyle name="Normal 87 6 3" xfId="16371" xr:uid="{00000000-0005-0000-0000-0000536B0000}"/>
    <cellStyle name="Normal 87 6 3 2" xfId="31481" xr:uid="{00000000-0005-0000-0000-0000546B0000}"/>
    <cellStyle name="Normal 87 6 4" xfId="31478" xr:uid="{00000000-0005-0000-0000-0000556B0000}"/>
    <cellStyle name="Normal 87 7" xfId="16372" xr:uid="{00000000-0005-0000-0000-0000566B0000}"/>
    <cellStyle name="Normal 87 7 2" xfId="16373" xr:uid="{00000000-0005-0000-0000-0000576B0000}"/>
    <cellStyle name="Normal 87 7 2 2" xfId="16374" xr:uid="{00000000-0005-0000-0000-0000586B0000}"/>
    <cellStyle name="Normal 87 7 2 2 2" xfId="31484" xr:uid="{00000000-0005-0000-0000-0000596B0000}"/>
    <cellStyle name="Normal 87 7 2 3" xfId="31483" xr:uid="{00000000-0005-0000-0000-00005A6B0000}"/>
    <cellStyle name="Normal 87 7 3" xfId="16375" xr:uid="{00000000-0005-0000-0000-00005B6B0000}"/>
    <cellStyle name="Normal 87 7 3 2" xfId="31485" xr:uid="{00000000-0005-0000-0000-00005C6B0000}"/>
    <cellStyle name="Normal 87 7 4" xfId="31482" xr:uid="{00000000-0005-0000-0000-00005D6B0000}"/>
    <cellStyle name="Normal 87 8" xfId="16376" xr:uid="{00000000-0005-0000-0000-00005E6B0000}"/>
    <cellStyle name="Normal 87 8 2" xfId="16377" xr:uid="{00000000-0005-0000-0000-00005F6B0000}"/>
    <cellStyle name="Normal 87 8 2 2" xfId="31487" xr:uid="{00000000-0005-0000-0000-0000606B0000}"/>
    <cellStyle name="Normal 87 8 3" xfId="31486" xr:uid="{00000000-0005-0000-0000-0000616B0000}"/>
    <cellStyle name="Normal 87 9" xfId="16378" xr:uid="{00000000-0005-0000-0000-0000626B0000}"/>
    <cellStyle name="Normal 87 9 2" xfId="31488" xr:uid="{00000000-0005-0000-0000-0000636B0000}"/>
    <cellStyle name="Normal 88" xfId="26" xr:uid="{00000000-0005-0000-0000-0000646B0000}"/>
    <cellStyle name="Normal 88 2" xfId="32" xr:uid="{00000000-0005-0000-0000-0000656B0000}"/>
    <cellStyle name="Normal 88 2 2" xfId="20392" xr:uid="{00000000-0005-0000-0000-0000666B0000}"/>
    <cellStyle name="Normal 88 3" xfId="36" xr:uid="{00000000-0005-0000-0000-0000676B0000}"/>
    <cellStyle name="Normal 88 3 2" xfId="20396" xr:uid="{00000000-0005-0000-0000-0000686B0000}"/>
    <cellStyle name="Normal 88 4" xfId="20388" xr:uid="{00000000-0005-0000-0000-0000696B0000}"/>
    <cellStyle name="Normal 89" xfId="16379" xr:uid="{00000000-0005-0000-0000-00006A6B0000}"/>
    <cellStyle name="Normal 9" xfId="16380" xr:uid="{00000000-0005-0000-0000-00006B6B0000}"/>
    <cellStyle name="Normal 9 2" xfId="16381" xr:uid="{00000000-0005-0000-0000-00006C6B0000}"/>
    <cellStyle name="Normal 9 3" xfId="16382" xr:uid="{00000000-0005-0000-0000-00006D6B0000}"/>
    <cellStyle name="Normal 9 4" xfId="16383" xr:uid="{00000000-0005-0000-0000-00006E6B0000}"/>
    <cellStyle name="Normal 90" xfId="16384" xr:uid="{00000000-0005-0000-0000-00006F6B0000}"/>
    <cellStyle name="Normal 91" xfId="16385" xr:uid="{00000000-0005-0000-0000-0000706B0000}"/>
    <cellStyle name="Normal 92" xfId="16386" xr:uid="{00000000-0005-0000-0000-0000716B0000}"/>
    <cellStyle name="Normal 93" xfId="16387" xr:uid="{00000000-0005-0000-0000-0000726B0000}"/>
    <cellStyle name="Normal 94" xfId="16388" xr:uid="{00000000-0005-0000-0000-0000736B0000}"/>
    <cellStyle name="Normal 95" xfId="16389" xr:uid="{00000000-0005-0000-0000-0000746B0000}"/>
    <cellStyle name="Normal 96" xfId="16390" xr:uid="{00000000-0005-0000-0000-0000756B0000}"/>
    <cellStyle name="Normal 96 2" xfId="16391" xr:uid="{00000000-0005-0000-0000-0000766B0000}"/>
    <cellStyle name="Normal 96 2 2" xfId="16392" xr:uid="{00000000-0005-0000-0000-0000776B0000}"/>
    <cellStyle name="Normal 96 2 2 2" xfId="16393" xr:uid="{00000000-0005-0000-0000-0000786B0000}"/>
    <cellStyle name="Normal 96 2 2 2 2" xfId="31492" xr:uid="{00000000-0005-0000-0000-0000796B0000}"/>
    <cellStyle name="Normal 96 2 2 3" xfId="31491" xr:uid="{00000000-0005-0000-0000-00007A6B0000}"/>
    <cellStyle name="Normal 96 2 3" xfId="16394" xr:uid="{00000000-0005-0000-0000-00007B6B0000}"/>
    <cellStyle name="Normal 96 2 3 2" xfId="31493" xr:uid="{00000000-0005-0000-0000-00007C6B0000}"/>
    <cellStyle name="Normal 96 2 4" xfId="31490" xr:uid="{00000000-0005-0000-0000-00007D6B0000}"/>
    <cellStyle name="Normal 96 3" xfId="16395" xr:uid="{00000000-0005-0000-0000-00007E6B0000}"/>
    <cellStyle name="Normal 96 3 2" xfId="16396" xr:uid="{00000000-0005-0000-0000-00007F6B0000}"/>
    <cellStyle name="Normal 96 3 2 2" xfId="16397" xr:uid="{00000000-0005-0000-0000-0000806B0000}"/>
    <cellStyle name="Normal 96 3 2 2 2" xfId="31496" xr:uid="{00000000-0005-0000-0000-0000816B0000}"/>
    <cellStyle name="Normal 96 3 2 3" xfId="31495" xr:uid="{00000000-0005-0000-0000-0000826B0000}"/>
    <cellStyle name="Normal 96 3 3" xfId="16398" xr:uid="{00000000-0005-0000-0000-0000836B0000}"/>
    <cellStyle name="Normal 96 3 3 2" xfId="31497" xr:uid="{00000000-0005-0000-0000-0000846B0000}"/>
    <cellStyle name="Normal 96 3 4" xfId="31494" xr:uid="{00000000-0005-0000-0000-0000856B0000}"/>
    <cellStyle name="Normal 96 4" xfId="16399" xr:uid="{00000000-0005-0000-0000-0000866B0000}"/>
    <cellStyle name="Normal 96 4 2" xfId="16400" xr:uid="{00000000-0005-0000-0000-0000876B0000}"/>
    <cellStyle name="Normal 96 4 2 2" xfId="16401" xr:uid="{00000000-0005-0000-0000-0000886B0000}"/>
    <cellStyle name="Normal 96 4 2 2 2" xfId="31500" xr:uid="{00000000-0005-0000-0000-0000896B0000}"/>
    <cellStyle name="Normal 96 4 2 3" xfId="31499" xr:uid="{00000000-0005-0000-0000-00008A6B0000}"/>
    <cellStyle name="Normal 96 4 3" xfId="16402" xr:uid="{00000000-0005-0000-0000-00008B6B0000}"/>
    <cellStyle name="Normal 96 4 3 2" xfId="31501" xr:uid="{00000000-0005-0000-0000-00008C6B0000}"/>
    <cellStyle name="Normal 96 4 4" xfId="31498" xr:uid="{00000000-0005-0000-0000-00008D6B0000}"/>
    <cellStyle name="Normal 96 5" xfId="16403" xr:uid="{00000000-0005-0000-0000-00008E6B0000}"/>
    <cellStyle name="Normal 96 5 2" xfId="16404" xr:uid="{00000000-0005-0000-0000-00008F6B0000}"/>
    <cellStyle name="Normal 96 5 2 2" xfId="16405" xr:uid="{00000000-0005-0000-0000-0000906B0000}"/>
    <cellStyle name="Normal 96 5 2 2 2" xfId="31504" xr:uid="{00000000-0005-0000-0000-0000916B0000}"/>
    <cellStyle name="Normal 96 5 2 3" xfId="31503" xr:uid="{00000000-0005-0000-0000-0000926B0000}"/>
    <cellStyle name="Normal 96 5 3" xfId="16406" xr:uid="{00000000-0005-0000-0000-0000936B0000}"/>
    <cellStyle name="Normal 96 5 3 2" xfId="31505" xr:uid="{00000000-0005-0000-0000-0000946B0000}"/>
    <cellStyle name="Normal 96 5 4" xfId="31502" xr:uid="{00000000-0005-0000-0000-0000956B0000}"/>
    <cellStyle name="Normal 96 6" xfId="16407" xr:uid="{00000000-0005-0000-0000-0000966B0000}"/>
    <cellStyle name="Normal 96 6 2" xfId="16408" xr:uid="{00000000-0005-0000-0000-0000976B0000}"/>
    <cellStyle name="Normal 96 6 2 2" xfId="16409" xr:uid="{00000000-0005-0000-0000-0000986B0000}"/>
    <cellStyle name="Normal 96 6 2 2 2" xfId="31508" xr:uid="{00000000-0005-0000-0000-0000996B0000}"/>
    <cellStyle name="Normal 96 6 2 3" xfId="31507" xr:uid="{00000000-0005-0000-0000-00009A6B0000}"/>
    <cellStyle name="Normal 96 6 3" xfId="16410" xr:uid="{00000000-0005-0000-0000-00009B6B0000}"/>
    <cellStyle name="Normal 96 6 3 2" xfId="31509" xr:uid="{00000000-0005-0000-0000-00009C6B0000}"/>
    <cellStyle name="Normal 96 6 4" xfId="31506" xr:uid="{00000000-0005-0000-0000-00009D6B0000}"/>
    <cellStyle name="Normal 96 7" xfId="16411" xr:uid="{00000000-0005-0000-0000-00009E6B0000}"/>
    <cellStyle name="Normal 96 7 2" xfId="16412" xr:uid="{00000000-0005-0000-0000-00009F6B0000}"/>
    <cellStyle name="Normal 96 7 2 2" xfId="31511" xr:uid="{00000000-0005-0000-0000-0000A06B0000}"/>
    <cellStyle name="Normal 96 7 3" xfId="31510" xr:uid="{00000000-0005-0000-0000-0000A16B0000}"/>
    <cellStyle name="Normal 96 8" xfId="16413" xr:uid="{00000000-0005-0000-0000-0000A26B0000}"/>
    <cellStyle name="Normal 96 8 2" xfId="31512" xr:uid="{00000000-0005-0000-0000-0000A36B0000}"/>
    <cellStyle name="Normal 96 9" xfId="31489" xr:uid="{00000000-0005-0000-0000-0000A46B0000}"/>
    <cellStyle name="Normal 97" xfId="16414" xr:uid="{00000000-0005-0000-0000-0000A56B0000}"/>
    <cellStyle name="Normal 97 2" xfId="16415" xr:uid="{00000000-0005-0000-0000-0000A66B0000}"/>
    <cellStyle name="Normal 97 2 2" xfId="16416" xr:uid="{00000000-0005-0000-0000-0000A76B0000}"/>
    <cellStyle name="Normal 97 2 2 2" xfId="16417" xr:uid="{00000000-0005-0000-0000-0000A86B0000}"/>
    <cellStyle name="Normal 97 2 2 2 2" xfId="31516" xr:uid="{00000000-0005-0000-0000-0000A96B0000}"/>
    <cellStyle name="Normal 97 2 2 3" xfId="31515" xr:uid="{00000000-0005-0000-0000-0000AA6B0000}"/>
    <cellStyle name="Normal 97 2 3" xfId="16418" xr:uid="{00000000-0005-0000-0000-0000AB6B0000}"/>
    <cellStyle name="Normal 97 2 3 2" xfId="31517" xr:uid="{00000000-0005-0000-0000-0000AC6B0000}"/>
    <cellStyle name="Normal 97 2 4" xfId="31514" xr:uid="{00000000-0005-0000-0000-0000AD6B0000}"/>
    <cellStyle name="Normal 97 3" xfId="16419" xr:uid="{00000000-0005-0000-0000-0000AE6B0000}"/>
    <cellStyle name="Normal 97 3 2" xfId="16420" xr:uid="{00000000-0005-0000-0000-0000AF6B0000}"/>
    <cellStyle name="Normal 97 3 2 2" xfId="16421" xr:uid="{00000000-0005-0000-0000-0000B06B0000}"/>
    <cellStyle name="Normal 97 3 2 2 2" xfId="31520" xr:uid="{00000000-0005-0000-0000-0000B16B0000}"/>
    <cellStyle name="Normal 97 3 2 3" xfId="31519" xr:uid="{00000000-0005-0000-0000-0000B26B0000}"/>
    <cellStyle name="Normal 97 3 3" xfId="16422" xr:uid="{00000000-0005-0000-0000-0000B36B0000}"/>
    <cellStyle name="Normal 97 3 3 2" xfId="31521" xr:uid="{00000000-0005-0000-0000-0000B46B0000}"/>
    <cellStyle name="Normal 97 3 4" xfId="31518" xr:uid="{00000000-0005-0000-0000-0000B56B0000}"/>
    <cellStyle name="Normal 97 4" xfId="16423" xr:uid="{00000000-0005-0000-0000-0000B66B0000}"/>
    <cellStyle name="Normal 97 4 2" xfId="16424" xr:uid="{00000000-0005-0000-0000-0000B76B0000}"/>
    <cellStyle name="Normal 97 4 2 2" xfId="16425" xr:uid="{00000000-0005-0000-0000-0000B86B0000}"/>
    <cellStyle name="Normal 97 4 2 2 2" xfId="31524" xr:uid="{00000000-0005-0000-0000-0000B96B0000}"/>
    <cellStyle name="Normal 97 4 2 3" xfId="31523" xr:uid="{00000000-0005-0000-0000-0000BA6B0000}"/>
    <cellStyle name="Normal 97 4 3" xfId="16426" xr:uid="{00000000-0005-0000-0000-0000BB6B0000}"/>
    <cellStyle name="Normal 97 4 3 2" xfId="31525" xr:uid="{00000000-0005-0000-0000-0000BC6B0000}"/>
    <cellStyle name="Normal 97 4 4" xfId="31522" xr:uid="{00000000-0005-0000-0000-0000BD6B0000}"/>
    <cellStyle name="Normal 97 5" xfId="16427" xr:uid="{00000000-0005-0000-0000-0000BE6B0000}"/>
    <cellStyle name="Normal 97 5 2" xfId="16428" xr:uid="{00000000-0005-0000-0000-0000BF6B0000}"/>
    <cellStyle name="Normal 97 5 2 2" xfId="16429" xr:uid="{00000000-0005-0000-0000-0000C06B0000}"/>
    <cellStyle name="Normal 97 5 2 2 2" xfId="31528" xr:uid="{00000000-0005-0000-0000-0000C16B0000}"/>
    <cellStyle name="Normal 97 5 2 3" xfId="31527" xr:uid="{00000000-0005-0000-0000-0000C26B0000}"/>
    <cellStyle name="Normal 97 5 3" xfId="16430" xr:uid="{00000000-0005-0000-0000-0000C36B0000}"/>
    <cellStyle name="Normal 97 5 3 2" xfId="31529" xr:uid="{00000000-0005-0000-0000-0000C46B0000}"/>
    <cellStyle name="Normal 97 5 4" xfId="31526" xr:uid="{00000000-0005-0000-0000-0000C56B0000}"/>
    <cellStyle name="Normal 97 6" xfId="16431" xr:uid="{00000000-0005-0000-0000-0000C66B0000}"/>
    <cellStyle name="Normal 97 6 2" xfId="16432" xr:uid="{00000000-0005-0000-0000-0000C76B0000}"/>
    <cellStyle name="Normal 97 6 2 2" xfId="16433" xr:uid="{00000000-0005-0000-0000-0000C86B0000}"/>
    <cellStyle name="Normal 97 6 2 2 2" xfId="31532" xr:uid="{00000000-0005-0000-0000-0000C96B0000}"/>
    <cellStyle name="Normal 97 6 2 3" xfId="31531" xr:uid="{00000000-0005-0000-0000-0000CA6B0000}"/>
    <cellStyle name="Normal 97 6 3" xfId="16434" xr:uid="{00000000-0005-0000-0000-0000CB6B0000}"/>
    <cellStyle name="Normal 97 6 3 2" xfId="31533" xr:uid="{00000000-0005-0000-0000-0000CC6B0000}"/>
    <cellStyle name="Normal 97 6 4" xfId="31530" xr:uid="{00000000-0005-0000-0000-0000CD6B0000}"/>
    <cellStyle name="Normal 97 7" xfId="16435" xr:uid="{00000000-0005-0000-0000-0000CE6B0000}"/>
    <cellStyle name="Normal 97 7 2" xfId="16436" xr:uid="{00000000-0005-0000-0000-0000CF6B0000}"/>
    <cellStyle name="Normal 97 7 2 2" xfId="31535" xr:uid="{00000000-0005-0000-0000-0000D06B0000}"/>
    <cellStyle name="Normal 97 7 3" xfId="31534" xr:uid="{00000000-0005-0000-0000-0000D16B0000}"/>
    <cellStyle name="Normal 97 8" xfId="16437" xr:uid="{00000000-0005-0000-0000-0000D26B0000}"/>
    <cellStyle name="Normal 97 8 2" xfId="31536" xr:uid="{00000000-0005-0000-0000-0000D36B0000}"/>
    <cellStyle name="Normal 97 9" xfId="31513" xr:uid="{00000000-0005-0000-0000-0000D46B0000}"/>
    <cellStyle name="Normal 98" xfId="16438" xr:uid="{00000000-0005-0000-0000-0000D56B0000}"/>
    <cellStyle name="Normal 98 2" xfId="16439" xr:uid="{00000000-0005-0000-0000-0000D66B0000}"/>
    <cellStyle name="Normal 98 2 2" xfId="16440" xr:uid="{00000000-0005-0000-0000-0000D76B0000}"/>
    <cellStyle name="Normal 98 2 2 2" xfId="16441" xr:uid="{00000000-0005-0000-0000-0000D86B0000}"/>
    <cellStyle name="Normal 98 2 2 2 2" xfId="31540" xr:uid="{00000000-0005-0000-0000-0000D96B0000}"/>
    <cellStyle name="Normal 98 2 2 3" xfId="31539" xr:uid="{00000000-0005-0000-0000-0000DA6B0000}"/>
    <cellStyle name="Normal 98 2 3" xfId="16442" xr:uid="{00000000-0005-0000-0000-0000DB6B0000}"/>
    <cellStyle name="Normal 98 2 3 2" xfId="31541" xr:uid="{00000000-0005-0000-0000-0000DC6B0000}"/>
    <cellStyle name="Normal 98 2 4" xfId="31538" xr:uid="{00000000-0005-0000-0000-0000DD6B0000}"/>
    <cellStyle name="Normal 98 3" xfId="16443" xr:uid="{00000000-0005-0000-0000-0000DE6B0000}"/>
    <cellStyle name="Normal 98 3 2" xfId="16444" xr:uid="{00000000-0005-0000-0000-0000DF6B0000}"/>
    <cellStyle name="Normal 98 3 2 2" xfId="16445" xr:uid="{00000000-0005-0000-0000-0000E06B0000}"/>
    <cellStyle name="Normal 98 3 2 2 2" xfId="31544" xr:uid="{00000000-0005-0000-0000-0000E16B0000}"/>
    <cellStyle name="Normal 98 3 2 3" xfId="31543" xr:uid="{00000000-0005-0000-0000-0000E26B0000}"/>
    <cellStyle name="Normal 98 3 3" xfId="16446" xr:uid="{00000000-0005-0000-0000-0000E36B0000}"/>
    <cellStyle name="Normal 98 3 3 2" xfId="31545" xr:uid="{00000000-0005-0000-0000-0000E46B0000}"/>
    <cellStyle name="Normal 98 3 4" xfId="31542" xr:uid="{00000000-0005-0000-0000-0000E56B0000}"/>
    <cellStyle name="Normal 98 4" xfId="16447" xr:uid="{00000000-0005-0000-0000-0000E66B0000}"/>
    <cellStyle name="Normal 98 4 2" xfId="16448" xr:uid="{00000000-0005-0000-0000-0000E76B0000}"/>
    <cellStyle name="Normal 98 4 2 2" xfId="16449" xr:uid="{00000000-0005-0000-0000-0000E86B0000}"/>
    <cellStyle name="Normal 98 4 2 2 2" xfId="31548" xr:uid="{00000000-0005-0000-0000-0000E96B0000}"/>
    <cellStyle name="Normal 98 4 2 3" xfId="31547" xr:uid="{00000000-0005-0000-0000-0000EA6B0000}"/>
    <cellStyle name="Normal 98 4 3" xfId="16450" xr:uid="{00000000-0005-0000-0000-0000EB6B0000}"/>
    <cellStyle name="Normal 98 4 3 2" xfId="31549" xr:uid="{00000000-0005-0000-0000-0000EC6B0000}"/>
    <cellStyle name="Normal 98 4 4" xfId="31546" xr:uid="{00000000-0005-0000-0000-0000ED6B0000}"/>
    <cellStyle name="Normal 98 5" xfId="16451" xr:uid="{00000000-0005-0000-0000-0000EE6B0000}"/>
    <cellStyle name="Normal 98 5 2" xfId="16452" xr:uid="{00000000-0005-0000-0000-0000EF6B0000}"/>
    <cellStyle name="Normal 98 5 2 2" xfId="16453" xr:uid="{00000000-0005-0000-0000-0000F06B0000}"/>
    <cellStyle name="Normal 98 5 2 2 2" xfId="31552" xr:uid="{00000000-0005-0000-0000-0000F16B0000}"/>
    <cellStyle name="Normal 98 5 2 3" xfId="31551" xr:uid="{00000000-0005-0000-0000-0000F26B0000}"/>
    <cellStyle name="Normal 98 5 3" xfId="16454" xr:uid="{00000000-0005-0000-0000-0000F36B0000}"/>
    <cellStyle name="Normal 98 5 3 2" xfId="31553" xr:uid="{00000000-0005-0000-0000-0000F46B0000}"/>
    <cellStyle name="Normal 98 5 4" xfId="31550" xr:uid="{00000000-0005-0000-0000-0000F56B0000}"/>
    <cellStyle name="Normal 98 6" xfId="16455" xr:uid="{00000000-0005-0000-0000-0000F66B0000}"/>
    <cellStyle name="Normal 98 6 2" xfId="16456" xr:uid="{00000000-0005-0000-0000-0000F76B0000}"/>
    <cellStyle name="Normal 98 6 2 2" xfId="16457" xr:uid="{00000000-0005-0000-0000-0000F86B0000}"/>
    <cellStyle name="Normal 98 6 2 2 2" xfId="31556" xr:uid="{00000000-0005-0000-0000-0000F96B0000}"/>
    <cellStyle name="Normal 98 6 2 3" xfId="31555" xr:uid="{00000000-0005-0000-0000-0000FA6B0000}"/>
    <cellStyle name="Normal 98 6 3" xfId="16458" xr:uid="{00000000-0005-0000-0000-0000FB6B0000}"/>
    <cellStyle name="Normal 98 6 3 2" xfId="31557" xr:uid="{00000000-0005-0000-0000-0000FC6B0000}"/>
    <cellStyle name="Normal 98 6 4" xfId="31554" xr:uid="{00000000-0005-0000-0000-0000FD6B0000}"/>
    <cellStyle name="Normal 98 7" xfId="16459" xr:uid="{00000000-0005-0000-0000-0000FE6B0000}"/>
    <cellStyle name="Normal 98 7 2" xfId="16460" xr:uid="{00000000-0005-0000-0000-0000FF6B0000}"/>
    <cellStyle name="Normal 98 7 2 2" xfId="31559" xr:uid="{00000000-0005-0000-0000-0000006C0000}"/>
    <cellStyle name="Normal 98 7 3" xfId="31558" xr:uid="{00000000-0005-0000-0000-0000016C0000}"/>
    <cellStyle name="Normal 98 8" xfId="16461" xr:uid="{00000000-0005-0000-0000-0000026C0000}"/>
    <cellStyle name="Normal 98 8 2" xfId="31560" xr:uid="{00000000-0005-0000-0000-0000036C0000}"/>
    <cellStyle name="Normal 98 9" xfId="31537" xr:uid="{00000000-0005-0000-0000-0000046C0000}"/>
    <cellStyle name="Normal 99" xfId="16462" xr:uid="{00000000-0005-0000-0000-0000056C0000}"/>
    <cellStyle name="Normal 99 2" xfId="16463" xr:uid="{00000000-0005-0000-0000-0000066C0000}"/>
    <cellStyle name="Normal 99 2 2" xfId="16464" xr:uid="{00000000-0005-0000-0000-0000076C0000}"/>
    <cellStyle name="Normal 99 2 2 2" xfId="16465" xr:uid="{00000000-0005-0000-0000-0000086C0000}"/>
    <cellStyle name="Normal 99 2 2 2 2" xfId="31564" xr:uid="{00000000-0005-0000-0000-0000096C0000}"/>
    <cellStyle name="Normal 99 2 2 3" xfId="31563" xr:uid="{00000000-0005-0000-0000-00000A6C0000}"/>
    <cellStyle name="Normal 99 2 3" xfId="16466" xr:uid="{00000000-0005-0000-0000-00000B6C0000}"/>
    <cellStyle name="Normal 99 2 3 2" xfId="31565" xr:uid="{00000000-0005-0000-0000-00000C6C0000}"/>
    <cellStyle name="Normal 99 2 4" xfId="31562" xr:uid="{00000000-0005-0000-0000-00000D6C0000}"/>
    <cellStyle name="Normal 99 3" xfId="16467" xr:uid="{00000000-0005-0000-0000-00000E6C0000}"/>
    <cellStyle name="Normal 99 3 2" xfId="16468" xr:uid="{00000000-0005-0000-0000-00000F6C0000}"/>
    <cellStyle name="Normal 99 3 2 2" xfId="16469" xr:uid="{00000000-0005-0000-0000-0000106C0000}"/>
    <cellStyle name="Normal 99 3 2 2 2" xfId="31568" xr:uid="{00000000-0005-0000-0000-0000116C0000}"/>
    <cellStyle name="Normal 99 3 2 3" xfId="31567" xr:uid="{00000000-0005-0000-0000-0000126C0000}"/>
    <cellStyle name="Normal 99 3 3" xfId="16470" xr:uid="{00000000-0005-0000-0000-0000136C0000}"/>
    <cellStyle name="Normal 99 3 3 2" xfId="31569" xr:uid="{00000000-0005-0000-0000-0000146C0000}"/>
    <cellStyle name="Normal 99 3 4" xfId="31566" xr:uid="{00000000-0005-0000-0000-0000156C0000}"/>
    <cellStyle name="Normal 99 4" xfId="16471" xr:uid="{00000000-0005-0000-0000-0000166C0000}"/>
    <cellStyle name="Normal 99 4 2" xfId="16472" xr:uid="{00000000-0005-0000-0000-0000176C0000}"/>
    <cellStyle name="Normal 99 4 2 2" xfId="31571" xr:uid="{00000000-0005-0000-0000-0000186C0000}"/>
    <cellStyle name="Normal 99 4 3" xfId="31570" xr:uid="{00000000-0005-0000-0000-0000196C0000}"/>
    <cellStyle name="Normal 99 5" xfId="16473" xr:uid="{00000000-0005-0000-0000-00001A6C0000}"/>
    <cellStyle name="Normal 99 5 2" xfId="31572" xr:uid="{00000000-0005-0000-0000-00001B6C0000}"/>
    <cellStyle name="Normal 99 6" xfId="31561" xr:uid="{00000000-0005-0000-0000-00001C6C0000}"/>
    <cellStyle name="Note 10" xfId="16474" xr:uid="{00000000-0005-0000-0000-00001D6C0000}"/>
    <cellStyle name="Note 10 2" xfId="16475" xr:uid="{00000000-0005-0000-0000-00001E6C0000}"/>
    <cellStyle name="Note 10 2 2" xfId="16476" xr:uid="{00000000-0005-0000-0000-00001F6C0000}"/>
    <cellStyle name="Note 10 2 2 2" xfId="16477" xr:uid="{00000000-0005-0000-0000-0000206C0000}"/>
    <cellStyle name="Note 10 2 2 3" xfId="16478" xr:uid="{00000000-0005-0000-0000-0000216C0000}"/>
    <cellStyle name="Note 10 2 2 4" xfId="16479" xr:uid="{00000000-0005-0000-0000-0000226C0000}"/>
    <cellStyle name="Note 10 2 2 5" xfId="16480" xr:uid="{00000000-0005-0000-0000-0000236C0000}"/>
    <cellStyle name="Note 10 2 2 6" xfId="16481" xr:uid="{00000000-0005-0000-0000-0000246C0000}"/>
    <cellStyle name="Note 10 2 2 7" xfId="16482" xr:uid="{00000000-0005-0000-0000-0000256C0000}"/>
    <cellStyle name="Note 10 2 2 8" xfId="16483" xr:uid="{00000000-0005-0000-0000-0000266C0000}"/>
    <cellStyle name="Note 10 2 3" xfId="16484" xr:uid="{00000000-0005-0000-0000-0000276C0000}"/>
    <cellStyle name="Note 10 2 4" xfId="16485" xr:uid="{00000000-0005-0000-0000-0000286C0000}"/>
    <cellStyle name="Note 10 2 5" xfId="16486" xr:uid="{00000000-0005-0000-0000-0000296C0000}"/>
    <cellStyle name="Note 10 2 6" xfId="16487" xr:uid="{00000000-0005-0000-0000-00002A6C0000}"/>
    <cellStyle name="Note 10 2 7" xfId="16488" xr:uid="{00000000-0005-0000-0000-00002B6C0000}"/>
    <cellStyle name="Note 10 2 8" xfId="16489" xr:uid="{00000000-0005-0000-0000-00002C6C0000}"/>
    <cellStyle name="Note 10 3" xfId="16490" xr:uid="{00000000-0005-0000-0000-00002D6C0000}"/>
    <cellStyle name="Note 10 3 2" xfId="16491" xr:uid="{00000000-0005-0000-0000-00002E6C0000}"/>
    <cellStyle name="Note 10 3 3" xfId="16492" xr:uid="{00000000-0005-0000-0000-00002F6C0000}"/>
    <cellStyle name="Note 10 3 4" xfId="16493" xr:uid="{00000000-0005-0000-0000-0000306C0000}"/>
    <cellStyle name="Note 10 3 5" xfId="16494" xr:uid="{00000000-0005-0000-0000-0000316C0000}"/>
    <cellStyle name="Note 10 3 6" xfId="16495" xr:uid="{00000000-0005-0000-0000-0000326C0000}"/>
    <cellStyle name="Note 10 3 7" xfId="16496" xr:uid="{00000000-0005-0000-0000-0000336C0000}"/>
    <cellStyle name="Note 10 3 8" xfId="16497" xr:uid="{00000000-0005-0000-0000-0000346C0000}"/>
    <cellStyle name="Note 10 4" xfId="16498" xr:uid="{00000000-0005-0000-0000-0000356C0000}"/>
    <cellStyle name="Note 10 5" xfId="16499" xr:uid="{00000000-0005-0000-0000-0000366C0000}"/>
    <cellStyle name="Note 10 6" xfId="16500" xr:uid="{00000000-0005-0000-0000-0000376C0000}"/>
    <cellStyle name="Note 10 7" xfId="16501" xr:uid="{00000000-0005-0000-0000-0000386C0000}"/>
    <cellStyle name="Note 10 8" xfId="16502" xr:uid="{00000000-0005-0000-0000-0000396C0000}"/>
    <cellStyle name="Note 10 9" xfId="16503" xr:uid="{00000000-0005-0000-0000-00003A6C0000}"/>
    <cellStyle name="Note 11" xfId="16504" xr:uid="{00000000-0005-0000-0000-00003B6C0000}"/>
    <cellStyle name="Note 11 2" xfId="16505" xr:uid="{00000000-0005-0000-0000-00003C6C0000}"/>
    <cellStyle name="Note 11 2 2" xfId="16506" xr:uid="{00000000-0005-0000-0000-00003D6C0000}"/>
    <cellStyle name="Note 11 2 2 2" xfId="16507" xr:uid="{00000000-0005-0000-0000-00003E6C0000}"/>
    <cellStyle name="Note 11 2 2 3" xfId="16508" xr:uid="{00000000-0005-0000-0000-00003F6C0000}"/>
    <cellStyle name="Note 11 2 2 4" xfId="16509" xr:uid="{00000000-0005-0000-0000-0000406C0000}"/>
    <cellStyle name="Note 11 2 2 5" xfId="16510" xr:uid="{00000000-0005-0000-0000-0000416C0000}"/>
    <cellStyle name="Note 11 2 2 6" xfId="16511" xr:uid="{00000000-0005-0000-0000-0000426C0000}"/>
    <cellStyle name="Note 11 2 2 7" xfId="16512" xr:uid="{00000000-0005-0000-0000-0000436C0000}"/>
    <cellStyle name="Note 11 2 2 8" xfId="16513" xr:uid="{00000000-0005-0000-0000-0000446C0000}"/>
    <cellStyle name="Note 11 2 3" xfId="16514" xr:uid="{00000000-0005-0000-0000-0000456C0000}"/>
    <cellStyle name="Note 11 2 4" xfId="16515" xr:uid="{00000000-0005-0000-0000-0000466C0000}"/>
    <cellStyle name="Note 11 2 5" xfId="16516" xr:uid="{00000000-0005-0000-0000-0000476C0000}"/>
    <cellStyle name="Note 11 2 6" xfId="16517" xr:uid="{00000000-0005-0000-0000-0000486C0000}"/>
    <cellStyle name="Note 11 2 7" xfId="16518" xr:uid="{00000000-0005-0000-0000-0000496C0000}"/>
    <cellStyle name="Note 11 2 8" xfId="16519" xr:uid="{00000000-0005-0000-0000-00004A6C0000}"/>
    <cellStyle name="Note 11 3" xfId="16520" xr:uid="{00000000-0005-0000-0000-00004B6C0000}"/>
    <cellStyle name="Note 11 3 2" xfId="16521" xr:uid="{00000000-0005-0000-0000-00004C6C0000}"/>
    <cellStyle name="Note 11 3 3" xfId="16522" xr:uid="{00000000-0005-0000-0000-00004D6C0000}"/>
    <cellStyle name="Note 11 3 4" xfId="16523" xr:uid="{00000000-0005-0000-0000-00004E6C0000}"/>
    <cellStyle name="Note 11 3 5" xfId="16524" xr:uid="{00000000-0005-0000-0000-00004F6C0000}"/>
    <cellStyle name="Note 11 3 6" xfId="16525" xr:uid="{00000000-0005-0000-0000-0000506C0000}"/>
    <cellStyle name="Note 11 3 7" xfId="16526" xr:uid="{00000000-0005-0000-0000-0000516C0000}"/>
    <cellStyle name="Note 11 3 8" xfId="16527" xr:uid="{00000000-0005-0000-0000-0000526C0000}"/>
    <cellStyle name="Note 11 4" xfId="16528" xr:uid="{00000000-0005-0000-0000-0000536C0000}"/>
    <cellStyle name="Note 11 5" xfId="16529" xr:uid="{00000000-0005-0000-0000-0000546C0000}"/>
    <cellStyle name="Note 11 6" xfId="16530" xr:uid="{00000000-0005-0000-0000-0000556C0000}"/>
    <cellStyle name="Note 11 7" xfId="16531" xr:uid="{00000000-0005-0000-0000-0000566C0000}"/>
    <cellStyle name="Note 11 8" xfId="16532" xr:uid="{00000000-0005-0000-0000-0000576C0000}"/>
    <cellStyle name="Note 11 9" xfId="16533" xr:uid="{00000000-0005-0000-0000-0000586C0000}"/>
    <cellStyle name="Note 12" xfId="16534" xr:uid="{00000000-0005-0000-0000-0000596C0000}"/>
    <cellStyle name="Note 12 2" xfId="16535" xr:uid="{00000000-0005-0000-0000-00005A6C0000}"/>
    <cellStyle name="Note 12 2 2" xfId="16536" xr:uid="{00000000-0005-0000-0000-00005B6C0000}"/>
    <cellStyle name="Note 12 2 3" xfId="16537" xr:uid="{00000000-0005-0000-0000-00005C6C0000}"/>
    <cellStyle name="Note 12 2 4" xfId="16538" xr:uid="{00000000-0005-0000-0000-00005D6C0000}"/>
    <cellStyle name="Note 12 2 5" xfId="16539" xr:uid="{00000000-0005-0000-0000-00005E6C0000}"/>
    <cellStyle name="Note 12 2 6" xfId="16540" xr:uid="{00000000-0005-0000-0000-00005F6C0000}"/>
    <cellStyle name="Note 12 2 7" xfId="16541" xr:uid="{00000000-0005-0000-0000-0000606C0000}"/>
    <cellStyle name="Note 12 2 8" xfId="16542" xr:uid="{00000000-0005-0000-0000-0000616C0000}"/>
    <cellStyle name="Note 12 3" xfId="16543" xr:uid="{00000000-0005-0000-0000-0000626C0000}"/>
    <cellStyle name="Note 12 4" xfId="16544" xr:uid="{00000000-0005-0000-0000-0000636C0000}"/>
    <cellStyle name="Note 12 5" xfId="16545" xr:uid="{00000000-0005-0000-0000-0000646C0000}"/>
    <cellStyle name="Note 12 6" xfId="16546" xr:uid="{00000000-0005-0000-0000-0000656C0000}"/>
    <cellStyle name="Note 12 7" xfId="16547" xr:uid="{00000000-0005-0000-0000-0000666C0000}"/>
    <cellStyle name="Note 12 8" xfId="16548" xr:uid="{00000000-0005-0000-0000-0000676C0000}"/>
    <cellStyle name="Note 13" xfId="16549" xr:uid="{00000000-0005-0000-0000-0000686C0000}"/>
    <cellStyle name="Note 13 2" xfId="16550" xr:uid="{00000000-0005-0000-0000-0000696C0000}"/>
    <cellStyle name="Note 13 2 2" xfId="16551" xr:uid="{00000000-0005-0000-0000-00006A6C0000}"/>
    <cellStyle name="Note 13 2 3" xfId="16552" xr:uid="{00000000-0005-0000-0000-00006B6C0000}"/>
    <cellStyle name="Note 13 2 4" xfId="16553" xr:uid="{00000000-0005-0000-0000-00006C6C0000}"/>
    <cellStyle name="Note 13 2 5" xfId="16554" xr:uid="{00000000-0005-0000-0000-00006D6C0000}"/>
    <cellStyle name="Note 13 2 6" xfId="16555" xr:uid="{00000000-0005-0000-0000-00006E6C0000}"/>
    <cellStyle name="Note 13 2 7" xfId="16556" xr:uid="{00000000-0005-0000-0000-00006F6C0000}"/>
    <cellStyle name="Note 13 2 8" xfId="16557" xr:uid="{00000000-0005-0000-0000-0000706C0000}"/>
    <cellStyle name="Note 13 3" xfId="16558" xr:uid="{00000000-0005-0000-0000-0000716C0000}"/>
    <cellStyle name="Note 13 4" xfId="16559" xr:uid="{00000000-0005-0000-0000-0000726C0000}"/>
    <cellStyle name="Note 13 5" xfId="16560" xr:uid="{00000000-0005-0000-0000-0000736C0000}"/>
    <cellStyle name="Note 13 6" xfId="16561" xr:uid="{00000000-0005-0000-0000-0000746C0000}"/>
    <cellStyle name="Note 13 7" xfId="16562" xr:uid="{00000000-0005-0000-0000-0000756C0000}"/>
    <cellStyle name="Note 13 8" xfId="16563" xr:uid="{00000000-0005-0000-0000-0000766C0000}"/>
    <cellStyle name="Note 14" xfId="16564" xr:uid="{00000000-0005-0000-0000-0000776C0000}"/>
    <cellStyle name="Note 2" xfId="22" xr:uid="{00000000-0005-0000-0000-0000786C0000}"/>
    <cellStyle name="Note 2 10" xfId="16565" xr:uid="{00000000-0005-0000-0000-0000796C0000}"/>
    <cellStyle name="Note 2 10 2" xfId="16566" xr:uid="{00000000-0005-0000-0000-00007A6C0000}"/>
    <cellStyle name="Note 2 10 2 2" xfId="16567" xr:uid="{00000000-0005-0000-0000-00007B6C0000}"/>
    <cellStyle name="Note 2 10 2 3" xfId="16568" xr:uid="{00000000-0005-0000-0000-00007C6C0000}"/>
    <cellStyle name="Note 2 10 2 4" xfId="16569" xr:uid="{00000000-0005-0000-0000-00007D6C0000}"/>
    <cellStyle name="Note 2 10 2 5" xfId="16570" xr:uid="{00000000-0005-0000-0000-00007E6C0000}"/>
    <cellStyle name="Note 2 10 2 6" xfId="16571" xr:uid="{00000000-0005-0000-0000-00007F6C0000}"/>
    <cellStyle name="Note 2 10 2 7" xfId="16572" xr:uid="{00000000-0005-0000-0000-0000806C0000}"/>
    <cellStyle name="Note 2 10 2 8" xfId="16573" xr:uid="{00000000-0005-0000-0000-0000816C0000}"/>
    <cellStyle name="Note 2 10 3" xfId="16574" xr:uid="{00000000-0005-0000-0000-0000826C0000}"/>
    <cellStyle name="Note 2 10 4" xfId="16575" xr:uid="{00000000-0005-0000-0000-0000836C0000}"/>
    <cellStyle name="Note 2 10 5" xfId="16576" xr:uid="{00000000-0005-0000-0000-0000846C0000}"/>
    <cellStyle name="Note 2 10 6" xfId="16577" xr:uid="{00000000-0005-0000-0000-0000856C0000}"/>
    <cellStyle name="Note 2 10 7" xfId="16578" xr:uid="{00000000-0005-0000-0000-0000866C0000}"/>
    <cellStyle name="Note 2 10 8" xfId="16579" xr:uid="{00000000-0005-0000-0000-0000876C0000}"/>
    <cellStyle name="Note 2 2" xfId="16580" xr:uid="{00000000-0005-0000-0000-0000886C0000}"/>
    <cellStyle name="Note 2 2 2" xfId="16581" xr:uid="{00000000-0005-0000-0000-0000896C0000}"/>
    <cellStyle name="Note 2 2 2 2" xfId="16582" xr:uid="{00000000-0005-0000-0000-00008A6C0000}"/>
    <cellStyle name="Note 2 2 2 2 2" xfId="16583" xr:uid="{00000000-0005-0000-0000-00008B6C0000}"/>
    <cellStyle name="Note 2 2 2 2 2 2" xfId="16584" xr:uid="{00000000-0005-0000-0000-00008C6C0000}"/>
    <cellStyle name="Note 2 2 2 2 2 3" xfId="16585" xr:uid="{00000000-0005-0000-0000-00008D6C0000}"/>
    <cellStyle name="Note 2 2 2 2 2 4" xfId="16586" xr:uid="{00000000-0005-0000-0000-00008E6C0000}"/>
    <cellStyle name="Note 2 2 2 2 2 5" xfId="16587" xr:uid="{00000000-0005-0000-0000-00008F6C0000}"/>
    <cellStyle name="Note 2 2 2 2 2 6" xfId="16588" xr:uid="{00000000-0005-0000-0000-0000906C0000}"/>
    <cellStyle name="Note 2 2 2 2 2 7" xfId="16589" xr:uid="{00000000-0005-0000-0000-0000916C0000}"/>
    <cellStyle name="Note 2 2 2 2 2 8" xfId="16590" xr:uid="{00000000-0005-0000-0000-0000926C0000}"/>
    <cellStyle name="Note 2 2 2 2 3" xfId="16591" xr:uid="{00000000-0005-0000-0000-0000936C0000}"/>
    <cellStyle name="Note 2 2 2 2 4" xfId="16592" xr:uid="{00000000-0005-0000-0000-0000946C0000}"/>
    <cellStyle name="Note 2 2 2 2 5" xfId="16593" xr:uid="{00000000-0005-0000-0000-0000956C0000}"/>
    <cellStyle name="Note 2 2 2 2 6" xfId="16594" xr:uid="{00000000-0005-0000-0000-0000966C0000}"/>
    <cellStyle name="Note 2 2 2 2 7" xfId="16595" xr:uid="{00000000-0005-0000-0000-0000976C0000}"/>
    <cellStyle name="Note 2 2 2 2 8" xfId="16596" xr:uid="{00000000-0005-0000-0000-0000986C0000}"/>
    <cellStyle name="Note 2 2 2 3" xfId="16597" xr:uid="{00000000-0005-0000-0000-0000996C0000}"/>
    <cellStyle name="Note 2 2 2 3 2" xfId="16598" xr:uid="{00000000-0005-0000-0000-00009A6C0000}"/>
    <cellStyle name="Note 2 2 2 3 3" xfId="16599" xr:uid="{00000000-0005-0000-0000-00009B6C0000}"/>
    <cellStyle name="Note 2 2 2 3 4" xfId="16600" xr:uid="{00000000-0005-0000-0000-00009C6C0000}"/>
    <cellStyle name="Note 2 2 2 3 5" xfId="16601" xr:uid="{00000000-0005-0000-0000-00009D6C0000}"/>
    <cellStyle name="Note 2 2 2 3 6" xfId="16602" xr:uid="{00000000-0005-0000-0000-00009E6C0000}"/>
    <cellStyle name="Note 2 2 2 3 7" xfId="16603" xr:uid="{00000000-0005-0000-0000-00009F6C0000}"/>
    <cellStyle name="Note 2 2 2 3 8" xfId="16604" xr:uid="{00000000-0005-0000-0000-0000A06C0000}"/>
    <cellStyle name="Note 2 2 2 4" xfId="16605" xr:uid="{00000000-0005-0000-0000-0000A16C0000}"/>
    <cellStyle name="Note 2 2 2 5" xfId="16606" xr:uid="{00000000-0005-0000-0000-0000A26C0000}"/>
    <cellStyle name="Note 2 2 2 6" xfId="16607" xr:uid="{00000000-0005-0000-0000-0000A36C0000}"/>
    <cellStyle name="Note 2 2 2 7" xfId="16608" xr:uid="{00000000-0005-0000-0000-0000A46C0000}"/>
    <cellStyle name="Note 2 2 2 8" xfId="16609" xr:uid="{00000000-0005-0000-0000-0000A56C0000}"/>
    <cellStyle name="Note 2 2 2 9" xfId="16610" xr:uid="{00000000-0005-0000-0000-0000A66C0000}"/>
    <cellStyle name="Note 2 2 3" xfId="16611" xr:uid="{00000000-0005-0000-0000-0000A76C0000}"/>
    <cellStyle name="Note 2 2 3 2" xfId="16612" xr:uid="{00000000-0005-0000-0000-0000A86C0000}"/>
    <cellStyle name="Note 2 2 3 2 2" xfId="16613" xr:uid="{00000000-0005-0000-0000-0000A96C0000}"/>
    <cellStyle name="Note 2 2 3 2 2 2" xfId="16614" xr:uid="{00000000-0005-0000-0000-0000AA6C0000}"/>
    <cellStyle name="Note 2 2 3 2 2 3" xfId="16615" xr:uid="{00000000-0005-0000-0000-0000AB6C0000}"/>
    <cellStyle name="Note 2 2 3 2 2 4" xfId="16616" xr:uid="{00000000-0005-0000-0000-0000AC6C0000}"/>
    <cellStyle name="Note 2 2 3 2 2 5" xfId="16617" xr:uid="{00000000-0005-0000-0000-0000AD6C0000}"/>
    <cellStyle name="Note 2 2 3 2 2 6" xfId="16618" xr:uid="{00000000-0005-0000-0000-0000AE6C0000}"/>
    <cellStyle name="Note 2 2 3 2 2 7" xfId="16619" xr:uid="{00000000-0005-0000-0000-0000AF6C0000}"/>
    <cellStyle name="Note 2 2 3 2 2 8" xfId="16620" xr:uid="{00000000-0005-0000-0000-0000B06C0000}"/>
    <cellStyle name="Note 2 2 3 2 3" xfId="16621" xr:uid="{00000000-0005-0000-0000-0000B16C0000}"/>
    <cellStyle name="Note 2 2 3 2 4" xfId="16622" xr:uid="{00000000-0005-0000-0000-0000B26C0000}"/>
    <cellStyle name="Note 2 2 3 2 5" xfId="16623" xr:uid="{00000000-0005-0000-0000-0000B36C0000}"/>
    <cellStyle name="Note 2 2 3 2 6" xfId="16624" xr:uid="{00000000-0005-0000-0000-0000B46C0000}"/>
    <cellStyle name="Note 2 2 3 2 7" xfId="16625" xr:uid="{00000000-0005-0000-0000-0000B56C0000}"/>
    <cellStyle name="Note 2 2 3 2 8" xfId="16626" xr:uid="{00000000-0005-0000-0000-0000B66C0000}"/>
    <cellStyle name="Note 2 2 3 3" xfId="16627" xr:uid="{00000000-0005-0000-0000-0000B76C0000}"/>
    <cellStyle name="Note 2 2 3 3 2" xfId="16628" xr:uid="{00000000-0005-0000-0000-0000B86C0000}"/>
    <cellStyle name="Note 2 2 3 3 3" xfId="16629" xr:uid="{00000000-0005-0000-0000-0000B96C0000}"/>
    <cellStyle name="Note 2 2 3 3 4" xfId="16630" xr:uid="{00000000-0005-0000-0000-0000BA6C0000}"/>
    <cellStyle name="Note 2 2 3 3 5" xfId="16631" xr:uid="{00000000-0005-0000-0000-0000BB6C0000}"/>
    <cellStyle name="Note 2 2 3 3 6" xfId="16632" xr:uid="{00000000-0005-0000-0000-0000BC6C0000}"/>
    <cellStyle name="Note 2 2 3 3 7" xfId="16633" xr:uid="{00000000-0005-0000-0000-0000BD6C0000}"/>
    <cellStyle name="Note 2 2 3 3 8" xfId="16634" xr:uid="{00000000-0005-0000-0000-0000BE6C0000}"/>
    <cellStyle name="Note 2 2 3 4" xfId="16635" xr:uid="{00000000-0005-0000-0000-0000BF6C0000}"/>
    <cellStyle name="Note 2 2 3 5" xfId="16636" xr:uid="{00000000-0005-0000-0000-0000C06C0000}"/>
    <cellStyle name="Note 2 2 3 6" xfId="16637" xr:uid="{00000000-0005-0000-0000-0000C16C0000}"/>
    <cellStyle name="Note 2 2 3 7" xfId="16638" xr:uid="{00000000-0005-0000-0000-0000C26C0000}"/>
    <cellStyle name="Note 2 2 3 8" xfId="16639" xr:uid="{00000000-0005-0000-0000-0000C36C0000}"/>
    <cellStyle name="Note 2 2 3 9" xfId="16640" xr:uid="{00000000-0005-0000-0000-0000C46C0000}"/>
    <cellStyle name="Note 2 2 4" xfId="16641" xr:uid="{00000000-0005-0000-0000-0000C56C0000}"/>
    <cellStyle name="Note 2 2 4 2" xfId="16642" xr:uid="{00000000-0005-0000-0000-0000C66C0000}"/>
    <cellStyle name="Note 2 2 4 2 2" xfId="16643" xr:uid="{00000000-0005-0000-0000-0000C76C0000}"/>
    <cellStyle name="Note 2 2 4 2 2 2" xfId="16644" xr:uid="{00000000-0005-0000-0000-0000C86C0000}"/>
    <cellStyle name="Note 2 2 4 2 2 3" xfId="16645" xr:uid="{00000000-0005-0000-0000-0000C96C0000}"/>
    <cellStyle name="Note 2 2 4 2 2 4" xfId="16646" xr:uid="{00000000-0005-0000-0000-0000CA6C0000}"/>
    <cellStyle name="Note 2 2 4 2 2 5" xfId="16647" xr:uid="{00000000-0005-0000-0000-0000CB6C0000}"/>
    <cellStyle name="Note 2 2 4 2 2 6" xfId="16648" xr:uid="{00000000-0005-0000-0000-0000CC6C0000}"/>
    <cellStyle name="Note 2 2 4 2 2 7" xfId="16649" xr:uid="{00000000-0005-0000-0000-0000CD6C0000}"/>
    <cellStyle name="Note 2 2 4 2 2 8" xfId="16650" xr:uid="{00000000-0005-0000-0000-0000CE6C0000}"/>
    <cellStyle name="Note 2 2 4 2 3" xfId="16651" xr:uid="{00000000-0005-0000-0000-0000CF6C0000}"/>
    <cellStyle name="Note 2 2 4 2 4" xfId="16652" xr:uid="{00000000-0005-0000-0000-0000D06C0000}"/>
    <cellStyle name="Note 2 2 4 2 5" xfId="16653" xr:uid="{00000000-0005-0000-0000-0000D16C0000}"/>
    <cellStyle name="Note 2 2 4 2 6" xfId="16654" xr:uid="{00000000-0005-0000-0000-0000D26C0000}"/>
    <cellStyle name="Note 2 2 4 2 7" xfId="16655" xr:uid="{00000000-0005-0000-0000-0000D36C0000}"/>
    <cellStyle name="Note 2 2 4 2 8" xfId="16656" xr:uid="{00000000-0005-0000-0000-0000D46C0000}"/>
    <cellStyle name="Note 2 2 4 3" xfId="16657" xr:uid="{00000000-0005-0000-0000-0000D56C0000}"/>
    <cellStyle name="Note 2 2 4 3 2" xfId="16658" xr:uid="{00000000-0005-0000-0000-0000D66C0000}"/>
    <cellStyle name="Note 2 2 4 3 3" xfId="16659" xr:uid="{00000000-0005-0000-0000-0000D76C0000}"/>
    <cellStyle name="Note 2 2 4 3 4" xfId="16660" xr:uid="{00000000-0005-0000-0000-0000D86C0000}"/>
    <cellStyle name="Note 2 2 4 3 5" xfId="16661" xr:uid="{00000000-0005-0000-0000-0000D96C0000}"/>
    <cellStyle name="Note 2 2 4 3 6" xfId="16662" xr:uid="{00000000-0005-0000-0000-0000DA6C0000}"/>
    <cellStyle name="Note 2 2 4 3 7" xfId="16663" xr:uid="{00000000-0005-0000-0000-0000DB6C0000}"/>
    <cellStyle name="Note 2 2 4 3 8" xfId="16664" xr:uid="{00000000-0005-0000-0000-0000DC6C0000}"/>
    <cellStyle name="Note 2 2 4 4" xfId="16665" xr:uid="{00000000-0005-0000-0000-0000DD6C0000}"/>
    <cellStyle name="Note 2 2 4 5" xfId="16666" xr:uid="{00000000-0005-0000-0000-0000DE6C0000}"/>
    <cellStyle name="Note 2 2 4 6" xfId="16667" xr:uid="{00000000-0005-0000-0000-0000DF6C0000}"/>
    <cellStyle name="Note 2 2 4 7" xfId="16668" xr:uid="{00000000-0005-0000-0000-0000E06C0000}"/>
    <cellStyle name="Note 2 2 4 8" xfId="16669" xr:uid="{00000000-0005-0000-0000-0000E16C0000}"/>
    <cellStyle name="Note 2 2 4 9" xfId="16670" xr:uid="{00000000-0005-0000-0000-0000E26C0000}"/>
    <cellStyle name="Note 2 2 5" xfId="16671" xr:uid="{00000000-0005-0000-0000-0000E36C0000}"/>
    <cellStyle name="Note 2 2 5 2" xfId="16672" xr:uid="{00000000-0005-0000-0000-0000E46C0000}"/>
    <cellStyle name="Note 2 2 5 2 2" xfId="16673" xr:uid="{00000000-0005-0000-0000-0000E56C0000}"/>
    <cellStyle name="Note 2 2 5 2 2 2" xfId="16674" xr:uid="{00000000-0005-0000-0000-0000E66C0000}"/>
    <cellStyle name="Note 2 2 5 2 2 3" xfId="16675" xr:uid="{00000000-0005-0000-0000-0000E76C0000}"/>
    <cellStyle name="Note 2 2 5 2 2 4" xfId="16676" xr:uid="{00000000-0005-0000-0000-0000E86C0000}"/>
    <cellStyle name="Note 2 2 5 2 2 5" xfId="16677" xr:uid="{00000000-0005-0000-0000-0000E96C0000}"/>
    <cellStyle name="Note 2 2 5 2 2 6" xfId="16678" xr:uid="{00000000-0005-0000-0000-0000EA6C0000}"/>
    <cellStyle name="Note 2 2 5 2 2 7" xfId="16679" xr:uid="{00000000-0005-0000-0000-0000EB6C0000}"/>
    <cellStyle name="Note 2 2 5 2 2 8" xfId="16680" xr:uid="{00000000-0005-0000-0000-0000EC6C0000}"/>
    <cellStyle name="Note 2 2 5 2 3" xfId="16681" xr:uid="{00000000-0005-0000-0000-0000ED6C0000}"/>
    <cellStyle name="Note 2 2 5 2 4" xfId="16682" xr:uid="{00000000-0005-0000-0000-0000EE6C0000}"/>
    <cellStyle name="Note 2 2 5 2 5" xfId="16683" xr:uid="{00000000-0005-0000-0000-0000EF6C0000}"/>
    <cellStyle name="Note 2 2 5 2 6" xfId="16684" xr:uid="{00000000-0005-0000-0000-0000F06C0000}"/>
    <cellStyle name="Note 2 2 5 2 7" xfId="16685" xr:uid="{00000000-0005-0000-0000-0000F16C0000}"/>
    <cellStyle name="Note 2 2 5 2 8" xfId="16686" xr:uid="{00000000-0005-0000-0000-0000F26C0000}"/>
    <cellStyle name="Note 2 2 5 3" xfId="16687" xr:uid="{00000000-0005-0000-0000-0000F36C0000}"/>
    <cellStyle name="Note 2 2 5 3 2" xfId="16688" xr:uid="{00000000-0005-0000-0000-0000F46C0000}"/>
    <cellStyle name="Note 2 2 5 3 3" xfId="16689" xr:uid="{00000000-0005-0000-0000-0000F56C0000}"/>
    <cellStyle name="Note 2 2 5 3 4" xfId="16690" xr:uid="{00000000-0005-0000-0000-0000F66C0000}"/>
    <cellStyle name="Note 2 2 5 3 5" xfId="16691" xr:uid="{00000000-0005-0000-0000-0000F76C0000}"/>
    <cellStyle name="Note 2 2 5 3 6" xfId="16692" xr:uid="{00000000-0005-0000-0000-0000F86C0000}"/>
    <cellStyle name="Note 2 2 5 3 7" xfId="16693" xr:uid="{00000000-0005-0000-0000-0000F96C0000}"/>
    <cellStyle name="Note 2 2 5 3 8" xfId="16694" xr:uid="{00000000-0005-0000-0000-0000FA6C0000}"/>
    <cellStyle name="Note 2 2 5 4" xfId="16695" xr:uid="{00000000-0005-0000-0000-0000FB6C0000}"/>
    <cellStyle name="Note 2 2 5 5" xfId="16696" xr:uid="{00000000-0005-0000-0000-0000FC6C0000}"/>
    <cellStyle name="Note 2 2 5 6" xfId="16697" xr:uid="{00000000-0005-0000-0000-0000FD6C0000}"/>
    <cellStyle name="Note 2 2 5 7" xfId="16698" xr:uid="{00000000-0005-0000-0000-0000FE6C0000}"/>
    <cellStyle name="Note 2 2 5 8" xfId="16699" xr:uid="{00000000-0005-0000-0000-0000FF6C0000}"/>
    <cellStyle name="Note 2 2 5 9" xfId="16700" xr:uid="{00000000-0005-0000-0000-0000006D0000}"/>
    <cellStyle name="Note 2 2 6" xfId="16701" xr:uid="{00000000-0005-0000-0000-0000016D0000}"/>
    <cellStyle name="Note 2 2 6 2" xfId="16702" xr:uid="{00000000-0005-0000-0000-0000026D0000}"/>
    <cellStyle name="Note 2 2 6 2 2" xfId="16703" xr:uid="{00000000-0005-0000-0000-0000036D0000}"/>
    <cellStyle name="Note 2 2 6 2 2 2" xfId="16704" xr:uid="{00000000-0005-0000-0000-0000046D0000}"/>
    <cellStyle name="Note 2 2 6 2 2 3" xfId="16705" xr:uid="{00000000-0005-0000-0000-0000056D0000}"/>
    <cellStyle name="Note 2 2 6 2 2 4" xfId="16706" xr:uid="{00000000-0005-0000-0000-0000066D0000}"/>
    <cellStyle name="Note 2 2 6 2 2 5" xfId="16707" xr:uid="{00000000-0005-0000-0000-0000076D0000}"/>
    <cellStyle name="Note 2 2 6 2 2 6" xfId="16708" xr:uid="{00000000-0005-0000-0000-0000086D0000}"/>
    <cellStyle name="Note 2 2 6 2 2 7" xfId="16709" xr:uid="{00000000-0005-0000-0000-0000096D0000}"/>
    <cellStyle name="Note 2 2 6 2 2 8" xfId="16710" xr:uid="{00000000-0005-0000-0000-00000A6D0000}"/>
    <cellStyle name="Note 2 2 6 2 3" xfId="16711" xr:uid="{00000000-0005-0000-0000-00000B6D0000}"/>
    <cellStyle name="Note 2 2 6 2 4" xfId="16712" xr:uid="{00000000-0005-0000-0000-00000C6D0000}"/>
    <cellStyle name="Note 2 2 6 2 5" xfId="16713" xr:uid="{00000000-0005-0000-0000-00000D6D0000}"/>
    <cellStyle name="Note 2 2 6 2 6" xfId="16714" xr:uid="{00000000-0005-0000-0000-00000E6D0000}"/>
    <cellStyle name="Note 2 2 6 2 7" xfId="16715" xr:uid="{00000000-0005-0000-0000-00000F6D0000}"/>
    <cellStyle name="Note 2 2 6 2 8" xfId="16716" xr:uid="{00000000-0005-0000-0000-0000106D0000}"/>
    <cellStyle name="Note 2 2 6 3" xfId="16717" xr:uid="{00000000-0005-0000-0000-0000116D0000}"/>
    <cellStyle name="Note 2 2 6 3 2" xfId="16718" xr:uid="{00000000-0005-0000-0000-0000126D0000}"/>
    <cellStyle name="Note 2 2 6 3 3" xfId="16719" xr:uid="{00000000-0005-0000-0000-0000136D0000}"/>
    <cellStyle name="Note 2 2 6 3 4" xfId="16720" xr:uid="{00000000-0005-0000-0000-0000146D0000}"/>
    <cellStyle name="Note 2 2 6 3 5" xfId="16721" xr:uid="{00000000-0005-0000-0000-0000156D0000}"/>
    <cellStyle name="Note 2 2 6 3 6" xfId="16722" xr:uid="{00000000-0005-0000-0000-0000166D0000}"/>
    <cellStyle name="Note 2 2 6 3 7" xfId="16723" xr:uid="{00000000-0005-0000-0000-0000176D0000}"/>
    <cellStyle name="Note 2 2 6 3 8" xfId="16724" xr:uid="{00000000-0005-0000-0000-0000186D0000}"/>
    <cellStyle name="Note 2 2 6 4" xfId="16725" xr:uid="{00000000-0005-0000-0000-0000196D0000}"/>
    <cellStyle name="Note 2 2 6 5" xfId="16726" xr:uid="{00000000-0005-0000-0000-00001A6D0000}"/>
    <cellStyle name="Note 2 2 6 6" xfId="16727" xr:uid="{00000000-0005-0000-0000-00001B6D0000}"/>
    <cellStyle name="Note 2 2 6 7" xfId="16728" xr:uid="{00000000-0005-0000-0000-00001C6D0000}"/>
    <cellStyle name="Note 2 2 6 8" xfId="16729" xr:uid="{00000000-0005-0000-0000-00001D6D0000}"/>
    <cellStyle name="Note 2 2 6 9" xfId="16730" xr:uid="{00000000-0005-0000-0000-00001E6D0000}"/>
    <cellStyle name="Note 2 2 7" xfId="16731" xr:uid="{00000000-0005-0000-0000-00001F6D0000}"/>
    <cellStyle name="Note 2 2 7 2" xfId="16732" xr:uid="{00000000-0005-0000-0000-0000206D0000}"/>
    <cellStyle name="Note 2 2 7 2 2" xfId="16733" xr:uid="{00000000-0005-0000-0000-0000216D0000}"/>
    <cellStyle name="Note 2 2 7 2 2 2" xfId="16734" xr:uid="{00000000-0005-0000-0000-0000226D0000}"/>
    <cellStyle name="Note 2 2 7 2 2 3" xfId="16735" xr:uid="{00000000-0005-0000-0000-0000236D0000}"/>
    <cellStyle name="Note 2 2 7 2 2 4" xfId="16736" xr:uid="{00000000-0005-0000-0000-0000246D0000}"/>
    <cellStyle name="Note 2 2 7 2 2 5" xfId="16737" xr:uid="{00000000-0005-0000-0000-0000256D0000}"/>
    <cellStyle name="Note 2 2 7 2 2 6" xfId="16738" xr:uid="{00000000-0005-0000-0000-0000266D0000}"/>
    <cellStyle name="Note 2 2 7 2 2 7" xfId="16739" xr:uid="{00000000-0005-0000-0000-0000276D0000}"/>
    <cellStyle name="Note 2 2 7 2 2 8" xfId="16740" xr:uid="{00000000-0005-0000-0000-0000286D0000}"/>
    <cellStyle name="Note 2 2 7 2 3" xfId="16741" xr:uid="{00000000-0005-0000-0000-0000296D0000}"/>
    <cellStyle name="Note 2 2 7 2 4" xfId="16742" xr:uid="{00000000-0005-0000-0000-00002A6D0000}"/>
    <cellStyle name="Note 2 2 7 2 5" xfId="16743" xr:uid="{00000000-0005-0000-0000-00002B6D0000}"/>
    <cellStyle name="Note 2 2 7 2 6" xfId="16744" xr:uid="{00000000-0005-0000-0000-00002C6D0000}"/>
    <cellStyle name="Note 2 2 7 2 7" xfId="16745" xr:uid="{00000000-0005-0000-0000-00002D6D0000}"/>
    <cellStyle name="Note 2 2 7 2 8" xfId="16746" xr:uid="{00000000-0005-0000-0000-00002E6D0000}"/>
    <cellStyle name="Note 2 2 7 3" xfId="16747" xr:uid="{00000000-0005-0000-0000-00002F6D0000}"/>
    <cellStyle name="Note 2 2 7 3 2" xfId="16748" xr:uid="{00000000-0005-0000-0000-0000306D0000}"/>
    <cellStyle name="Note 2 2 7 3 3" xfId="16749" xr:uid="{00000000-0005-0000-0000-0000316D0000}"/>
    <cellStyle name="Note 2 2 7 3 4" xfId="16750" xr:uid="{00000000-0005-0000-0000-0000326D0000}"/>
    <cellStyle name="Note 2 2 7 3 5" xfId="16751" xr:uid="{00000000-0005-0000-0000-0000336D0000}"/>
    <cellStyle name="Note 2 2 7 3 6" xfId="16752" xr:uid="{00000000-0005-0000-0000-0000346D0000}"/>
    <cellStyle name="Note 2 2 7 3 7" xfId="16753" xr:uid="{00000000-0005-0000-0000-0000356D0000}"/>
    <cellStyle name="Note 2 2 7 3 8" xfId="16754" xr:uid="{00000000-0005-0000-0000-0000366D0000}"/>
    <cellStyle name="Note 2 2 7 4" xfId="16755" xr:uid="{00000000-0005-0000-0000-0000376D0000}"/>
    <cellStyle name="Note 2 2 7 5" xfId="16756" xr:uid="{00000000-0005-0000-0000-0000386D0000}"/>
    <cellStyle name="Note 2 2 7 6" xfId="16757" xr:uid="{00000000-0005-0000-0000-0000396D0000}"/>
    <cellStyle name="Note 2 2 7 7" xfId="16758" xr:uid="{00000000-0005-0000-0000-00003A6D0000}"/>
    <cellStyle name="Note 2 2 7 8" xfId="16759" xr:uid="{00000000-0005-0000-0000-00003B6D0000}"/>
    <cellStyle name="Note 2 2 7 9" xfId="16760" xr:uid="{00000000-0005-0000-0000-00003C6D0000}"/>
    <cellStyle name="Note 2 2 8" xfId="16761" xr:uid="{00000000-0005-0000-0000-00003D6D0000}"/>
    <cellStyle name="Note 2 2 8 2" xfId="16762" xr:uid="{00000000-0005-0000-0000-00003E6D0000}"/>
    <cellStyle name="Note 2 2 8 2 2" xfId="16763" xr:uid="{00000000-0005-0000-0000-00003F6D0000}"/>
    <cellStyle name="Note 2 2 8 2 2 2" xfId="16764" xr:uid="{00000000-0005-0000-0000-0000406D0000}"/>
    <cellStyle name="Note 2 2 8 2 2 3" xfId="16765" xr:uid="{00000000-0005-0000-0000-0000416D0000}"/>
    <cellStyle name="Note 2 2 8 2 2 4" xfId="16766" xr:uid="{00000000-0005-0000-0000-0000426D0000}"/>
    <cellStyle name="Note 2 2 8 2 2 5" xfId="16767" xr:uid="{00000000-0005-0000-0000-0000436D0000}"/>
    <cellStyle name="Note 2 2 8 2 2 6" xfId="16768" xr:uid="{00000000-0005-0000-0000-0000446D0000}"/>
    <cellStyle name="Note 2 2 8 2 2 7" xfId="16769" xr:uid="{00000000-0005-0000-0000-0000456D0000}"/>
    <cellStyle name="Note 2 2 8 2 2 8" xfId="16770" xr:uid="{00000000-0005-0000-0000-0000466D0000}"/>
    <cellStyle name="Note 2 2 8 2 3" xfId="16771" xr:uid="{00000000-0005-0000-0000-0000476D0000}"/>
    <cellStyle name="Note 2 2 8 2 4" xfId="16772" xr:uid="{00000000-0005-0000-0000-0000486D0000}"/>
    <cellStyle name="Note 2 2 8 2 5" xfId="16773" xr:uid="{00000000-0005-0000-0000-0000496D0000}"/>
    <cellStyle name="Note 2 2 8 2 6" xfId="16774" xr:uid="{00000000-0005-0000-0000-00004A6D0000}"/>
    <cellStyle name="Note 2 2 8 2 7" xfId="16775" xr:uid="{00000000-0005-0000-0000-00004B6D0000}"/>
    <cellStyle name="Note 2 2 8 2 8" xfId="16776" xr:uid="{00000000-0005-0000-0000-00004C6D0000}"/>
    <cellStyle name="Note 2 2 8 3" xfId="16777" xr:uid="{00000000-0005-0000-0000-00004D6D0000}"/>
    <cellStyle name="Note 2 2 8 3 2" xfId="16778" xr:uid="{00000000-0005-0000-0000-00004E6D0000}"/>
    <cellStyle name="Note 2 2 8 3 3" xfId="16779" xr:uid="{00000000-0005-0000-0000-00004F6D0000}"/>
    <cellStyle name="Note 2 2 8 3 4" xfId="16780" xr:uid="{00000000-0005-0000-0000-0000506D0000}"/>
    <cellStyle name="Note 2 2 8 3 5" xfId="16781" xr:uid="{00000000-0005-0000-0000-0000516D0000}"/>
    <cellStyle name="Note 2 2 8 3 6" xfId="16782" xr:uid="{00000000-0005-0000-0000-0000526D0000}"/>
    <cellStyle name="Note 2 2 8 3 7" xfId="16783" xr:uid="{00000000-0005-0000-0000-0000536D0000}"/>
    <cellStyle name="Note 2 2 8 3 8" xfId="16784" xr:uid="{00000000-0005-0000-0000-0000546D0000}"/>
    <cellStyle name="Note 2 2 8 4" xfId="16785" xr:uid="{00000000-0005-0000-0000-0000556D0000}"/>
    <cellStyle name="Note 2 2 8 5" xfId="16786" xr:uid="{00000000-0005-0000-0000-0000566D0000}"/>
    <cellStyle name="Note 2 2 8 6" xfId="16787" xr:uid="{00000000-0005-0000-0000-0000576D0000}"/>
    <cellStyle name="Note 2 2 8 7" xfId="16788" xr:uid="{00000000-0005-0000-0000-0000586D0000}"/>
    <cellStyle name="Note 2 2 8 8" xfId="16789" xr:uid="{00000000-0005-0000-0000-0000596D0000}"/>
    <cellStyle name="Note 2 2 8 9" xfId="16790" xr:uid="{00000000-0005-0000-0000-00005A6D0000}"/>
    <cellStyle name="Note 2 2 9" xfId="16791" xr:uid="{00000000-0005-0000-0000-00005B6D0000}"/>
    <cellStyle name="Note 2 2 9 2" xfId="16792" xr:uid="{00000000-0005-0000-0000-00005C6D0000}"/>
    <cellStyle name="Note 2 2 9 2 2" xfId="16793" xr:uid="{00000000-0005-0000-0000-00005D6D0000}"/>
    <cellStyle name="Note 2 2 9 2 3" xfId="16794" xr:uid="{00000000-0005-0000-0000-00005E6D0000}"/>
    <cellStyle name="Note 2 2 9 2 4" xfId="16795" xr:uid="{00000000-0005-0000-0000-00005F6D0000}"/>
    <cellStyle name="Note 2 2 9 2 5" xfId="16796" xr:uid="{00000000-0005-0000-0000-0000606D0000}"/>
    <cellStyle name="Note 2 2 9 2 6" xfId="16797" xr:uid="{00000000-0005-0000-0000-0000616D0000}"/>
    <cellStyle name="Note 2 2 9 2 7" xfId="16798" xr:uid="{00000000-0005-0000-0000-0000626D0000}"/>
    <cellStyle name="Note 2 2 9 2 8" xfId="16799" xr:uid="{00000000-0005-0000-0000-0000636D0000}"/>
    <cellStyle name="Note 2 2 9 3" xfId="16800" xr:uid="{00000000-0005-0000-0000-0000646D0000}"/>
    <cellStyle name="Note 2 2 9 4" xfId="16801" xr:uid="{00000000-0005-0000-0000-0000656D0000}"/>
    <cellStyle name="Note 2 2 9 5" xfId="16802" xr:uid="{00000000-0005-0000-0000-0000666D0000}"/>
    <cellStyle name="Note 2 2 9 6" xfId="16803" xr:uid="{00000000-0005-0000-0000-0000676D0000}"/>
    <cellStyle name="Note 2 2 9 7" xfId="16804" xr:uid="{00000000-0005-0000-0000-0000686D0000}"/>
    <cellStyle name="Note 2 2 9 8" xfId="16805" xr:uid="{00000000-0005-0000-0000-0000696D0000}"/>
    <cellStyle name="Note 2 3" xfId="16806" xr:uid="{00000000-0005-0000-0000-00006A6D0000}"/>
    <cellStyle name="Note 2 3 2" xfId="16807" xr:uid="{00000000-0005-0000-0000-00006B6D0000}"/>
    <cellStyle name="Note 2 3 2 2" xfId="16808" xr:uid="{00000000-0005-0000-0000-00006C6D0000}"/>
    <cellStyle name="Note 2 3 2 2 2" xfId="16809" xr:uid="{00000000-0005-0000-0000-00006D6D0000}"/>
    <cellStyle name="Note 2 3 2 2 3" xfId="16810" xr:uid="{00000000-0005-0000-0000-00006E6D0000}"/>
    <cellStyle name="Note 2 3 2 2 4" xfId="16811" xr:uid="{00000000-0005-0000-0000-00006F6D0000}"/>
    <cellStyle name="Note 2 3 2 2 5" xfId="16812" xr:uid="{00000000-0005-0000-0000-0000706D0000}"/>
    <cellStyle name="Note 2 3 2 2 6" xfId="16813" xr:uid="{00000000-0005-0000-0000-0000716D0000}"/>
    <cellStyle name="Note 2 3 2 2 7" xfId="16814" xr:uid="{00000000-0005-0000-0000-0000726D0000}"/>
    <cellStyle name="Note 2 3 2 2 8" xfId="16815" xr:uid="{00000000-0005-0000-0000-0000736D0000}"/>
    <cellStyle name="Note 2 3 2 3" xfId="16816" xr:uid="{00000000-0005-0000-0000-0000746D0000}"/>
    <cellStyle name="Note 2 3 2 4" xfId="16817" xr:uid="{00000000-0005-0000-0000-0000756D0000}"/>
    <cellStyle name="Note 2 3 2 5" xfId="16818" xr:uid="{00000000-0005-0000-0000-0000766D0000}"/>
    <cellStyle name="Note 2 3 2 6" xfId="16819" xr:uid="{00000000-0005-0000-0000-0000776D0000}"/>
    <cellStyle name="Note 2 3 2 7" xfId="16820" xr:uid="{00000000-0005-0000-0000-0000786D0000}"/>
    <cellStyle name="Note 2 3 2 8" xfId="16821" xr:uid="{00000000-0005-0000-0000-0000796D0000}"/>
    <cellStyle name="Note 2 3 3" xfId="16822" xr:uid="{00000000-0005-0000-0000-00007A6D0000}"/>
    <cellStyle name="Note 2 3 3 2" xfId="16823" xr:uid="{00000000-0005-0000-0000-00007B6D0000}"/>
    <cellStyle name="Note 2 3 3 3" xfId="16824" xr:uid="{00000000-0005-0000-0000-00007C6D0000}"/>
    <cellStyle name="Note 2 3 3 4" xfId="16825" xr:uid="{00000000-0005-0000-0000-00007D6D0000}"/>
    <cellStyle name="Note 2 3 3 5" xfId="16826" xr:uid="{00000000-0005-0000-0000-00007E6D0000}"/>
    <cellStyle name="Note 2 3 3 6" xfId="16827" xr:uid="{00000000-0005-0000-0000-00007F6D0000}"/>
    <cellStyle name="Note 2 3 3 7" xfId="16828" xr:uid="{00000000-0005-0000-0000-0000806D0000}"/>
    <cellStyle name="Note 2 3 3 8" xfId="16829" xr:uid="{00000000-0005-0000-0000-0000816D0000}"/>
    <cellStyle name="Note 2 3 4" xfId="16830" xr:uid="{00000000-0005-0000-0000-0000826D0000}"/>
    <cellStyle name="Note 2 3 5" xfId="16831" xr:uid="{00000000-0005-0000-0000-0000836D0000}"/>
    <cellStyle name="Note 2 3 6" xfId="16832" xr:uid="{00000000-0005-0000-0000-0000846D0000}"/>
    <cellStyle name="Note 2 3 7" xfId="16833" xr:uid="{00000000-0005-0000-0000-0000856D0000}"/>
    <cellStyle name="Note 2 3 8" xfId="16834" xr:uid="{00000000-0005-0000-0000-0000866D0000}"/>
    <cellStyle name="Note 2 3 9" xfId="16835" xr:uid="{00000000-0005-0000-0000-0000876D0000}"/>
    <cellStyle name="Note 2 4" xfId="16836" xr:uid="{00000000-0005-0000-0000-0000886D0000}"/>
    <cellStyle name="Note 2 4 2" xfId="16837" xr:uid="{00000000-0005-0000-0000-0000896D0000}"/>
    <cellStyle name="Note 2 4 2 2" xfId="16838" xr:uid="{00000000-0005-0000-0000-00008A6D0000}"/>
    <cellStyle name="Note 2 4 2 2 2" xfId="16839" xr:uid="{00000000-0005-0000-0000-00008B6D0000}"/>
    <cellStyle name="Note 2 4 2 2 3" xfId="16840" xr:uid="{00000000-0005-0000-0000-00008C6D0000}"/>
    <cellStyle name="Note 2 4 2 2 4" xfId="16841" xr:uid="{00000000-0005-0000-0000-00008D6D0000}"/>
    <cellStyle name="Note 2 4 2 2 5" xfId="16842" xr:uid="{00000000-0005-0000-0000-00008E6D0000}"/>
    <cellStyle name="Note 2 4 2 2 6" xfId="16843" xr:uid="{00000000-0005-0000-0000-00008F6D0000}"/>
    <cellStyle name="Note 2 4 2 2 7" xfId="16844" xr:uid="{00000000-0005-0000-0000-0000906D0000}"/>
    <cellStyle name="Note 2 4 2 2 8" xfId="16845" xr:uid="{00000000-0005-0000-0000-0000916D0000}"/>
    <cellStyle name="Note 2 4 2 3" xfId="16846" xr:uid="{00000000-0005-0000-0000-0000926D0000}"/>
    <cellStyle name="Note 2 4 2 4" xfId="16847" xr:uid="{00000000-0005-0000-0000-0000936D0000}"/>
    <cellStyle name="Note 2 4 2 5" xfId="16848" xr:uid="{00000000-0005-0000-0000-0000946D0000}"/>
    <cellStyle name="Note 2 4 2 6" xfId="16849" xr:uid="{00000000-0005-0000-0000-0000956D0000}"/>
    <cellStyle name="Note 2 4 2 7" xfId="16850" xr:uid="{00000000-0005-0000-0000-0000966D0000}"/>
    <cellStyle name="Note 2 4 2 8" xfId="16851" xr:uid="{00000000-0005-0000-0000-0000976D0000}"/>
    <cellStyle name="Note 2 4 3" xfId="16852" xr:uid="{00000000-0005-0000-0000-0000986D0000}"/>
    <cellStyle name="Note 2 4 3 2" xfId="16853" xr:uid="{00000000-0005-0000-0000-0000996D0000}"/>
    <cellStyle name="Note 2 4 3 3" xfId="16854" xr:uid="{00000000-0005-0000-0000-00009A6D0000}"/>
    <cellStyle name="Note 2 4 3 4" xfId="16855" xr:uid="{00000000-0005-0000-0000-00009B6D0000}"/>
    <cellStyle name="Note 2 4 3 5" xfId="16856" xr:uid="{00000000-0005-0000-0000-00009C6D0000}"/>
    <cellStyle name="Note 2 4 3 6" xfId="16857" xr:uid="{00000000-0005-0000-0000-00009D6D0000}"/>
    <cellStyle name="Note 2 4 3 7" xfId="16858" xr:uid="{00000000-0005-0000-0000-00009E6D0000}"/>
    <cellStyle name="Note 2 4 3 8" xfId="16859" xr:uid="{00000000-0005-0000-0000-00009F6D0000}"/>
    <cellStyle name="Note 2 4 4" xfId="16860" xr:uid="{00000000-0005-0000-0000-0000A06D0000}"/>
    <cellStyle name="Note 2 4 5" xfId="16861" xr:uid="{00000000-0005-0000-0000-0000A16D0000}"/>
    <cellStyle name="Note 2 4 6" xfId="16862" xr:uid="{00000000-0005-0000-0000-0000A26D0000}"/>
    <cellStyle name="Note 2 4 7" xfId="16863" xr:uid="{00000000-0005-0000-0000-0000A36D0000}"/>
    <cellStyle name="Note 2 4 8" xfId="16864" xr:uid="{00000000-0005-0000-0000-0000A46D0000}"/>
    <cellStyle name="Note 2 4 9" xfId="16865" xr:uid="{00000000-0005-0000-0000-0000A56D0000}"/>
    <cellStyle name="Note 2 5" xfId="16866" xr:uid="{00000000-0005-0000-0000-0000A66D0000}"/>
    <cellStyle name="Note 2 5 2" xfId="16867" xr:uid="{00000000-0005-0000-0000-0000A76D0000}"/>
    <cellStyle name="Note 2 5 2 2" xfId="16868" xr:uid="{00000000-0005-0000-0000-0000A86D0000}"/>
    <cellStyle name="Note 2 5 2 2 2" xfId="16869" xr:uid="{00000000-0005-0000-0000-0000A96D0000}"/>
    <cellStyle name="Note 2 5 2 2 3" xfId="16870" xr:uid="{00000000-0005-0000-0000-0000AA6D0000}"/>
    <cellStyle name="Note 2 5 2 2 4" xfId="16871" xr:uid="{00000000-0005-0000-0000-0000AB6D0000}"/>
    <cellStyle name="Note 2 5 2 2 5" xfId="16872" xr:uid="{00000000-0005-0000-0000-0000AC6D0000}"/>
    <cellStyle name="Note 2 5 2 2 6" xfId="16873" xr:uid="{00000000-0005-0000-0000-0000AD6D0000}"/>
    <cellStyle name="Note 2 5 2 2 7" xfId="16874" xr:uid="{00000000-0005-0000-0000-0000AE6D0000}"/>
    <cellStyle name="Note 2 5 2 2 8" xfId="16875" xr:uid="{00000000-0005-0000-0000-0000AF6D0000}"/>
    <cellStyle name="Note 2 5 2 3" xfId="16876" xr:uid="{00000000-0005-0000-0000-0000B06D0000}"/>
    <cellStyle name="Note 2 5 2 4" xfId="16877" xr:uid="{00000000-0005-0000-0000-0000B16D0000}"/>
    <cellStyle name="Note 2 5 2 5" xfId="16878" xr:uid="{00000000-0005-0000-0000-0000B26D0000}"/>
    <cellStyle name="Note 2 5 2 6" xfId="16879" xr:uid="{00000000-0005-0000-0000-0000B36D0000}"/>
    <cellStyle name="Note 2 5 2 7" xfId="16880" xr:uid="{00000000-0005-0000-0000-0000B46D0000}"/>
    <cellStyle name="Note 2 5 2 8" xfId="16881" xr:uid="{00000000-0005-0000-0000-0000B56D0000}"/>
    <cellStyle name="Note 2 5 3" xfId="16882" xr:uid="{00000000-0005-0000-0000-0000B66D0000}"/>
    <cellStyle name="Note 2 5 3 2" xfId="16883" xr:uid="{00000000-0005-0000-0000-0000B76D0000}"/>
    <cellStyle name="Note 2 5 3 3" xfId="16884" xr:uid="{00000000-0005-0000-0000-0000B86D0000}"/>
    <cellStyle name="Note 2 5 3 4" xfId="16885" xr:uid="{00000000-0005-0000-0000-0000B96D0000}"/>
    <cellStyle name="Note 2 5 3 5" xfId="16886" xr:uid="{00000000-0005-0000-0000-0000BA6D0000}"/>
    <cellStyle name="Note 2 5 3 6" xfId="16887" xr:uid="{00000000-0005-0000-0000-0000BB6D0000}"/>
    <cellStyle name="Note 2 5 3 7" xfId="16888" xr:uid="{00000000-0005-0000-0000-0000BC6D0000}"/>
    <cellStyle name="Note 2 5 3 8" xfId="16889" xr:uid="{00000000-0005-0000-0000-0000BD6D0000}"/>
    <cellStyle name="Note 2 5 4" xfId="16890" xr:uid="{00000000-0005-0000-0000-0000BE6D0000}"/>
    <cellStyle name="Note 2 5 5" xfId="16891" xr:uid="{00000000-0005-0000-0000-0000BF6D0000}"/>
    <cellStyle name="Note 2 5 6" xfId="16892" xr:uid="{00000000-0005-0000-0000-0000C06D0000}"/>
    <cellStyle name="Note 2 5 7" xfId="16893" xr:uid="{00000000-0005-0000-0000-0000C16D0000}"/>
    <cellStyle name="Note 2 5 8" xfId="16894" xr:uid="{00000000-0005-0000-0000-0000C26D0000}"/>
    <cellStyle name="Note 2 5 9" xfId="16895" xr:uid="{00000000-0005-0000-0000-0000C36D0000}"/>
    <cellStyle name="Note 2 6" xfId="16896" xr:uid="{00000000-0005-0000-0000-0000C46D0000}"/>
    <cellStyle name="Note 2 6 2" xfId="16897" xr:uid="{00000000-0005-0000-0000-0000C56D0000}"/>
    <cellStyle name="Note 2 6 2 2" xfId="16898" xr:uid="{00000000-0005-0000-0000-0000C66D0000}"/>
    <cellStyle name="Note 2 6 2 2 2" xfId="16899" xr:uid="{00000000-0005-0000-0000-0000C76D0000}"/>
    <cellStyle name="Note 2 6 2 2 3" xfId="16900" xr:uid="{00000000-0005-0000-0000-0000C86D0000}"/>
    <cellStyle name="Note 2 6 2 2 4" xfId="16901" xr:uid="{00000000-0005-0000-0000-0000C96D0000}"/>
    <cellStyle name="Note 2 6 2 2 5" xfId="16902" xr:uid="{00000000-0005-0000-0000-0000CA6D0000}"/>
    <cellStyle name="Note 2 6 2 2 6" xfId="16903" xr:uid="{00000000-0005-0000-0000-0000CB6D0000}"/>
    <cellStyle name="Note 2 6 2 2 7" xfId="16904" xr:uid="{00000000-0005-0000-0000-0000CC6D0000}"/>
    <cellStyle name="Note 2 6 2 2 8" xfId="16905" xr:uid="{00000000-0005-0000-0000-0000CD6D0000}"/>
    <cellStyle name="Note 2 6 2 3" xfId="16906" xr:uid="{00000000-0005-0000-0000-0000CE6D0000}"/>
    <cellStyle name="Note 2 6 2 4" xfId="16907" xr:uid="{00000000-0005-0000-0000-0000CF6D0000}"/>
    <cellStyle name="Note 2 6 2 5" xfId="16908" xr:uid="{00000000-0005-0000-0000-0000D06D0000}"/>
    <cellStyle name="Note 2 6 2 6" xfId="16909" xr:uid="{00000000-0005-0000-0000-0000D16D0000}"/>
    <cellStyle name="Note 2 6 2 7" xfId="16910" xr:uid="{00000000-0005-0000-0000-0000D26D0000}"/>
    <cellStyle name="Note 2 6 2 8" xfId="16911" xr:uid="{00000000-0005-0000-0000-0000D36D0000}"/>
    <cellStyle name="Note 2 6 3" xfId="16912" xr:uid="{00000000-0005-0000-0000-0000D46D0000}"/>
    <cellStyle name="Note 2 6 3 2" xfId="16913" xr:uid="{00000000-0005-0000-0000-0000D56D0000}"/>
    <cellStyle name="Note 2 6 3 3" xfId="16914" xr:uid="{00000000-0005-0000-0000-0000D66D0000}"/>
    <cellStyle name="Note 2 6 3 4" xfId="16915" xr:uid="{00000000-0005-0000-0000-0000D76D0000}"/>
    <cellStyle name="Note 2 6 3 5" xfId="16916" xr:uid="{00000000-0005-0000-0000-0000D86D0000}"/>
    <cellStyle name="Note 2 6 3 6" xfId="16917" xr:uid="{00000000-0005-0000-0000-0000D96D0000}"/>
    <cellStyle name="Note 2 6 3 7" xfId="16918" xr:uid="{00000000-0005-0000-0000-0000DA6D0000}"/>
    <cellStyle name="Note 2 6 3 8" xfId="16919" xr:uid="{00000000-0005-0000-0000-0000DB6D0000}"/>
    <cellStyle name="Note 2 6 4" xfId="16920" xr:uid="{00000000-0005-0000-0000-0000DC6D0000}"/>
    <cellStyle name="Note 2 6 5" xfId="16921" xr:uid="{00000000-0005-0000-0000-0000DD6D0000}"/>
    <cellStyle name="Note 2 6 6" xfId="16922" xr:uid="{00000000-0005-0000-0000-0000DE6D0000}"/>
    <cellStyle name="Note 2 6 7" xfId="16923" xr:uid="{00000000-0005-0000-0000-0000DF6D0000}"/>
    <cellStyle name="Note 2 6 8" xfId="16924" xr:uid="{00000000-0005-0000-0000-0000E06D0000}"/>
    <cellStyle name="Note 2 6 9" xfId="16925" xr:uid="{00000000-0005-0000-0000-0000E16D0000}"/>
    <cellStyle name="Note 2 7" xfId="16926" xr:uid="{00000000-0005-0000-0000-0000E26D0000}"/>
    <cellStyle name="Note 2 7 2" xfId="16927" xr:uid="{00000000-0005-0000-0000-0000E36D0000}"/>
    <cellStyle name="Note 2 7 2 2" xfId="16928" xr:uid="{00000000-0005-0000-0000-0000E46D0000}"/>
    <cellStyle name="Note 2 7 2 2 2" xfId="16929" xr:uid="{00000000-0005-0000-0000-0000E56D0000}"/>
    <cellStyle name="Note 2 7 2 2 3" xfId="16930" xr:uid="{00000000-0005-0000-0000-0000E66D0000}"/>
    <cellStyle name="Note 2 7 2 2 4" xfId="16931" xr:uid="{00000000-0005-0000-0000-0000E76D0000}"/>
    <cellStyle name="Note 2 7 2 2 5" xfId="16932" xr:uid="{00000000-0005-0000-0000-0000E86D0000}"/>
    <cellStyle name="Note 2 7 2 2 6" xfId="16933" xr:uid="{00000000-0005-0000-0000-0000E96D0000}"/>
    <cellStyle name="Note 2 7 2 2 7" xfId="16934" xr:uid="{00000000-0005-0000-0000-0000EA6D0000}"/>
    <cellStyle name="Note 2 7 2 2 8" xfId="16935" xr:uid="{00000000-0005-0000-0000-0000EB6D0000}"/>
    <cellStyle name="Note 2 7 2 3" xfId="16936" xr:uid="{00000000-0005-0000-0000-0000EC6D0000}"/>
    <cellStyle name="Note 2 7 2 4" xfId="16937" xr:uid="{00000000-0005-0000-0000-0000ED6D0000}"/>
    <cellStyle name="Note 2 7 2 5" xfId="16938" xr:uid="{00000000-0005-0000-0000-0000EE6D0000}"/>
    <cellStyle name="Note 2 7 2 6" xfId="16939" xr:uid="{00000000-0005-0000-0000-0000EF6D0000}"/>
    <cellStyle name="Note 2 7 2 7" xfId="16940" xr:uid="{00000000-0005-0000-0000-0000F06D0000}"/>
    <cellStyle name="Note 2 7 2 8" xfId="16941" xr:uid="{00000000-0005-0000-0000-0000F16D0000}"/>
    <cellStyle name="Note 2 7 3" xfId="16942" xr:uid="{00000000-0005-0000-0000-0000F26D0000}"/>
    <cellStyle name="Note 2 7 3 2" xfId="16943" xr:uid="{00000000-0005-0000-0000-0000F36D0000}"/>
    <cellStyle name="Note 2 7 3 3" xfId="16944" xr:uid="{00000000-0005-0000-0000-0000F46D0000}"/>
    <cellStyle name="Note 2 7 3 4" xfId="16945" xr:uid="{00000000-0005-0000-0000-0000F56D0000}"/>
    <cellStyle name="Note 2 7 3 5" xfId="16946" xr:uid="{00000000-0005-0000-0000-0000F66D0000}"/>
    <cellStyle name="Note 2 7 3 6" xfId="16947" xr:uid="{00000000-0005-0000-0000-0000F76D0000}"/>
    <cellStyle name="Note 2 7 3 7" xfId="16948" xr:uid="{00000000-0005-0000-0000-0000F86D0000}"/>
    <cellStyle name="Note 2 7 3 8" xfId="16949" xr:uid="{00000000-0005-0000-0000-0000F96D0000}"/>
    <cellStyle name="Note 2 7 4" xfId="16950" xr:uid="{00000000-0005-0000-0000-0000FA6D0000}"/>
    <cellStyle name="Note 2 7 5" xfId="16951" xr:uid="{00000000-0005-0000-0000-0000FB6D0000}"/>
    <cellStyle name="Note 2 7 6" xfId="16952" xr:uid="{00000000-0005-0000-0000-0000FC6D0000}"/>
    <cellStyle name="Note 2 7 7" xfId="16953" xr:uid="{00000000-0005-0000-0000-0000FD6D0000}"/>
    <cellStyle name="Note 2 7 8" xfId="16954" xr:uid="{00000000-0005-0000-0000-0000FE6D0000}"/>
    <cellStyle name="Note 2 7 9" xfId="16955" xr:uid="{00000000-0005-0000-0000-0000FF6D0000}"/>
    <cellStyle name="Note 2 8" xfId="16956" xr:uid="{00000000-0005-0000-0000-0000006E0000}"/>
    <cellStyle name="Note 2 8 2" xfId="16957" xr:uid="{00000000-0005-0000-0000-0000016E0000}"/>
    <cellStyle name="Note 2 8 2 2" xfId="16958" xr:uid="{00000000-0005-0000-0000-0000026E0000}"/>
    <cellStyle name="Note 2 8 2 2 2" xfId="16959" xr:uid="{00000000-0005-0000-0000-0000036E0000}"/>
    <cellStyle name="Note 2 8 2 2 3" xfId="16960" xr:uid="{00000000-0005-0000-0000-0000046E0000}"/>
    <cellStyle name="Note 2 8 2 2 4" xfId="16961" xr:uid="{00000000-0005-0000-0000-0000056E0000}"/>
    <cellStyle name="Note 2 8 2 2 5" xfId="16962" xr:uid="{00000000-0005-0000-0000-0000066E0000}"/>
    <cellStyle name="Note 2 8 2 2 6" xfId="16963" xr:uid="{00000000-0005-0000-0000-0000076E0000}"/>
    <cellStyle name="Note 2 8 2 2 7" xfId="16964" xr:uid="{00000000-0005-0000-0000-0000086E0000}"/>
    <cellStyle name="Note 2 8 2 2 8" xfId="16965" xr:uid="{00000000-0005-0000-0000-0000096E0000}"/>
    <cellStyle name="Note 2 8 2 3" xfId="16966" xr:uid="{00000000-0005-0000-0000-00000A6E0000}"/>
    <cellStyle name="Note 2 8 2 4" xfId="16967" xr:uid="{00000000-0005-0000-0000-00000B6E0000}"/>
    <cellStyle name="Note 2 8 2 5" xfId="16968" xr:uid="{00000000-0005-0000-0000-00000C6E0000}"/>
    <cellStyle name="Note 2 8 2 6" xfId="16969" xr:uid="{00000000-0005-0000-0000-00000D6E0000}"/>
    <cellStyle name="Note 2 8 2 7" xfId="16970" xr:uid="{00000000-0005-0000-0000-00000E6E0000}"/>
    <cellStyle name="Note 2 8 2 8" xfId="16971" xr:uid="{00000000-0005-0000-0000-00000F6E0000}"/>
    <cellStyle name="Note 2 8 3" xfId="16972" xr:uid="{00000000-0005-0000-0000-0000106E0000}"/>
    <cellStyle name="Note 2 8 3 2" xfId="16973" xr:uid="{00000000-0005-0000-0000-0000116E0000}"/>
    <cellStyle name="Note 2 8 3 3" xfId="16974" xr:uid="{00000000-0005-0000-0000-0000126E0000}"/>
    <cellStyle name="Note 2 8 3 4" xfId="16975" xr:uid="{00000000-0005-0000-0000-0000136E0000}"/>
    <cellStyle name="Note 2 8 3 5" xfId="16976" xr:uid="{00000000-0005-0000-0000-0000146E0000}"/>
    <cellStyle name="Note 2 8 3 6" xfId="16977" xr:uid="{00000000-0005-0000-0000-0000156E0000}"/>
    <cellStyle name="Note 2 8 3 7" xfId="16978" xr:uid="{00000000-0005-0000-0000-0000166E0000}"/>
    <cellStyle name="Note 2 8 3 8" xfId="16979" xr:uid="{00000000-0005-0000-0000-0000176E0000}"/>
    <cellStyle name="Note 2 8 4" xfId="16980" xr:uid="{00000000-0005-0000-0000-0000186E0000}"/>
    <cellStyle name="Note 2 8 5" xfId="16981" xr:uid="{00000000-0005-0000-0000-0000196E0000}"/>
    <cellStyle name="Note 2 8 6" xfId="16982" xr:uid="{00000000-0005-0000-0000-00001A6E0000}"/>
    <cellStyle name="Note 2 8 7" xfId="16983" xr:uid="{00000000-0005-0000-0000-00001B6E0000}"/>
    <cellStyle name="Note 2 8 8" xfId="16984" xr:uid="{00000000-0005-0000-0000-00001C6E0000}"/>
    <cellStyle name="Note 2 8 9" xfId="16985" xr:uid="{00000000-0005-0000-0000-00001D6E0000}"/>
    <cellStyle name="Note 2 9" xfId="16986" xr:uid="{00000000-0005-0000-0000-00001E6E0000}"/>
    <cellStyle name="Note 2 9 2" xfId="16987" xr:uid="{00000000-0005-0000-0000-00001F6E0000}"/>
    <cellStyle name="Note 2 9 2 2" xfId="16988" xr:uid="{00000000-0005-0000-0000-0000206E0000}"/>
    <cellStyle name="Note 2 9 2 2 2" xfId="16989" xr:uid="{00000000-0005-0000-0000-0000216E0000}"/>
    <cellStyle name="Note 2 9 2 2 3" xfId="16990" xr:uid="{00000000-0005-0000-0000-0000226E0000}"/>
    <cellStyle name="Note 2 9 2 2 4" xfId="16991" xr:uid="{00000000-0005-0000-0000-0000236E0000}"/>
    <cellStyle name="Note 2 9 2 2 5" xfId="16992" xr:uid="{00000000-0005-0000-0000-0000246E0000}"/>
    <cellStyle name="Note 2 9 2 2 6" xfId="16993" xr:uid="{00000000-0005-0000-0000-0000256E0000}"/>
    <cellStyle name="Note 2 9 2 2 7" xfId="16994" xr:uid="{00000000-0005-0000-0000-0000266E0000}"/>
    <cellStyle name="Note 2 9 2 2 8" xfId="16995" xr:uid="{00000000-0005-0000-0000-0000276E0000}"/>
    <cellStyle name="Note 2 9 2 3" xfId="16996" xr:uid="{00000000-0005-0000-0000-0000286E0000}"/>
    <cellStyle name="Note 2 9 2 4" xfId="16997" xr:uid="{00000000-0005-0000-0000-0000296E0000}"/>
    <cellStyle name="Note 2 9 2 5" xfId="16998" xr:uid="{00000000-0005-0000-0000-00002A6E0000}"/>
    <cellStyle name="Note 2 9 2 6" xfId="16999" xr:uid="{00000000-0005-0000-0000-00002B6E0000}"/>
    <cellStyle name="Note 2 9 2 7" xfId="17000" xr:uid="{00000000-0005-0000-0000-00002C6E0000}"/>
    <cellStyle name="Note 2 9 2 8" xfId="17001" xr:uid="{00000000-0005-0000-0000-00002D6E0000}"/>
    <cellStyle name="Note 2 9 3" xfId="17002" xr:uid="{00000000-0005-0000-0000-00002E6E0000}"/>
    <cellStyle name="Note 2 9 3 2" xfId="17003" xr:uid="{00000000-0005-0000-0000-00002F6E0000}"/>
    <cellStyle name="Note 2 9 3 3" xfId="17004" xr:uid="{00000000-0005-0000-0000-0000306E0000}"/>
    <cellStyle name="Note 2 9 3 4" xfId="17005" xr:uid="{00000000-0005-0000-0000-0000316E0000}"/>
    <cellStyle name="Note 2 9 3 5" xfId="17006" xr:uid="{00000000-0005-0000-0000-0000326E0000}"/>
    <cellStyle name="Note 2 9 3 6" xfId="17007" xr:uid="{00000000-0005-0000-0000-0000336E0000}"/>
    <cellStyle name="Note 2 9 3 7" xfId="17008" xr:uid="{00000000-0005-0000-0000-0000346E0000}"/>
    <cellStyle name="Note 2 9 3 8" xfId="17009" xr:uid="{00000000-0005-0000-0000-0000356E0000}"/>
    <cellStyle name="Note 2 9 4" xfId="17010" xr:uid="{00000000-0005-0000-0000-0000366E0000}"/>
    <cellStyle name="Note 2 9 5" xfId="17011" xr:uid="{00000000-0005-0000-0000-0000376E0000}"/>
    <cellStyle name="Note 2 9 6" xfId="17012" xr:uid="{00000000-0005-0000-0000-0000386E0000}"/>
    <cellStyle name="Note 2 9 7" xfId="17013" xr:uid="{00000000-0005-0000-0000-0000396E0000}"/>
    <cellStyle name="Note 2 9 8" xfId="17014" xr:uid="{00000000-0005-0000-0000-00003A6E0000}"/>
    <cellStyle name="Note 2 9 9" xfId="17015" xr:uid="{00000000-0005-0000-0000-00003B6E0000}"/>
    <cellStyle name="Note 3" xfId="17016" xr:uid="{00000000-0005-0000-0000-00003C6E0000}"/>
    <cellStyle name="Note 3 2" xfId="17017" xr:uid="{00000000-0005-0000-0000-00003D6E0000}"/>
    <cellStyle name="Note 3 2 2" xfId="17018" xr:uid="{00000000-0005-0000-0000-00003E6E0000}"/>
    <cellStyle name="Note 3 2 2 2" xfId="17019" xr:uid="{00000000-0005-0000-0000-00003F6E0000}"/>
    <cellStyle name="Note 3 2 2 2 2" xfId="17020" xr:uid="{00000000-0005-0000-0000-0000406E0000}"/>
    <cellStyle name="Note 3 2 2 2 3" xfId="17021" xr:uid="{00000000-0005-0000-0000-0000416E0000}"/>
    <cellStyle name="Note 3 2 2 2 4" xfId="17022" xr:uid="{00000000-0005-0000-0000-0000426E0000}"/>
    <cellStyle name="Note 3 2 2 2 5" xfId="17023" xr:uid="{00000000-0005-0000-0000-0000436E0000}"/>
    <cellStyle name="Note 3 2 2 2 6" xfId="17024" xr:uid="{00000000-0005-0000-0000-0000446E0000}"/>
    <cellStyle name="Note 3 2 2 2 7" xfId="17025" xr:uid="{00000000-0005-0000-0000-0000456E0000}"/>
    <cellStyle name="Note 3 2 2 2 8" xfId="17026" xr:uid="{00000000-0005-0000-0000-0000466E0000}"/>
    <cellStyle name="Note 3 2 2 3" xfId="17027" xr:uid="{00000000-0005-0000-0000-0000476E0000}"/>
    <cellStyle name="Note 3 2 2 4" xfId="17028" xr:uid="{00000000-0005-0000-0000-0000486E0000}"/>
    <cellStyle name="Note 3 2 2 5" xfId="17029" xr:uid="{00000000-0005-0000-0000-0000496E0000}"/>
    <cellStyle name="Note 3 2 2 6" xfId="17030" xr:uid="{00000000-0005-0000-0000-00004A6E0000}"/>
    <cellStyle name="Note 3 2 2 7" xfId="17031" xr:uid="{00000000-0005-0000-0000-00004B6E0000}"/>
    <cellStyle name="Note 3 2 2 8" xfId="17032" xr:uid="{00000000-0005-0000-0000-00004C6E0000}"/>
    <cellStyle name="Note 3 2 3" xfId="17033" xr:uid="{00000000-0005-0000-0000-00004D6E0000}"/>
    <cellStyle name="Note 3 2 3 2" xfId="17034" xr:uid="{00000000-0005-0000-0000-00004E6E0000}"/>
    <cellStyle name="Note 3 2 3 3" xfId="17035" xr:uid="{00000000-0005-0000-0000-00004F6E0000}"/>
    <cellStyle name="Note 3 2 3 4" xfId="17036" xr:uid="{00000000-0005-0000-0000-0000506E0000}"/>
    <cellStyle name="Note 3 2 3 5" xfId="17037" xr:uid="{00000000-0005-0000-0000-0000516E0000}"/>
    <cellStyle name="Note 3 2 3 6" xfId="17038" xr:uid="{00000000-0005-0000-0000-0000526E0000}"/>
    <cellStyle name="Note 3 2 3 7" xfId="17039" xr:uid="{00000000-0005-0000-0000-0000536E0000}"/>
    <cellStyle name="Note 3 2 3 8" xfId="17040" xr:uid="{00000000-0005-0000-0000-0000546E0000}"/>
    <cellStyle name="Note 3 2 4" xfId="17041" xr:uid="{00000000-0005-0000-0000-0000556E0000}"/>
    <cellStyle name="Note 3 2 5" xfId="17042" xr:uid="{00000000-0005-0000-0000-0000566E0000}"/>
    <cellStyle name="Note 3 2 6" xfId="17043" xr:uid="{00000000-0005-0000-0000-0000576E0000}"/>
    <cellStyle name="Note 3 2 7" xfId="17044" xr:uid="{00000000-0005-0000-0000-0000586E0000}"/>
    <cellStyle name="Note 3 2 8" xfId="17045" xr:uid="{00000000-0005-0000-0000-0000596E0000}"/>
    <cellStyle name="Note 3 2 9" xfId="17046" xr:uid="{00000000-0005-0000-0000-00005A6E0000}"/>
    <cellStyle name="Note 3 3" xfId="17047" xr:uid="{00000000-0005-0000-0000-00005B6E0000}"/>
    <cellStyle name="Note 3 3 2" xfId="17048" xr:uid="{00000000-0005-0000-0000-00005C6E0000}"/>
    <cellStyle name="Note 3 3 2 2" xfId="17049" xr:uid="{00000000-0005-0000-0000-00005D6E0000}"/>
    <cellStyle name="Note 3 3 2 2 2" xfId="17050" xr:uid="{00000000-0005-0000-0000-00005E6E0000}"/>
    <cellStyle name="Note 3 3 2 2 3" xfId="17051" xr:uid="{00000000-0005-0000-0000-00005F6E0000}"/>
    <cellStyle name="Note 3 3 2 2 4" xfId="17052" xr:uid="{00000000-0005-0000-0000-0000606E0000}"/>
    <cellStyle name="Note 3 3 2 2 5" xfId="17053" xr:uid="{00000000-0005-0000-0000-0000616E0000}"/>
    <cellStyle name="Note 3 3 2 2 6" xfId="17054" xr:uid="{00000000-0005-0000-0000-0000626E0000}"/>
    <cellStyle name="Note 3 3 2 2 7" xfId="17055" xr:uid="{00000000-0005-0000-0000-0000636E0000}"/>
    <cellStyle name="Note 3 3 2 2 8" xfId="17056" xr:uid="{00000000-0005-0000-0000-0000646E0000}"/>
    <cellStyle name="Note 3 3 2 3" xfId="17057" xr:uid="{00000000-0005-0000-0000-0000656E0000}"/>
    <cellStyle name="Note 3 3 2 4" xfId="17058" xr:uid="{00000000-0005-0000-0000-0000666E0000}"/>
    <cellStyle name="Note 3 3 2 5" xfId="17059" xr:uid="{00000000-0005-0000-0000-0000676E0000}"/>
    <cellStyle name="Note 3 3 2 6" xfId="17060" xr:uid="{00000000-0005-0000-0000-0000686E0000}"/>
    <cellStyle name="Note 3 3 2 7" xfId="17061" xr:uid="{00000000-0005-0000-0000-0000696E0000}"/>
    <cellStyle name="Note 3 3 2 8" xfId="17062" xr:uid="{00000000-0005-0000-0000-00006A6E0000}"/>
    <cellStyle name="Note 3 3 3" xfId="17063" xr:uid="{00000000-0005-0000-0000-00006B6E0000}"/>
    <cellStyle name="Note 3 3 3 2" xfId="17064" xr:uid="{00000000-0005-0000-0000-00006C6E0000}"/>
    <cellStyle name="Note 3 3 3 3" xfId="17065" xr:uid="{00000000-0005-0000-0000-00006D6E0000}"/>
    <cellStyle name="Note 3 3 3 4" xfId="17066" xr:uid="{00000000-0005-0000-0000-00006E6E0000}"/>
    <cellStyle name="Note 3 3 3 5" xfId="17067" xr:uid="{00000000-0005-0000-0000-00006F6E0000}"/>
    <cellStyle name="Note 3 3 3 6" xfId="17068" xr:uid="{00000000-0005-0000-0000-0000706E0000}"/>
    <cellStyle name="Note 3 3 3 7" xfId="17069" xr:uid="{00000000-0005-0000-0000-0000716E0000}"/>
    <cellStyle name="Note 3 3 3 8" xfId="17070" xr:uid="{00000000-0005-0000-0000-0000726E0000}"/>
    <cellStyle name="Note 3 3 4" xfId="17071" xr:uid="{00000000-0005-0000-0000-0000736E0000}"/>
    <cellStyle name="Note 3 3 5" xfId="17072" xr:uid="{00000000-0005-0000-0000-0000746E0000}"/>
    <cellStyle name="Note 3 3 6" xfId="17073" xr:uid="{00000000-0005-0000-0000-0000756E0000}"/>
    <cellStyle name="Note 3 3 7" xfId="17074" xr:uid="{00000000-0005-0000-0000-0000766E0000}"/>
    <cellStyle name="Note 3 3 8" xfId="17075" xr:uid="{00000000-0005-0000-0000-0000776E0000}"/>
    <cellStyle name="Note 3 3 9" xfId="17076" xr:uid="{00000000-0005-0000-0000-0000786E0000}"/>
    <cellStyle name="Note 3 4" xfId="17077" xr:uid="{00000000-0005-0000-0000-0000796E0000}"/>
    <cellStyle name="Note 3 4 2" xfId="17078" xr:uid="{00000000-0005-0000-0000-00007A6E0000}"/>
    <cellStyle name="Note 3 4 2 2" xfId="17079" xr:uid="{00000000-0005-0000-0000-00007B6E0000}"/>
    <cellStyle name="Note 3 4 2 2 2" xfId="17080" xr:uid="{00000000-0005-0000-0000-00007C6E0000}"/>
    <cellStyle name="Note 3 4 2 2 3" xfId="17081" xr:uid="{00000000-0005-0000-0000-00007D6E0000}"/>
    <cellStyle name="Note 3 4 2 2 4" xfId="17082" xr:uid="{00000000-0005-0000-0000-00007E6E0000}"/>
    <cellStyle name="Note 3 4 2 2 5" xfId="17083" xr:uid="{00000000-0005-0000-0000-00007F6E0000}"/>
    <cellStyle name="Note 3 4 2 2 6" xfId="17084" xr:uid="{00000000-0005-0000-0000-0000806E0000}"/>
    <cellStyle name="Note 3 4 2 2 7" xfId="17085" xr:uid="{00000000-0005-0000-0000-0000816E0000}"/>
    <cellStyle name="Note 3 4 2 2 8" xfId="17086" xr:uid="{00000000-0005-0000-0000-0000826E0000}"/>
    <cellStyle name="Note 3 4 2 3" xfId="17087" xr:uid="{00000000-0005-0000-0000-0000836E0000}"/>
    <cellStyle name="Note 3 4 2 4" xfId="17088" xr:uid="{00000000-0005-0000-0000-0000846E0000}"/>
    <cellStyle name="Note 3 4 2 5" xfId="17089" xr:uid="{00000000-0005-0000-0000-0000856E0000}"/>
    <cellStyle name="Note 3 4 2 6" xfId="17090" xr:uid="{00000000-0005-0000-0000-0000866E0000}"/>
    <cellStyle name="Note 3 4 2 7" xfId="17091" xr:uid="{00000000-0005-0000-0000-0000876E0000}"/>
    <cellStyle name="Note 3 4 2 8" xfId="17092" xr:uid="{00000000-0005-0000-0000-0000886E0000}"/>
    <cellStyle name="Note 3 4 3" xfId="17093" xr:uid="{00000000-0005-0000-0000-0000896E0000}"/>
    <cellStyle name="Note 3 4 3 2" xfId="17094" xr:uid="{00000000-0005-0000-0000-00008A6E0000}"/>
    <cellStyle name="Note 3 4 3 3" xfId="17095" xr:uid="{00000000-0005-0000-0000-00008B6E0000}"/>
    <cellStyle name="Note 3 4 3 4" xfId="17096" xr:uid="{00000000-0005-0000-0000-00008C6E0000}"/>
    <cellStyle name="Note 3 4 3 5" xfId="17097" xr:uid="{00000000-0005-0000-0000-00008D6E0000}"/>
    <cellStyle name="Note 3 4 3 6" xfId="17098" xr:uid="{00000000-0005-0000-0000-00008E6E0000}"/>
    <cellStyle name="Note 3 4 3 7" xfId="17099" xr:uid="{00000000-0005-0000-0000-00008F6E0000}"/>
    <cellStyle name="Note 3 4 3 8" xfId="17100" xr:uid="{00000000-0005-0000-0000-0000906E0000}"/>
    <cellStyle name="Note 3 4 4" xfId="17101" xr:uid="{00000000-0005-0000-0000-0000916E0000}"/>
    <cellStyle name="Note 3 4 5" xfId="17102" xr:uid="{00000000-0005-0000-0000-0000926E0000}"/>
    <cellStyle name="Note 3 4 6" xfId="17103" xr:uid="{00000000-0005-0000-0000-0000936E0000}"/>
    <cellStyle name="Note 3 4 7" xfId="17104" xr:uid="{00000000-0005-0000-0000-0000946E0000}"/>
    <cellStyle name="Note 3 4 8" xfId="17105" xr:uid="{00000000-0005-0000-0000-0000956E0000}"/>
    <cellStyle name="Note 3 4 9" xfId="17106" xr:uid="{00000000-0005-0000-0000-0000966E0000}"/>
    <cellStyle name="Note 3 5" xfId="17107" xr:uid="{00000000-0005-0000-0000-0000976E0000}"/>
    <cellStyle name="Note 3 5 2" xfId="17108" xr:uid="{00000000-0005-0000-0000-0000986E0000}"/>
    <cellStyle name="Note 3 5 2 2" xfId="17109" xr:uid="{00000000-0005-0000-0000-0000996E0000}"/>
    <cellStyle name="Note 3 5 2 2 2" xfId="17110" xr:uid="{00000000-0005-0000-0000-00009A6E0000}"/>
    <cellStyle name="Note 3 5 2 2 3" xfId="17111" xr:uid="{00000000-0005-0000-0000-00009B6E0000}"/>
    <cellStyle name="Note 3 5 2 2 4" xfId="17112" xr:uid="{00000000-0005-0000-0000-00009C6E0000}"/>
    <cellStyle name="Note 3 5 2 2 5" xfId="17113" xr:uid="{00000000-0005-0000-0000-00009D6E0000}"/>
    <cellStyle name="Note 3 5 2 2 6" xfId="17114" xr:uid="{00000000-0005-0000-0000-00009E6E0000}"/>
    <cellStyle name="Note 3 5 2 2 7" xfId="17115" xr:uid="{00000000-0005-0000-0000-00009F6E0000}"/>
    <cellStyle name="Note 3 5 2 2 8" xfId="17116" xr:uid="{00000000-0005-0000-0000-0000A06E0000}"/>
    <cellStyle name="Note 3 5 2 3" xfId="17117" xr:uid="{00000000-0005-0000-0000-0000A16E0000}"/>
    <cellStyle name="Note 3 5 2 4" xfId="17118" xr:uid="{00000000-0005-0000-0000-0000A26E0000}"/>
    <cellStyle name="Note 3 5 2 5" xfId="17119" xr:uid="{00000000-0005-0000-0000-0000A36E0000}"/>
    <cellStyle name="Note 3 5 2 6" xfId="17120" xr:uid="{00000000-0005-0000-0000-0000A46E0000}"/>
    <cellStyle name="Note 3 5 2 7" xfId="17121" xr:uid="{00000000-0005-0000-0000-0000A56E0000}"/>
    <cellStyle name="Note 3 5 2 8" xfId="17122" xr:uid="{00000000-0005-0000-0000-0000A66E0000}"/>
    <cellStyle name="Note 3 5 3" xfId="17123" xr:uid="{00000000-0005-0000-0000-0000A76E0000}"/>
    <cellStyle name="Note 3 5 3 2" xfId="17124" xr:uid="{00000000-0005-0000-0000-0000A86E0000}"/>
    <cellStyle name="Note 3 5 3 3" xfId="17125" xr:uid="{00000000-0005-0000-0000-0000A96E0000}"/>
    <cellStyle name="Note 3 5 3 4" xfId="17126" xr:uid="{00000000-0005-0000-0000-0000AA6E0000}"/>
    <cellStyle name="Note 3 5 3 5" xfId="17127" xr:uid="{00000000-0005-0000-0000-0000AB6E0000}"/>
    <cellStyle name="Note 3 5 3 6" xfId="17128" xr:uid="{00000000-0005-0000-0000-0000AC6E0000}"/>
    <cellStyle name="Note 3 5 3 7" xfId="17129" xr:uid="{00000000-0005-0000-0000-0000AD6E0000}"/>
    <cellStyle name="Note 3 5 3 8" xfId="17130" xr:uid="{00000000-0005-0000-0000-0000AE6E0000}"/>
    <cellStyle name="Note 3 5 4" xfId="17131" xr:uid="{00000000-0005-0000-0000-0000AF6E0000}"/>
    <cellStyle name="Note 3 5 5" xfId="17132" xr:uid="{00000000-0005-0000-0000-0000B06E0000}"/>
    <cellStyle name="Note 3 5 6" xfId="17133" xr:uid="{00000000-0005-0000-0000-0000B16E0000}"/>
    <cellStyle name="Note 3 5 7" xfId="17134" xr:uid="{00000000-0005-0000-0000-0000B26E0000}"/>
    <cellStyle name="Note 3 5 8" xfId="17135" xr:uid="{00000000-0005-0000-0000-0000B36E0000}"/>
    <cellStyle name="Note 3 5 9" xfId="17136" xr:uid="{00000000-0005-0000-0000-0000B46E0000}"/>
    <cellStyle name="Note 3 6" xfId="17137" xr:uid="{00000000-0005-0000-0000-0000B56E0000}"/>
    <cellStyle name="Note 3 6 2" xfId="17138" xr:uid="{00000000-0005-0000-0000-0000B66E0000}"/>
    <cellStyle name="Note 3 6 2 2" xfId="17139" xr:uid="{00000000-0005-0000-0000-0000B76E0000}"/>
    <cellStyle name="Note 3 6 2 2 2" xfId="17140" xr:uid="{00000000-0005-0000-0000-0000B86E0000}"/>
    <cellStyle name="Note 3 6 2 2 3" xfId="17141" xr:uid="{00000000-0005-0000-0000-0000B96E0000}"/>
    <cellStyle name="Note 3 6 2 2 4" xfId="17142" xr:uid="{00000000-0005-0000-0000-0000BA6E0000}"/>
    <cellStyle name="Note 3 6 2 2 5" xfId="17143" xr:uid="{00000000-0005-0000-0000-0000BB6E0000}"/>
    <cellStyle name="Note 3 6 2 2 6" xfId="17144" xr:uid="{00000000-0005-0000-0000-0000BC6E0000}"/>
    <cellStyle name="Note 3 6 2 2 7" xfId="17145" xr:uid="{00000000-0005-0000-0000-0000BD6E0000}"/>
    <cellStyle name="Note 3 6 2 2 8" xfId="17146" xr:uid="{00000000-0005-0000-0000-0000BE6E0000}"/>
    <cellStyle name="Note 3 6 2 3" xfId="17147" xr:uid="{00000000-0005-0000-0000-0000BF6E0000}"/>
    <cellStyle name="Note 3 6 2 4" xfId="17148" xr:uid="{00000000-0005-0000-0000-0000C06E0000}"/>
    <cellStyle name="Note 3 6 2 5" xfId="17149" xr:uid="{00000000-0005-0000-0000-0000C16E0000}"/>
    <cellStyle name="Note 3 6 2 6" xfId="17150" xr:uid="{00000000-0005-0000-0000-0000C26E0000}"/>
    <cellStyle name="Note 3 6 2 7" xfId="17151" xr:uid="{00000000-0005-0000-0000-0000C36E0000}"/>
    <cellStyle name="Note 3 6 2 8" xfId="17152" xr:uid="{00000000-0005-0000-0000-0000C46E0000}"/>
    <cellStyle name="Note 3 6 3" xfId="17153" xr:uid="{00000000-0005-0000-0000-0000C56E0000}"/>
    <cellStyle name="Note 3 6 3 2" xfId="17154" xr:uid="{00000000-0005-0000-0000-0000C66E0000}"/>
    <cellStyle name="Note 3 6 3 3" xfId="17155" xr:uid="{00000000-0005-0000-0000-0000C76E0000}"/>
    <cellStyle name="Note 3 6 3 4" xfId="17156" xr:uid="{00000000-0005-0000-0000-0000C86E0000}"/>
    <cellStyle name="Note 3 6 3 5" xfId="17157" xr:uid="{00000000-0005-0000-0000-0000C96E0000}"/>
    <cellStyle name="Note 3 6 3 6" xfId="17158" xr:uid="{00000000-0005-0000-0000-0000CA6E0000}"/>
    <cellStyle name="Note 3 6 3 7" xfId="17159" xr:uid="{00000000-0005-0000-0000-0000CB6E0000}"/>
    <cellStyle name="Note 3 6 3 8" xfId="17160" xr:uid="{00000000-0005-0000-0000-0000CC6E0000}"/>
    <cellStyle name="Note 3 6 4" xfId="17161" xr:uid="{00000000-0005-0000-0000-0000CD6E0000}"/>
    <cellStyle name="Note 3 6 5" xfId="17162" xr:uid="{00000000-0005-0000-0000-0000CE6E0000}"/>
    <cellStyle name="Note 3 6 6" xfId="17163" xr:uid="{00000000-0005-0000-0000-0000CF6E0000}"/>
    <cellStyle name="Note 3 6 7" xfId="17164" xr:uid="{00000000-0005-0000-0000-0000D06E0000}"/>
    <cellStyle name="Note 3 6 8" xfId="17165" xr:uid="{00000000-0005-0000-0000-0000D16E0000}"/>
    <cellStyle name="Note 3 6 9" xfId="17166" xr:uid="{00000000-0005-0000-0000-0000D26E0000}"/>
    <cellStyle name="Note 3 7" xfId="17167" xr:uid="{00000000-0005-0000-0000-0000D36E0000}"/>
    <cellStyle name="Note 3 7 2" xfId="17168" xr:uid="{00000000-0005-0000-0000-0000D46E0000}"/>
    <cellStyle name="Note 3 7 2 2" xfId="17169" xr:uid="{00000000-0005-0000-0000-0000D56E0000}"/>
    <cellStyle name="Note 3 7 2 2 2" xfId="17170" xr:uid="{00000000-0005-0000-0000-0000D66E0000}"/>
    <cellStyle name="Note 3 7 2 2 3" xfId="17171" xr:uid="{00000000-0005-0000-0000-0000D76E0000}"/>
    <cellStyle name="Note 3 7 2 2 4" xfId="17172" xr:uid="{00000000-0005-0000-0000-0000D86E0000}"/>
    <cellStyle name="Note 3 7 2 2 5" xfId="17173" xr:uid="{00000000-0005-0000-0000-0000D96E0000}"/>
    <cellStyle name="Note 3 7 2 2 6" xfId="17174" xr:uid="{00000000-0005-0000-0000-0000DA6E0000}"/>
    <cellStyle name="Note 3 7 2 2 7" xfId="17175" xr:uid="{00000000-0005-0000-0000-0000DB6E0000}"/>
    <cellStyle name="Note 3 7 2 2 8" xfId="17176" xr:uid="{00000000-0005-0000-0000-0000DC6E0000}"/>
    <cellStyle name="Note 3 7 2 3" xfId="17177" xr:uid="{00000000-0005-0000-0000-0000DD6E0000}"/>
    <cellStyle name="Note 3 7 2 4" xfId="17178" xr:uid="{00000000-0005-0000-0000-0000DE6E0000}"/>
    <cellStyle name="Note 3 7 2 5" xfId="17179" xr:uid="{00000000-0005-0000-0000-0000DF6E0000}"/>
    <cellStyle name="Note 3 7 2 6" xfId="17180" xr:uid="{00000000-0005-0000-0000-0000E06E0000}"/>
    <cellStyle name="Note 3 7 2 7" xfId="17181" xr:uid="{00000000-0005-0000-0000-0000E16E0000}"/>
    <cellStyle name="Note 3 7 2 8" xfId="17182" xr:uid="{00000000-0005-0000-0000-0000E26E0000}"/>
    <cellStyle name="Note 3 7 3" xfId="17183" xr:uid="{00000000-0005-0000-0000-0000E36E0000}"/>
    <cellStyle name="Note 3 7 3 2" xfId="17184" xr:uid="{00000000-0005-0000-0000-0000E46E0000}"/>
    <cellStyle name="Note 3 7 3 3" xfId="17185" xr:uid="{00000000-0005-0000-0000-0000E56E0000}"/>
    <cellStyle name="Note 3 7 3 4" xfId="17186" xr:uid="{00000000-0005-0000-0000-0000E66E0000}"/>
    <cellStyle name="Note 3 7 3 5" xfId="17187" xr:uid="{00000000-0005-0000-0000-0000E76E0000}"/>
    <cellStyle name="Note 3 7 3 6" xfId="17188" xr:uid="{00000000-0005-0000-0000-0000E86E0000}"/>
    <cellStyle name="Note 3 7 3 7" xfId="17189" xr:uid="{00000000-0005-0000-0000-0000E96E0000}"/>
    <cellStyle name="Note 3 7 3 8" xfId="17190" xr:uid="{00000000-0005-0000-0000-0000EA6E0000}"/>
    <cellStyle name="Note 3 7 4" xfId="17191" xr:uid="{00000000-0005-0000-0000-0000EB6E0000}"/>
    <cellStyle name="Note 3 7 5" xfId="17192" xr:uid="{00000000-0005-0000-0000-0000EC6E0000}"/>
    <cellStyle name="Note 3 7 6" xfId="17193" xr:uid="{00000000-0005-0000-0000-0000ED6E0000}"/>
    <cellStyle name="Note 3 7 7" xfId="17194" xr:uid="{00000000-0005-0000-0000-0000EE6E0000}"/>
    <cellStyle name="Note 3 7 8" xfId="17195" xr:uid="{00000000-0005-0000-0000-0000EF6E0000}"/>
    <cellStyle name="Note 3 7 9" xfId="17196" xr:uid="{00000000-0005-0000-0000-0000F06E0000}"/>
    <cellStyle name="Note 3 8" xfId="17197" xr:uid="{00000000-0005-0000-0000-0000F16E0000}"/>
    <cellStyle name="Note 3 8 2" xfId="17198" xr:uid="{00000000-0005-0000-0000-0000F26E0000}"/>
    <cellStyle name="Note 3 8 2 2" xfId="17199" xr:uid="{00000000-0005-0000-0000-0000F36E0000}"/>
    <cellStyle name="Note 3 8 2 2 2" xfId="17200" xr:uid="{00000000-0005-0000-0000-0000F46E0000}"/>
    <cellStyle name="Note 3 8 2 2 3" xfId="17201" xr:uid="{00000000-0005-0000-0000-0000F56E0000}"/>
    <cellStyle name="Note 3 8 2 2 4" xfId="17202" xr:uid="{00000000-0005-0000-0000-0000F66E0000}"/>
    <cellStyle name="Note 3 8 2 2 5" xfId="17203" xr:uid="{00000000-0005-0000-0000-0000F76E0000}"/>
    <cellStyle name="Note 3 8 2 2 6" xfId="17204" xr:uid="{00000000-0005-0000-0000-0000F86E0000}"/>
    <cellStyle name="Note 3 8 2 2 7" xfId="17205" xr:uid="{00000000-0005-0000-0000-0000F96E0000}"/>
    <cellStyle name="Note 3 8 2 2 8" xfId="17206" xr:uid="{00000000-0005-0000-0000-0000FA6E0000}"/>
    <cellStyle name="Note 3 8 2 3" xfId="17207" xr:uid="{00000000-0005-0000-0000-0000FB6E0000}"/>
    <cellStyle name="Note 3 8 2 4" xfId="17208" xr:uid="{00000000-0005-0000-0000-0000FC6E0000}"/>
    <cellStyle name="Note 3 8 2 5" xfId="17209" xr:uid="{00000000-0005-0000-0000-0000FD6E0000}"/>
    <cellStyle name="Note 3 8 2 6" xfId="17210" xr:uid="{00000000-0005-0000-0000-0000FE6E0000}"/>
    <cellStyle name="Note 3 8 2 7" xfId="17211" xr:uid="{00000000-0005-0000-0000-0000FF6E0000}"/>
    <cellStyle name="Note 3 8 2 8" xfId="17212" xr:uid="{00000000-0005-0000-0000-0000006F0000}"/>
    <cellStyle name="Note 3 8 3" xfId="17213" xr:uid="{00000000-0005-0000-0000-0000016F0000}"/>
    <cellStyle name="Note 3 8 3 2" xfId="17214" xr:uid="{00000000-0005-0000-0000-0000026F0000}"/>
    <cellStyle name="Note 3 8 3 3" xfId="17215" xr:uid="{00000000-0005-0000-0000-0000036F0000}"/>
    <cellStyle name="Note 3 8 3 4" xfId="17216" xr:uid="{00000000-0005-0000-0000-0000046F0000}"/>
    <cellStyle name="Note 3 8 3 5" xfId="17217" xr:uid="{00000000-0005-0000-0000-0000056F0000}"/>
    <cellStyle name="Note 3 8 3 6" xfId="17218" xr:uid="{00000000-0005-0000-0000-0000066F0000}"/>
    <cellStyle name="Note 3 8 3 7" xfId="17219" xr:uid="{00000000-0005-0000-0000-0000076F0000}"/>
    <cellStyle name="Note 3 8 3 8" xfId="17220" xr:uid="{00000000-0005-0000-0000-0000086F0000}"/>
    <cellStyle name="Note 3 8 4" xfId="17221" xr:uid="{00000000-0005-0000-0000-0000096F0000}"/>
    <cellStyle name="Note 3 8 5" xfId="17222" xr:uid="{00000000-0005-0000-0000-00000A6F0000}"/>
    <cellStyle name="Note 3 8 6" xfId="17223" xr:uid="{00000000-0005-0000-0000-00000B6F0000}"/>
    <cellStyle name="Note 3 8 7" xfId="17224" xr:uid="{00000000-0005-0000-0000-00000C6F0000}"/>
    <cellStyle name="Note 3 8 8" xfId="17225" xr:uid="{00000000-0005-0000-0000-00000D6F0000}"/>
    <cellStyle name="Note 3 8 9" xfId="17226" xr:uid="{00000000-0005-0000-0000-00000E6F0000}"/>
    <cellStyle name="Note 3 9" xfId="17227" xr:uid="{00000000-0005-0000-0000-00000F6F0000}"/>
    <cellStyle name="Note 3 9 2" xfId="17228" xr:uid="{00000000-0005-0000-0000-0000106F0000}"/>
    <cellStyle name="Note 3 9 2 2" xfId="17229" xr:uid="{00000000-0005-0000-0000-0000116F0000}"/>
    <cellStyle name="Note 3 9 2 3" xfId="17230" xr:uid="{00000000-0005-0000-0000-0000126F0000}"/>
    <cellStyle name="Note 3 9 2 4" xfId="17231" xr:uid="{00000000-0005-0000-0000-0000136F0000}"/>
    <cellStyle name="Note 3 9 2 5" xfId="17232" xr:uid="{00000000-0005-0000-0000-0000146F0000}"/>
    <cellStyle name="Note 3 9 2 6" xfId="17233" xr:uid="{00000000-0005-0000-0000-0000156F0000}"/>
    <cellStyle name="Note 3 9 2 7" xfId="17234" xr:uid="{00000000-0005-0000-0000-0000166F0000}"/>
    <cellStyle name="Note 3 9 2 8" xfId="17235" xr:uid="{00000000-0005-0000-0000-0000176F0000}"/>
    <cellStyle name="Note 3 9 3" xfId="17236" xr:uid="{00000000-0005-0000-0000-0000186F0000}"/>
    <cellStyle name="Note 3 9 4" xfId="17237" xr:uid="{00000000-0005-0000-0000-0000196F0000}"/>
    <cellStyle name="Note 3 9 5" xfId="17238" xr:uid="{00000000-0005-0000-0000-00001A6F0000}"/>
    <cellStyle name="Note 3 9 6" xfId="17239" xr:uid="{00000000-0005-0000-0000-00001B6F0000}"/>
    <cellStyle name="Note 3 9 7" xfId="17240" xr:uid="{00000000-0005-0000-0000-00001C6F0000}"/>
    <cellStyle name="Note 3 9 8" xfId="17241" xr:uid="{00000000-0005-0000-0000-00001D6F0000}"/>
    <cellStyle name="Note 4" xfId="17242" xr:uid="{00000000-0005-0000-0000-00001E6F0000}"/>
    <cellStyle name="Note 4 2" xfId="17243" xr:uid="{00000000-0005-0000-0000-00001F6F0000}"/>
    <cellStyle name="Note 4 2 2" xfId="17244" xr:uid="{00000000-0005-0000-0000-0000206F0000}"/>
    <cellStyle name="Note 4 2 2 2" xfId="17245" xr:uid="{00000000-0005-0000-0000-0000216F0000}"/>
    <cellStyle name="Note 4 2 2 2 2" xfId="17246" xr:uid="{00000000-0005-0000-0000-0000226F0000}"/>
    <cellStyle name="Note 4 2 2 2 3" xfId="17247" xr:uid="{00000000-0005-0000-0000-0000236F0000}"/>
    <cellStyle name="Note 4 2 2 2 4" xfId="17248" xr:uid="{00000000-0005-0000-0000-0000246F0000}"/>
    <cellStyle name="Note 4 2 2 2 5" xfId="17249" xr:uid="{00000000-0005-0000-0000-0000256F0000}"/>
    <cellStyle name="Note 4 2 2 2 6" xfId="17250" xr:uid="{00000000-0005-0000-0000-0000266F0000}"/>
    <cellStyle name="Note 4 2 2 2 7" xfId="17251" xr:uid="{00000000-0005-0000-0000-0000276F0000}"/>
    <cellStyle name="Note 4 2 2 2 8" xfId="17252" xr:uid="{00000000-0005-0000-0000-0000286F0000}"/>
    <cellStyle name="Note 4 2 2 3" xfId="17253" xr:uid="{00000000-0005-0000-0000-0000296F0000}"/>
    <cellStyle name="Note 4 2 2 4" xfId="17254" xr:uid="{00000000-0005-0000-0000-00002A6F0000}"/>
    <cellStyle name="Note 4 2 2 5" xfId="17255" xr:uid="{00000000-0005-0000-0000-00002B6F0000}"/>
    <cellStyle name="Note 4 2 2 6" xfId="17256" xr:uid="{00000000-0005-0000-0000-00002C6F0000}"/>
    <cellStyle name="Note 4 2 2 7" xfId="17257" xr:uid="{00000000-0005-0000-0000-00002D6F0000}"/>
    <cellStyle name="Note 4 2 2 8" xfId="17258" xr:uid="{00000000-0005-0000-0000-00002E6F0000}"/>
    <cellStyle name="Note 4 2 3" xfId="17259" xr:uid="{00000000-0005-0000-0000-00002F6F0000}"/>
    <cellStyle name="Note 4 2 3 2" xfId="17260" xr:uid="{00000000-0005-0000-0000-0000306F0000}"/>
    <cellStyle name="Note 4 2 3 3" xfId="17261" xr:uid="{00000000-0005-0000-0000-0000316F0000}"/>
    <cellStyle name="Note 4 2 3 4" xfId="17262" xr:uid="{00000000-0005-0000-0000-0000326F0000}"/>
    <cellStyle name="Note 4 2 3 5" xfId="17263" xr:uid="{00000000-0005-0000-0000-0000336F0000}"/>
    <cellStyle name="Note 4 2 3 6" xfId="17264" xr:uid="{00000000-0005-0000-0000-0000346F0000}"/>
    <cellStyle name="Note 4 2 3 7" xfId="17265" xr:uid="{00000000-0005-0000-0000-0000356F0000}"/>
    <cellStyle name="Note 4 2 3 8" xfId="17266" xr:uid="{00000000-0005-0000-0000-0000366F0000}"/>
    <cellStyle name="Note 4 2 4" xfId="17267" xr:uid="{00000000-0005-0000-0000-0000376F0000}"/>
    <cellStyle name="Note 4 2 5" xfId="17268" xr:uid="{00000000-0005-0000-0000-0000386F0000}"/>
    <cellStyle name="Note 4 2 6" xfId="17269" xr:uid="{00000000-0005-0000-0000-0000396F0000}"/>
    <cellStyle name="Note 4 2 7" xfId="17270" xr:uid="{00000000-0005-0000-0000-00003A6F0000}"/>
    <cellStyle name="Note 4 2 8" xfId="17271" xr:uid="{00000000-0005-0000-0000-00003B6F0000}"/>
    <cellStyle name="Note 4 2 9" xfId="17272" xr:uid="{00000000-0005-0000-0000-00003C6F0000}"/>
    <cellStyle name="Note 4 3" xfId="17273" xr:uid="{00000000-0005-0000-0000-00003D6F0000}"/>
    <cellStyle name="Note 4 3 2" xfId="17274" xr:uid="{00000000-0005-0000-0000-00003E6F0000}"/>
    <cellStyle name="Note 4 3 2 2" xfId="17275" xr:uid="{00000000-0005-0000-0000-00003F6F0000}"/>
    <cellStyle name="Note 4 3 2 2 2" xfId="17276" xr:uid="{00000000-0005-0000-0000-0000406F0000}"/>
    <cellStyle name="Note 4 3 2 2 3" xfId="17277" xr:uid="{00000000-0005-0000-0000-0000416F0000}"/>
    <cellStyle name="Note 4 3 2 2 4" xfId="17278" xr:uid="{00000000-0005-0000-0000-0000426F0000}"/>
    <cellStyle name="Note 4 3 2 2 5" xfId="17279" xr:uid="{00000000-0005-0000-0000-0000436F0000}"/>
    <cellStyle name="Note 4 3 2 2 6" xfId="17280" xr:uid="{00000000-0005-0000-0000-0000446F0000}"/>
    <cellStyle name="Note 4 3 2 2 7" xfId="17281" xr:uid="{00000000-0005-0000-0000-0000456F0000}"/>
    <cellStyle name="Note 4 3 2 2 8" xfId="17282" xr:uid="{00000000-0005-0000-0000-0000466F0000}"/>
    <cellStyle name="Note 4 3 2 3" xfId="17283" xr:uid="{00000000-0005-0000-0000-0000476F0000}"/>
    <cellStyle name="Note 4 3 2 4" xfId="17284" xr:uid="{00000000-0005-0000-0000-0000486F0000}"/>
    <cellStyle name="Note 4 3 2 5" xfId="17285" xr:uid="{00000000-0005-0000-0000-0000496F0000}"/>
    <cellStyle name="Note 4 3 2 6" xfId="17286" xr:uid="{00000000-0005-0000-0000-00004A6F0000}"/>
    <cellStyle name="Note 4 3 2 7" xfId="17287" xr:uid="{00000000-0005-0000-0000-00004B6F0000}"/>
    <cellStyle name="Note 4 3 2 8" xfId="17288" xr:uid="{00000000-0005-0000-0000-00004C6F0000}"/>
    <cellStyle name="Note 4 3 3" xfId="17289" xr:uid="{00000000-0005-0000-0000-00004D6F0000}"/>
    <cellStyle name="Note 4 3 3 2" xfId="17290" xr:uid="{00000000-0005-0000-0000-00004E6F0000}"/>
    <cellStyle name="Note 4 3 3 3" xfId="17291" xr:uid="{00000000-0005-0000-0000-00004F6F0000}"/>
    <cellStyle name="Note 4 3 3 4" xfId="17292" xr:uid="{00000000-0005-0000-0000-0000506F0000}"/>
    <cellStyle name="Note 4 3 3 5" xfId="17293" xr:uid="{00000000-0005-0000-0000-0000516F0000}"/>
    <cellStyle name="Note 4 3 3 6" xfId="17294" xr:uid="{00000000-0005-0000-0000-0000526F0000}"/>
    <cellStyle name="Note 4 3 3 7" xfId="17295" xr:uid="{00000000-0005-0000-0000-0000536F0000}"/>
    <cellStyle name="Note 4 3 3 8" xfId="17296" xr:uid="{00000000-0005-0000-0000-0000546F0000}"/>
    <cellStyle name="Note 4 3 4" xfId="17297" xr:uid="{00000000-0005-0000-0000-0000556F0000}"/>
    <cellStyle name="Note 4 3 5" xfId="17298" xr:uid="{00000000-0005-0000-0000-0000566F0000}"/>
    <cellStyle name="Note 4 3 6" xfId="17299" xr:uid="{00000000-0005-0000-0000-0000576F0000}"/>
    <cellStyle name="Note 4 3 7" xfId="17300" xr:uid="{00000000-0005-0000-0000-0000586F0000}"/>
    <cellStyle name="Note 4 3 8" xfId="17301" xr:uid="{00000000-0005-0000-0000-0000596F0000}"/>
    <cellStyle name="Note 4 3 9" xfId="17302" xr:uid="{00000000-0005-0000-0000-00005A6F0000}"/>
    <cellStyle name="Note 4 4" xfId="17303" xr:uid="{00000000-0005-0000-0000-00005B6F0000}"/>
    <cellStyle name="Note 4 4 2" xfId="17304" xr:uid="{00000000-0005-0000-0000-00005C6F0000}"/>
    <cellStyle name="Note 4 4 2 2" xfId="17305" xr:uid="{00000000-0005-0000-0000-00005D6F0000}"/>
    <cellStyle name="Note 4 4 2 2 2" xfId="17306" xr:uid="{00000000-0005-0000-0000-00005E6F0000}"/>
    <cellStyle name="Note 4 4 2 2 3" xfId="17307" xr:uid="{00000000-0005-0000-0000-00005F6F0000}"/>
    <cellStyle name="Note 4 4 2 2 4" xfId="17308" xr:uid="{00000000-0005-0000-0000-0000606F0000}"/>
    <cellStyle name="Note 4 4 2 2 5" xfId="17309" xr:uid="{00000000-0005-0000-0000-0000616F0000}"/>
    <cellStyle name="Note 4 4 2 2 6" xfId="17310" xr:uid="{00000000-0005-0000-0000-0000626F0000}"/>
    <cellStyle name="Note 4 4 2 2 7" xfId="17311" xr:uid="{00000000-0005-0000-0000-0000636F0000}"/>
    <cellStyle name="Note 4 4 2 2 8" xfId="17312" xr:uid="{00000000-0005-0000-0000-0000646F0000}"/>
    <cellStyle name="Note 4 4 2 3" xfId="17313" xr:uid="{00000000-0005-0000-0000-0000656F0000}"/>
    <cellStyle name="Note 4 4 2 4" xfId="17314" xr:uid="{00000000-0005-0000-0000-0000666F0000}"/>
    <cellStyle name="Note 4 4 2 5" xfId="17315" xr:uid="{00000000-0005-0000-0000-0000676F0000}"/>
    <cellStyle name="Note 4 4 2 6" xfId="17316" xr:uid="{00000000-0005-0000-0000-0000686F0000}"/>
    <cellStyle name="Note 4 4 2 7" xfId="17317" xr:uid="{00000000-0005-0000-0000-0000696F0000}"/>
    <cellStyle name="Note 4 4 2 8" xfId="17318" xr:uid="{00000000-0005-0000-0000-00006A6F0000}"/>
    <cellStyle name="Note 4 4 3" xfId="17319" xr:uid="{00000000-0005-0000-0000-00006B6F0000}"/>
    <cellStyle name="Note 4 4 3 2" xfId="17320" xr:uid="{00000000-0005-0000-0000-00006C6F0000}"/>
    <cellStyle name="Note 4 4 3 3" xfId="17321" xr:uid="{00000000-0005-0000-0000-00006D6F0000}"/>
    <cellStyle name="Note 4 4 3 4" xfId="17322" xr:uid="{00000000-0005-0000-0000-00006E6F0000}"/>
    <cellStyle name="Note 4 4 3 5" xfId="17323" xr:uid="{00000000-0005-0000-0000-00006F6F0000}"/>
    <cellStyle name="Note 4 4 3 6" xfId="17324" xr:uid="{00000000-0005-0000-0000-0000706F0000}"/>
    <cellStyle name="Note 4 4 3 7" xfId="17325" xr:uid="{00000000-0005-0000-0000-0000716F0000}"/>
    <cellStyle name="Note 4 4 3 8" xfId="17326" xr:uid="{00000000-0005-0000-0000-0000726F0000}"/>
    <cellStyle name="Note 4 4 4" xfId="17327" xr:uid="{00000000-0005-0000-0000-0000736F0000}"/>
    <cellStyle name="Note 4 4 5" xfId="17328" xr:uid="{00000000-0005-0000-0000-0000746F0000}"/>
    <cellStyle name="Note 4 4 6" xfId="17329" xr:uid="{00000000-0005-0000-0000-0000756F0000}"/>
    <cellStyle name="Note 4 4 7" xfId="17330" xr:uid="{00000000-0005-0000-0000-0000766F0000}"/>
    <cellStyle name="Note 4 4 8" xfId="17331" xr:uid="{00000000-0005-0000-0000-0000776F0000}"/>
    <cellStyle name="Note 4 4 9" xfId="17332" xr:uid="{00000000-0005-0000-0000-0000786F0000}"/>
    <cellStyle name="Note 4 5" xfId="17333" xr:uid="{00000000-0005-0000-0000-0000796F0000}"/>
    <cellStyle name="Note 4 5 2" xfId="17334" xr:uid="{00000000-0005-0000-0000-00007A6F0000}"/>
    <cellStyle name="Note 4 5 2 2" xfId="17335" xr:uid="{00000000-0005-0000-0000-00007B6F0000}"/>
    <cellStyle name="Note 4 5 2 2 2" xfId="17336" xr:uid="{00000000-0005-0000-0000-00007C6F0000}"/>
    <cellStyle name="Note 4 5 2 2 3" xfId="17337" xr:uid="{00000000-0005-0000-0000-00007D6F0000}"/>
    <cellStyle name="Note 4 5 2 2 4" xfId="17338" xr:uid="{00000000-0005-0000-0000-00007E6F0000}"/>
    <cellStyle name="Note 4 5 2 2 5" xfId="17339" xr:uid="{00000000-0005-0000-0000-00007F6F0000}"/>
    <cellStyle name="Note 4 5 2 2 6" xfId="17340" xr:uid="{00000000-0005-0000-0000-0000806F0000}"/>
    <cellStyle name="Note 4 5 2 2 7" xfId="17341" xr:uid="{00000000-0005-0000-0000-0000816F0000}"/>
    <cellStyle name="Note 4 5 2 2 8" xfId="17342" xr:uid="{00000000-0005-0000-0000-0000826F0000}"/>
    <cellStyle name="Note 4 5 2 3" xfId="17343" xr:uid="{00000000-0005-0000-0000-0000836F0000}"/>
    <cellStyle name="Note 4 5 2 4" xfId="17344" xr:uid="{00000000-0005-0000-0000-0000846F0000}"/>
    <cellStyle name="Note 4 5 2 5" xfId="17345" xr:uid="{00000000-0005-0000-0000-0000856F0000}"/>
    <cellStyle name="Note 4 5 2 6" xfId="17346" xr:uid="{00000000-0005-0000-0000-0000866F0000}"/>
    <cellStyle name="Note 4 5 2 7" xfId="17347" xr:uid="{00000000-0005-0000-0000-0000876F0000}"/>
    <cellStyle name="Note 4 5 2 8" xfId="17348" xr:uid="{00000000-0005-0000-0000-0000886F0000}"/>
    <cellStyle name="Note 4 5 3" xfId="17349" xr:uid="{00000000-0005-0000-0000-0000896F0000}"/>
    <cellStyle name="Note 4 5 3 2" xfId="17350" xr:uid="{00000000-0005-0000-0000-00008A6F0000}"/>
    <cellStyle name="Note 4 5 3 3" xfId="17351" xr:uid="{00000000-0005-0000-0000-00008B6F0000}"/>
    <cellStyle name="Note 4 5 3 4" xfId="17352" xr:uid="{00000000-0005-0000-0000-00008C6F0000}"/>
    <cellStyle name="Note 4 5 3 5" xfId="17353" xr:uid="{00000000-0005-0000-0000-00008D6F0000}"/>
    <cellStyle name="Note 4 5 3 6" xfId="17354" xr:uid="{00000000-0005-0000-0000-00008E6F0000}"/>
    <cellStyle name="Note 4 5 3 7" xfId="17355" xr:uid="{00000000-0005-0000-0000-00008F6F0000}"/>
    <cellStyle name="Note 4 5 3 8" xfId="17356" xr:uid="{00000000-0005-0000-0000-0000906F0000}"/>
    <cellStyle name="Note 4 5 4" xfId="17357" xr:uid="{00000000-0005-0000-0000-0000916F0000}"/>
    <cellStyle name="Note 4 5 5" xfId="17358" xr:uid="{00000000-0005-0000-0000-0000926F0000}"/>
    <cellStyle name="Note 4 5 6" xfId="17359" xr:uid="{00000000-0005-0000-0000-0000936F0000}"/>
    <cellStyle name="Note 4 5 7" xfId="17360" xr:uid="{00000000-0005-0000-0000-0000946F0000}"/>
    <cellStyle name="Note 4 5 8" xfId="17361" xr:uid="{00000000-0005-0000-0000-0000956F0000}"/>
    <cellStyle name="Note 4 5 9" xfId="17362" xr:uid="{00000000-0005-0000-0000-0000966F0000}"/>
    <cellStyle name="Note 4 6" xfId="17363" xr:uid="{00000000-0005-0000-0000-0000976F0000}"/>
    <cellStyle name="Note 4 6 2" xfId="17364" xr:uid="{00000000-0005-0000-0000-0000986F0000}"/>
    <cellStyle name="Note 4 6 2 2" xfId="17365" xr:uid="{00000000-0005-0000-0000-0000996F0000}"/>
    <cellStyle name="Note 4 6 2 2 2" xfId="17366" xr:uid="{00000000-0005-0000-0000-00009A6F0000}"/>
    <cellStyle name="Note 4 6 2 2 3" xfId="17367" xr:uid="{00000000-0005-0000-0000-00009B6F0000}"/>
    <cellStyle name="Note 4 6 2 2 4" xfId="17368" xr:uid="{00000000-0005-0000-0000-00009C6F0000}"/>
    <cellStyle name="Note 4 6 2 2 5" xfId="17369" xr:uid="{00000000-0005-0000-0000-00009D6F0000}"/>
    <cellStyle name="Note 4 6 2 2 6" xfId="17370" xr:uid="{00000000-0005-0000-0000-00009E6F0000}"/>
    <cellStyle name="Note 4 6 2 2 7" xfId="17371" xr:uid="{00000000-0005-0000-0000-00009F6F0000}"/>
    <cellStyle name="Note 4 6 2 2 8" xfId="17372" xr:uid="{00000000-0005-0000-0000-0000A06F0000}"/>
    <cellStyle name="Note 4 6 2 3" xfId="17373" xr:uid="{00000000-0005-0000-0000-0000A16F0000}"/>
    <cellStyle name="Note 4 6 2 4" xfId="17374" xr:uid="{00000000-0005-0000-0000-0000A26F0000}"/>
    <cellStyle name="Note 4 6 2 5" xfId="17375" xr:uid="{00000000-0005-0000-0000-0000A36F0000}"/>
    <cellStyle name="Note 4 6 2 6" xfId="17376" xr:uid="{00000000-0005-0000-0000-0000A46F0000}"/>
    <cellStyle name="Note 4 6 2 7" xfId="17377" xr:uid="{00000000-0005-0000-0000-0000A56F0000}"/>
    <cellStyle name="Note 4 6 2 8" xfId="17378" xr:uid="{00000000-0005-0000-0000-0000A66F0000}"/>
    <cellStyle name="Note 4 6 3" xfId="17379" xr:uid="{00000000-0005-0000-0000-0000A76F0000}"/>
    <cellStyle name="Note 4 6 3 2" xfId="17380" xr:uid="{00000000-0005-0000-0000-0000A86F0000}"/>
    <cellStyle name="Note 4 6 3 3" xfId="17381" xr:uid="{00000000-0005-0000-0000-0000A96F0000}"/>
    <cellStyle name="Note 4 6 3 4" xfId="17382" xr:uid="{00000000-0005-0000-0000-0000AA6F0000}"/>
    <cellStyle name="Note 4 6 3 5" xfId="17383" xr:uid="{00000000-0005-0000-0000-0000AB6F0000}"/>
    <cellStyle name="Note 4 6 3 6" xfId="17384" xr:uid="{00000000-0005-0000-0000-0000AC6F0000}"/>
    <cellStyle name="Note 4 6 3 7" xfId="17385" xr:uid="{00000000-0005-0000-0000-0000AD6F0000}"/>
    <cellStyle name="Note 4 6 3 8" xfId="17386" xr:uid="{00000000-0005-0000-0000-0000AE6F0000}"/>
    <cellStyle name="Note 4 6 4" xfId="17387" xr:uid="{00000000-0005-0000-0000-0000AF6F0000}"/>
    <cellStyle name="Note 4 6 5" xfId="17388" xr:uid="{00000000-0005-0000-0000-0000B06F0000}"/>
    <cellStyle name="Note 4 6 6" xfId="17389" xr:uid="{00000000-0005-0000-0000-0000B16F0000}"/>
    <cellStyle name="Note 4 6 7" xfId="17390" xr:uid="{00000000-0005-0000-0000-0000B26F0000}"/>
    <cellStyle name="Note 4 6 8" xfId="17391" xr:uid="{00000000-0005-0000-0000-0000B36F0000}"/>
    <cellStyle name="Note 4 6 9" xfId="17392" xr:uid="{00000000-0005-0000-0000-0000B46F0000}"/>
    <cellStyle name="Note 4 7" xfId="17393" xr:uid="{00000000-0005-0000-0000-0000B56F0000}"/>
    <cellStyle name="Note 4 7 2" xfId="17394" xr:uid="{00000000-0005-0000-0000-0000B66F0000}"/>
    <cellStyle name="Note 4 7 2 2" xfId="17395" xr:uid="{00000000-0005-0000-0000-0000B76F0000}"/>
    <cellStyle name="Note 4 7 2 2 2" xfId="17396" xr:uid="{00000000-0005-0000-0000-0000B86F0000}"/>
    <cellStyle name="Note 4 7 2 2 3" xfId="17397" xr:uid="{00000000-0005-0000-0000-0000B96F0000}"/>
    <cellStyle name="Note 4 7 2 2 4" xfId="17398" xr:uid="{00000000-0005-0000-0000-0000BA6F0000}"/>
    <cellStyle name="Note 4 7 2 2 5" xfId="17399" xr:uid="{00000000-0005-0000-0000-0000BB6F0000}"/>
    <cellStyle name="Note 4 7 2 2 6" xfId="17400" xr:uid="{00000000-0005-0000-0000-0000BC6F0000}"/>
    <cellStyle name="Note 4 7 2 2 7" xfId="17401" xr:uid="{00000000-0005-0000-0000-0000BD6F0000}"/>
    <cellStyle name="Note 4 7 2 2 8" xfId="17402" xr:uid="{00000000-0005-0000-0000-0000BE6F0000}"/>
    <cellStyle name="Note 4 7 2 3" xfId="17403" xr:uid="{00000000-0005-0000-0000-0000BF6F0000}"/>
    <cellStyle name="Note 4 7 2 4" xfId="17404" xr:uid="{00000000-0005-0000-0000-0000C06F0000}"/>
    <cellStyle name="Note 4 7 2 5" xfId="17405" xr:uid="{00000000-0005-0000-0000-0000C16F0000}"/>
    <cellStyle name="Note 4 7 2 6" xfId="17406" xr:uid="{00000000-0005-0000-0000-0000C26F0000}"/>
    <cellStyle name="Note 4 7 2 7" xfId="17407" xr:uid="{00000000-0005-0000-0000-0000C36F0000}"/>
    <cellStyle name="Note 4 7 2 8" xfId="17408" xr:uid="{00000000-0005-0000-0000-0000C46F0000}"/>
    <cellStyle name="Note 4 7 3" xfId="17409" xr:uid="{00000000-0005-0000-0000-0000C56F0000}"/>
    <cellStyle name="Note 4 7 3 2" xfId="17410" xr:uid="{00000000-0005-0000-0000-0000C66F0000}"/>
    <cellStyle name="Note 4 7 3 3" xfId="17411" xr:uid="{00000000-0005-0000-0000-0000C76F0000}"/>
    <cellStyle name="Note 4 7 3 4" xfId="17412" xr:uid="{00000000-0005-0000-0000-0000C86F0000}"/>
    <cellStyle name="Note 4 7 3 5" xfId="17413" xr:uid="{00000000-0005-0000-0000-0000C96F0000}"/>
    <cellStyle name="Note 4 7 3 6" xfId="17414" xr:uid="{00000000-0005-0000-0000-0000CA6F0000}"/>
    <cellStyle name="Note 4 7 3 7" xfId="17415" xr:uid="{00000000-0005-0000-0000-0000CB6F0000}"/>
    <cellStyle name="Note 4 7 3 8" xfId="17416" xr:uid="{00000000-0005-0000-0000-0000CC6F0000}"/>
    <cellStyle name="Note 4 7 4" xfId="17417" xr:uid="{00000000-0005-0000-0000-0000CD6F0000}"/>
    <cellStyle name="Note 4 7 5" xfId="17418" xr:uid="{00000000-0005-0000-0000-0000CE6F0000}"/>
    <cellStyle name="Note 4 7 6" xfId="17419" xr:uid="{00000000-0005-0000-0000-0000CF6F0000}"/>
    <cellStyle name="Note 4 7 7" xfId="17420" xr:uid="{00000000-0005-0000-0000-0000D06F0000}"/>
    <cellStyle name="Note 4 7 8" xfId="17421" xr:uid="{00000000-0005-0000-0000-0000D16F0000}"/>
    <cellStyle name="Note 4 7 9" xfId="17422" xr:uid="{00000000-0005-0000-0000-0000D26F0000}"/>
    <cellStyle name="Note 4 8" xfId="17423" xr:uid="{00000000-0005-0000-0000-0000D36F0000}"/>
    <cellStyle name="Note 4 8 2" xfId="17424" xr:uid="{00000000-0005-0000-0000-0000D46F0000}"/>
    <cellStyle name="Note 4 8 2 2" xfId="17425" xr:uid="{00000000-0005-0000-0000-0000D56F0000}"/>
    <cellStyle name="Note 4 8 2 2 2" xfId="17426" xr:uid="{00000000-0005-0000-0000-0000D66F0000}"/>
    <cellStyle name="Note 4 8 2 2 3" xfId="17427" xr:uid="{00000000-0005-0000-0000-0000D76F0000}"/>
    <cellStyle name="Note 4 8 2 2 4" xfId="17428" xr:uid="{00000000-0005-0000-0000-0000D86F0000}"/>
    <cellStyle name="Note 4 8 2 2 5" xfId="17429" xr:uid="{00000000-0005-0000-0000-0000D96F0000}"/>
    <cellStyle name="Note 4 8 2 2 6" xfId="17430" xr:uid="{00000000-0005-0000-0000-0000DA6F0000}"/>
    <cellStyle name="Note 4 8 2 2 7" xfId="17431" xr:uid="{00000000-0005-0000-0000-0000DB6F0000}"/>
    <cellStyle name="Note 4 8 2 2 8" xfId="17432" xr:uid="{00000000-0005-0000-0000-0000DC6F0000}"/>
    <cellStyle name="Note 4 8 2 3" xfId="17433" xr:uid="{00000000-0005-0000-0000-0000DD6F0000}"/>
    <cellStyle name="Note 4 8 2 4" xfId="17434" xr:uid="{00000000-0005-0000-0000-0000DE6F0000}"/>
    <cellStyle name="Note 4 8 2 5" xfId="17435" xr:uid="{00000000-0005-0000-0000-0000DF6F0000}"/>
    <cellStyle name="Note 4 8 2 6" xfId="17436" xr:uid="{00000000-0005-0000-0000-0000E06F0000}"/>
    <cellStyle name="Note 4 8 2 7" xfId="17437" xr:uid="{00000000-0005-0000-0000-0000E16F0000}"/>
    <cellStyle name="Note 4 8 2 8" xfId="17438" xr:uid="{00000000-0005-0000-0000-0000E26F0000}"/>
    <cellStyle name="Note 4 8 3" xfId="17439" xr:uid="{00000000-0005-0000-0000-0000E36F0000}"/>
    <cellStyle name="Note 4 8 3 2" xfId="17440" xr:uid="{00000000-0005-0000-0000-0000E46F0000}"/>
    <cellStyle name="Note 4 8 3 3" xfId="17441" xr:uid="{00000000-0005-0000-0000-0000E56F0000}"/>
    <cellStyle name="Note 4 8 3 4" xfId="17442" xr:uid="{00000000-0005-0000-0000-0000E66F0000}"/>
    <cellStyle name="Note 4 8 3 5" xfId="17443" xr:uid="{00000000-0005-0000-0000-0000E76F0000}"/>
    <cellStyle name="Note 4 8 3 6" xfId="17444" xr:uid="{00000000-0005-0000-0000-0000E86F0000}"/>
    <cellStyle name="Note 4 8 3 7" xfId="17445" xr:uid="{00000000-0005-0000-0000-0000E96F0000}"/>
    <cellStyle name="Note 4 8 3 8" xfId="17446" xr:uid="{00000000-0005-0000-0000-0000EA6F0000}"/>
    <cellStyle name="Note 4 8 4" xfId="17447" xr:uid="{00000000-0005-0000-0000-0000EB6F0000}"/>
    <cellStyle name="Note 4 8 5" xfId="17448" xr:uid="{00000000-0005-0000-0000-0000EC6F0000}"/>
    <cellStyle name="Note 4 8 6" xfId="17449" xr:uid="{00000000-0005-0000-0000-0000ED6F0000}"/>
    <cellStyle name="Note 4 8 7" xfId="17450" xr:uid="{00000000-0005-0000-0000-0000EE6F0000}"/>
    <cellStyle name="Note 4 8 8" xfId="17451" xr:uid="{00000000-0005-0000-0000-0000EF6F0000}"/>
    <cellStyle name="Note 4 8 9" xfId="17452" xr:uid="{00000000-0005-0000-0000-0000F06F0000}"/>
    <cellStyle name="Note 4 9" xfId="17453" xr:uid="{00000000-0005-0000-0000-0000F16F0000}"/>
    <cellStyle name="Note 4 9 2" xfId="17454" xr:uid="{00000000-0005-0000-0000-0000F26F0000}"/>
    <cellStyle name="Note 4 9 2 2" xfId="17455" xr:uid="{00000000-0005-0000-0000-0000F36F0000}"/>
    <cellStyle name="Note 4 9 2 3" xfId="17456" xr:uid="{00000000-0005-0000-0000-0000F46F0000}"/>
    <cellStyle name="Note 4 9 2 4" xfId="17457" xr:uid="{00000000-0005-0000-0000-0000F56F0000}"/>
    <cellStyle name="Note 4 9 2 5" xfId="17458" xr:uid="{00000000-0005-0000-0000-0000F66F0000}"/>
    <cellStyle name="Note 4 9 2 6" xfId="17459" xr:uid="{00000000-0005-0000-0000-0000F76F0000}"/>
    <cellStyle name="Note 4 9 2 7" xfId="17460" xr:uid="{00000000-0005-0000-0000-0000F86F0000}"/>
    <cellStyle name="Note 4 9 2 8" xfId="17461" xr:uid="{00000000-0005-0000-0000-0000F96F0000}"/>
    <cellStyle name="Note 4 9 3" xfId="17462" xr:uid="{00000000-0005-0000-0000-0000FA6F0000}"/>
    <cellStyle name="Note 4 9 4" xfId="17463" xr:uid="{00000000-0005-0000-0000-0000FB6F0000}"/>
    <cellStyle name="Note 4 9 5" xfId="17464" xr:uid="{00000000-0005-0000-0000-0000FC6F0000}"/>
    <cellStyle name="Note 4 9 6" xfId="17465" xr:uid="{00000000-0005-0000-0000-0000FD6F0000}"/>
    <cellStyle name="Note 4 9 7" xfId="17466" xr:uid="{00000000-0005-0000-0000-0000FE6F0000}"/>
    <cellStyle name="Note 4 9 8" xfId="17467" xr:uid="{00000000-0005-0000-0000-0000FF6F0000}"/>
    <cellStyle name="Note 5" xfId="17468" xr:uid="{00000000-0005-0000-0000-000000700000}"/>
    <cellStyle name="Note 5 10" xfId="17469" xr:uid="{00000000-0005-0000-0000-000001700000}"/>
    <cellStyle name="Note 5 2" xfId="17470" xr:uid="{00000000-0005-0000-0000-000002700000}"/>
    <cellStyle name="Note 5 2 2" xfId="17471" xr:uid="{00000000-0005-0000-0000-000003700000}"/>
    <cellStyle name="Note 5 2 2 2" xfId="17472" xr:uid="{00000000-0005-0000-0000-000004700000}"/>
    <cellStyle name="Note 5 2 2 2 2" xfId="17473" xr:uid="{00000000-0005-0000-0000-000005700000}"/>
    <cellStyle name="Note 5 2 2 2 3" xfId="17474" xr:uid="{00000000-0005-0000-0000-000006700000}"/>
    <cellStyle name="Note 5 2 2 2 4" xfId="17475" xr:uid="{00000000-0005-0000-0000-000007700000}"/>
    <cellStyle name="Note 5 2 2 2 5" xfId="17476" xr:uid="{00000000-0005-0000-0000-000008700000}"/>
    <cellStyle name="Note 5 2 2 2 6" xfId="17477" xr:uid="{00000000-0005-0000-0000-000009700000}"/>
    <cellStyle name="Note 5 2 2 2 7" xfId="17478" xr:uid="{00000000-0005-0000-0000-00000A700000}"/>
    <cellStyle name="Note 5 2 2 2 8" xfId="17479" xr:uid="{00000000-0005-0000-0000-00000B700000}"/>
    <cellStyle name="Note 5 2 2 3" xfId="17480" xr:uid="{00000000-0005-0000-0000-00000C700000}"/>
    <cellStyle name="Note 5 2 2 4" xfId="17481" xr:uid="{00000000-0005-0000-0000-00000D700000}"/>
    <cellStyle name="Note 5 2 2 5" xfId="17482" xr:uid="{00000000-0005-0000-0000-00000E700000}"/>
    <cellStyle name="Note 5 2 2 6" xfId="17483" xr:uid="{00000000-0005-0000-0000-00000F700000}"/>
    <cellStyle name="Note 5 2 2 7" xfId="17484" xr:uid="{00000000-0005-0000-0000-000010700000}"/>
    <cellStyle name="Note 5 2 2 8" xfId="17485" xr:uid="{00000000-0005-0000-0000-000011700000}"/>
    <cellStyle name="Note 5 2 3" xfId="17486" xr:uid="{00000000-0005-0000-0000-000012700000}"/>
    <cellStyle name="Note 5 2 3 2" xfId="17487" xr:uid="{00000000-0005-0000-0000-000013700000}"/>
    <cellStyle name="Note 5 2 3 3" xfId="17488" xr:uid="{00000000-0005-0000-0000-000014700000}"/>
    <cellStyle name="Note 5 2 3 4" xfId="17489" xr:uid="{00000000-0005-0000-0000-000015700000}"/>
    <cellStyle name="Note 5 2 3 5" xfId="17490" xr:uid="{00000000-0005-0000-0000-000016700000}"/>
    <cellStyle name="Note 5 2 3 6" xfId="17491" xr:uid="{00000000-0005-0000-0000-000017700000}"/>
    <cellStyle name="Note 5 2 3 7" xfId="17492" xr:uid="{00000000-0005-0000-0000-000018700000}"/>
    <cellStyle name="Note 5 2 3 8" xfId="17493" xr:uid="{00000000-0005-0000-0000-000019700000}"/>
    <cellStyle name="Note 5 2 4" xfId="17494" xr:uid="{00000000-0005-0000-0000-00001A700000}"/>
    <cellStyle name="Note 5 2 5" xfId="17495" xr:uid="{00000000-0005-0000-0000-00001B700000}"/>
    <cellStyle name="Note 5 2 6" xfId="17496" xr:uid="{00000000-0005-0000-0000-00001C700000}"/>
    <cellStyle name="Note 5 2 7" xfId="17497" xr:uid="{00000000-0005-0000-0000-00001D700000}"/>
    <cellStyle name="Note 5 2 8" xfId="17498" xr:uid="{00000000-0005-0000-0000-00001E700000}"/>
    <cellStyle name="Note 5 2 9" xfId="17499" xr:uid="{00000000-0005-0000-0000-00001F700000}"/>
    <cellStyle name="Note 5 3" xfId="17500" xr:uid="{00000000-0005-0000-0000-000020700000}"/>
    <cellStyle name="Note 5 3 2" xfId="17501" xr:uid="{00000000-0005-0000-0000-000021700000}"/>
    <cellStyle name="Note 5 3 2 2" xfId="17502" xr:uid="{00000000-0005-0000-0000-000022700000}"/>
    <cellStyle name="Note 5 3 2 3" xfId="17503" xr:uid="{00000000-0005-0000-0000-000023700000}"/>
    <cellStyle name="Note 5 3 2 4" xfId="17504" xr:uid="{00000000-0005-0000-0000-000024700000}"/>
    <cellStyle name="Note 5 3 2 5" xfId="17505" xr:uid="{00000000-0005-0000-0000-000025700000}"/>
    <cellStyle name="Note 5 3 2 6" xfId="17506" xr:uid="{00000000-0005-0000-0000-000026700000}"/>
    <cellStyle name="Note 5 3 2 7" xfId="17507" xr:uid="{00000000-0005-0000-0000-000027700000}"/>
    <cellStyle name="Note 5 3 2 8" xfId="17508" xr:uid="{00000000-0005-0000-0000-000028700000}"/>
    <cellStyle name="Note 5 3 3" xfId="17509" xr:uid="{00000000-0005-0000-0000-000029700000}"/>
    <cellStyle name="Note 5 3 4" xfId="17510" xr:uid="{00000000-0005-0000-0000-00002A700000}"/>
    <cellStyle name="Note 5 3 5" xfId="17511" xr:uid="{00000000-0005-0000-0000-00002B700000}"/>
    <cellStyle name="Note 5 3 6" xfId="17512" xr:uid="{00000000-0005-0000-0000-00002C700000}"/>
    <cellStyle name="Note 5 3 7" xfId="17513" xr:uid="{00000000-0005-0000-0000-00002D700000}"/>
    <cellStyle name="Note 5 3 8" xfId="17514" xr:uid="{00000000-0005-0000-0000-00002E700000}"/>
    <cellStyle name="Note 5 4" xfId="17515" xr:uid="{00000000-0005-0000-0000-00002F700000}"/>
    <cellStyle name="Note 5 4 2" xfId="17516" xr:uid="{00000000-0005-0000-0000-000030700000}"/>
    <cellStyle name="Note 5 4 3" xfId="17517" xr:uid="{00000000-0005-0000-0000-000031700000}"/>
    <cellStyle name="Note 5 4 4" xfId="17518" xr:uid="{00000000-0005-0000-0000-000032700000}"/>
    <cellStyle name="Note 5 4 5" xfId="17519" xr:uid="{00000000-0005-0000-0000-000033700000}"/>
    <cellStyle name="Note 5 4 6" xfId="17520" xr:uid="{00000000-0005-0000-0000-000034700000}"/>
    <cellStyle name="Note 5 4 7" xfId="17521" xr:uid="{00000000-0005-0000-0000-000035700000}"/>
    <cellStyle name="Note 5 4 8" xfId="17522" xr:uid="{00000000-0005-0000-0000-000036700000}"/>
    <cellStyle name="Note 5 5" xfId="17523" xr:uid="{00000000-0005-0000-0000-000037700000}"/>
    <cellStyle name="Note 5 6" xfId="17524" xr:uid="{00000000-0005-0000-0000-000038700000}"/>
    <cellStyle name="Note 5 7" xfId="17525" xr:uid="{00000000-0005-0000-0000-000039700000}"/>
    <cellStyle name="Note 5 8" xfId="17526" xr:uid="{00000000-0005-0000-0000-00003A700000}"/>
    <cellStyle name="Note 5 9" xfId="17527" xr:uid="{00000000-0005-0000-0000-00003B700000}"/>
    <cellStyle name="Note 6" xfId="17528" xr:uid="{00000000-0005-0000-0000-00003C700000}"/>
    <cellStyle name="Note 6 2" xfId="17529" xr:uid="{00000000-0005-0000-0000-00003D700000}"/>
    <cellStyle name="Note 6 2 2" xfId="17530" xr:uid="{00000000-0005-0000-0000-00003E700000}"/>
    <cellStyle name="Note 6 2 2 2" xfId="17531" xr:uid="{00000000-0005-0000-0000-00003F700000}"/>
    <cellStyle name="Note 6 2 2 3" xfId="17532" xr:uid="{00000000-0005-0000-0000-000040700000}"/>
    <cellStyle name="Note 6 2 2 4" xfId="17533" xr:uid="{00000000-0005-0000-0000-000041700000}"/>
    <cellStyle name="Note 6 2 2 5" xfId="17534" xr:uid="{00000000-0005-0000-0000-000042700000}"/>
    <cellStyle name="Note 6 2 2 6" xfId="17535" xr:uid="{00000000-0005-0000-0000-000043700000}"/>
    <cellStyle name="Note 6 2 2 7" xfId="17536" xr:uid="{00000000-0005-0000-0000-000044700000}"/>
    <cellStyle name="Note 6 2 2 8" xfId="17537" xr:uid="{00000000-0005-0000-0000-000045700000}"/>
    <cellStyle name="Note 6 2 3" xfId="17538" xr:uid="{00000000-0005-0000-0000-000046700000}"/>
    <cellStyle name="Note 6 2 4" xfId="17539" xr:uid="{00000000-0005-0000-0000-000047700000}"/>
    <cellStyle name="Note 6 2 5" xfId="17540" xr:uid="{00000000-0005-0000-0000-000048700000}"/>
    <cellStyle name="Note 6 2 6" xfId="17541" xr:uid="{00000000-0005-0000-0000-000049700000}"/>
    <cellStyle name="Note 6 2 7" xfId="17542" xr:uid="{00000000-0005-0000-0000-00004A700000}"/>
    <cellStyle name="Note 6 2 8" xfId="17543" xr:uid="{00000000-0005-0000-0000-00004B700000}"/>
    <cellStyle name="Note 6 3" xfId="17544" xr:uid="{00000000-0005-0000-0000-00004C700000}"/>
    <cellStyle name="Note 6 3 2" xfId="17545" xr:uid="{00000000-0005-0000-0000-00004D700000}"/>
    <cellStyle name="Note 6 3 3" xfId="17546" xr:uid="{00000000-0005-0000-0000-00004E700000}"/>
    <cellStyle name="Note 6 3 4" xfId="17547" xr:uid="{00000000-0005-0000-0000-00004F700000}"/>
    <cellStyle name="Note 6 3 5" xfId="17548" xr:uid="{00000000-0005-0000-0000-000050700000}"/>
    <cellStyle name="Note 6 3 6" xfId="17549" xr:uid="{00000000-0005-0000-0000-000051700000}"/>
    <cellStyle name="Note 6 3 7" xfId="17550" xr:uid="{00000000-0005-0000-0000-000052700000}"/>
    <cellStyle name="Note 6 3 8" xfId="17551" xr:uid="{00000000-0005-0000-0000-000053700000}"/>
    <cellStyle name="Note 6 4" xfId="17552" xr:uid="{00000000-0005-0000-0000-000054700000}"/>
    <cellStyle name="Note 6 5" xfId="17553" xr:uid="{00000000-0005-0000-0000-000055700000}"/>
    <cellStyle name="Note 6 6" xfId="17554" xr:uid="{00000000-0005-0000-0000-000056700000}"/>
    <cellStyle name="Note 6 7" xfId="17555" xr:uid="{00000000-0005-0000-0000-000057700000}"/>
    <cellStyle name="Note 6 8" xfId="17556" xr:uid="{00000000-0005-0000-0000-000058700000}"/>
    <cellStyle name="Note 6 9" xfId="17557" xr:uid="{00000000-0005-0000-0000-000059700000}"/>
    <cellStyle name="Note 7" xfId="17558" xr:uid="{00000000-0005-0000-0000-00005A700000}"/>
    <cellStyle name="Note 7 2" xfId="17559" xr:uid="{00000000-0005-0000-0000-00005B700000}"/>
    <cellStyle name="Note 7 2 2" xfId="17560" xr:uid="{00000000-0005-0000-0000-00005C700000}"/>
    <cellStyle name="Note 7 2 2 2" xfId="17561" xr:uid="{00000000-0005-0000-0000-00005D700000}"/>
    <cellStyle name="Note 7 2 2 3" xfId="17562" xr:uid="{00000000-0005-0000-0000-00005E700000}"/>
    <cellStyle name="Note 7 2 2 4" xfId="17563" xr:uid="{00000000-0005-0000-0000-00005F700000}"/>
    <cellStyle name="Note 7 2 2 5" xfId="17564" xr:uid="{00000000-0005-0000-0000-000060700000}"/>
    <cellStyle name="Note 7 2 2 6" xfId="17565" xr:uid="{00000000-0005-0000-0000-000061700000}"/>
    <cellStyle name="Note 7 2 2 7" xfId="17566" xr:uid="{00000000-0005-0000-0000-000062700000}"/>
    <cellStyle name="Note 7 2 2 8" xfId="17567" xr:uid="{00000000-0005-0000-0000-000063700000}"/>
    <cellStyle name="Note 7 2 3" xfId="17568" xr:uid="{00000000-0005-0000-0000-000064700000}"/>
    <cellStyle name="Note 7 2 4" xfId="17569" xr:uid="{00000000-0005-0000-0000-000065700000}"/>
    <cellStyle name="Note 7 2 5" xfId="17570" xr:uid="{00000000-0005-0000-0000-000066700000}"/>
    <cellStyle name="Note 7 2 6" xfId="17571" xr:uid="{00000000-0005-0000-0000-000067700000}"/>
    <cellStyle name="Note 7 2 7" xfId="17572" xr:uid="{00000000-0005-0000-0000-000068700000}"/>
    <cellStyle name="Note 7 2 8" xfId="17573" xr:uid="{00000000-0005-0000-0000-000069700000}"/>
    <cellStyle name="Note 7 3" xfId="17574" xr:uid="{00000000-0005-0000-0000-00006A700000}"/>
    <cellStyle name="Note 7 3 2" xfId="17575" xr:uid="{00000000-0005-0000-0000-00006B700000}"/>
    <cellStyle name="Note 7 3 3" xfId="17576" xr:uid="{00000000-0005-0000-0000-00006C700000}"/>
    <cellStyle name="Note 7 3 4" xfId="17577" xr:uid="{00000000-0005-0000-0000-00006D700000}"/>
    <cellStyle name="Note 7 3 5" xfId="17578" xr:uid="{00000000-0005-0000-0000-00006E700000}"/>
    <cellStyle name="Note 7 3 6" xfId="17579" xr:uid="{00000000-0005-0000-0000-00006F700000}"/>
    <cellStyle name="Note 7 3 7" xfId="17580" xr:uid="{00000000-0005-0000-0000-000070700000}"/>
    <cellStyle name="Note 7 3 8" xfId="17581" xr:uid="{00000000-0005-0000-0000-000071700000}"/>
    <cellStyle name="Note 7 4" xfId="17582" xr:uid="{00000000-0005-0000-0000-000072700000}"/>
    <cellStyle name="Note 7 5" xfId="17583" xr:uid="{00000000-0005-0000-0000-000073700000}"/>
    <cellStyle name="Note 7 6" xfId="17584" xr:uid="{00000000-0005-0000-0000-000074700000}"/>
    <cellStyle name="Note 7 7" xfId="17585" xr:uid="{00000000-0005-0000-0000-000075700000}"/>
    <cellStyle name="Note 7 8" xfId="17586" xr:uid="{00000000-0005-0000-0000-000076700000}"/>
    <cellStyle name="Note 7 9" xfId="17587" xr:uid="{00000000-0005-0000-0000-000077700000}"/>
    <cellStyle name="Note 8" xfId="17588" xr:uid="{00000000-0005-0000-0000-000078700000}"/>
    <cellStyle name="Note 8 2" xfId="17589" xr:uid="{00000000-0005-0000-0000-000079700000}"/>
    <cellStyle name="Note 8 2 2" xfId="17590" xr:uid="{00000000-0005-0000-0000-00007A700000}"/>
    <cellStyle name="Note 8 2 2 2" xfId="17591" xr:uid="{00000000-0005-0000-0000-00007B700000}"/>
    <cellStyle name="Note 8 2 2 3" xfId="17592" xr:uid="{00000000-0005-0000-0000-00007C700000}"/>
    <cellStyle name="Note 8 2 2 4" xfId="17593" xr:uid="{00000000-0005-0000-0000-00007D700000}"/>
    <cellStyle name="Note 8 2 2 5" xfId="17594" xr:uid="{00000000-0005-0000-0000-00007E700000}"/>
    <cellStyle name="Note 8 2 2 6" xfId="17595" xr:uid="{00000000-0005-0000-0000-00007F700000}"/>
    <cellStyle name="Note 8 2 2 7" xfId="17596" xr:uid="{00000000-0005-0000-0000-000080700000}"/>
    <cellStyle name="Note 8 2 2 8" xfId="17597" xr:uid="{00000000-0005-0000-0000-000081700000}"/>
    <cellStyle name="Note 8 2 3" xfId="17598" xr:uid="{00000000-0005-0000-0000-000082700000}"/>
    <cellStyle name="Note 8 2 4" xfId="17599" xr:uid="{00000000-0005-0000-0000-000083700000}"/>
    <cellStyle name="Note 8 2 5" xfId="17600" xr:uid="{00000000-0005-0000-0000-000084700000}"/>
    <cellStyle name="Note 8 2 6" xfId="17601" xr:uid="{00000000-0005-0000-0000-000085700000}"/>
    <cellStyle name="Note 8 2 7" xfId="17602" xr:uid="{00000000-0005-0000-0000-000086700000}"/>
    <cellStyle name="Note 8 2 8" xfId="17603" xr:uid="{00000000-0005-0000-0000-000087700000}"/>
    <cellStyle name="Note 8 3" xfId="17604" xr:uid="{00000000-0005-0000-0000-000088700000}"/>
    <cellStyle name="Note 8 3 2" xfId="17605" xr:uid="{00000000-0005-0000-0000-000089700000}"/>
    <cellStyle name="Note 8 3 3" xfId="17606" xr:uid="{00000000-0005-0000-0000-00008A700000}"/>
    <cellStyle name="Note 8 3 4" xfId="17607" xr:uid="{00000000-0005-0000-0000-00008B700000}"/>
    <cellStyle name="Note 8 3 5" xfId="17608" xr:uid="{00000000-0005-0000-0000-00008C700000}"/>
    <cellStyle name="Note 8 3 6" xfId="17609" xr:uid="{00000000-0005-0000-0000-00008D700000}"/>
    <cellStyle name="Note 8 3 7" xfId="17610" xr:uid="{00000000-0005-0000-0000-00008E700000}"/>
    <cellStyle name="Note 8 3 8" xfId="17611" xr:uid="{00000000-0005-0000-0000-00008F700000}"/>
    <cellStyle name="Note 8 4" xfId="17612" xr:uid="{00000000-0005-0000-0000-000090700000}"/>
    <cellStyle name="Note 8 5" xfId="17613" xr:uid="{00000000-0005-0000-0000-000091700000}"/>
    <cellStyle name="Note 8 6" xfId="17614" xr:uid="{00000000-0005-0000-0000-000092700000}"/>
    <cellStyle name="Note 8 7" xfId="17615" xr:uid="{00000000-0005-0000-0000-000093700000}"/>
    <cellStyle name="Note 8 8" xfId="17616" xr:uid="{00000000-0005-0000-0000-000094700000}"/>
    <cellStyle name="Note 8 9" xfId="17617" xr:uid="{00000000-0005-0000-0000-000095700000}"/>
    <cellStyle name="Note 9" xfId="17618" xr:uid="{00000000-0005-0000-0000-000096700000}"/>
    <cellStyle name="Note 9 2" xfId="17619" xr:uid="{00000000-0005-0000-0000-000097700000}"/>
    <cellStyle name="Note 9 2 2" xfId="17620" xr:uid="{00000000-0005-0000-0000-000098700000}"/>
    <cellStyle name="Note 9 2 2 2" xfId="17621" xr:uid="{00000000-0005-0000-0000-000099700000}"/>
    <cellStyle name="Note 9 2 2 3" xfId="17622" xr:uid="{00000000-0005-0000-0000-00009A700000}"/>
    <cellStyle name="Note 9 2 2 4" xfId="17623" xr:uid="{00000000-0005-0000-0000-00009B700000}"/>
    <cellStyle name="Note 9 2 2 5" xfId="17624" xr:uid="{00000000-0005-0000-0000-00009C700000}"/>
    <cellStyle name="Note 9 2 2 6" xfId="17625" xr:uid="{00000000-0005-0000-0000-00009D700000}"/>
    <cellStyle name="Note 9 2 2 7" xfId="17626" xr:uid="{00000000-0005-0000-0000-00009E700000}"/>
    <cellStyle name="Note 9 2 2 8" xfId="17627" xr:uid="{00000000-0005-0000-0000-00009F700000}"/>
    <cellStyle name="Note 9 2 3" xfId="17628" xr:uid="{00000000-0005-0000-0000-0000A0700000}"/>
    <cellStyle name="Note 9 2 4" xfId="17629" xr:uid="{00000000-0005-0000-0000-0000A1700000}"/>
    <cellStyle name="Note 9 2 5" xfId="17630" xr:uid="{00000000-0005-0000-0000-0000A2700000}"/>
    <cellStyle name="Note 9 2 6" xfId="17631" xr:uid="{00000000-0005-0000-0000-0000A3700000}"/>
    <cellStyle name="Note 9 2 7" xfId="17632" xr:uid="{00000000-0005-0000-0000-0000A4700000}"/>
    <cellStyle name="Note 9 2 8" xfId="17633" xr:uid="{00000000-0005-0000-0000-0000A5700000}"/>
    <cellStyle name="Note 9 3" xfId="17634" xr:uid="{00000000-0005-0000-0000-0000A6700000}"/>
    <cellStyle name="Note 9 3 2" xfId="17635" xr:uid="{00000000-0005-0000-0000-0000A7700000}"/>
    <cellStyle name="Note 9 3 3" xfId="17636" xr:uid="{00000000-0005-0000-0000-0000A8700000}"/>
    <cellStyle name="Note 9 3 4" xfId="17637" xr:uid="{00000000-0005-0000-0000-0000A9700000}"/>
    <cellStyle name="Note 9 3 5" xfId="17638" xr:uid="{00000000-0005-0000-0000-0000AA700000}"/>
    <cellStyle name="Note 9 3 6" xfId="17639" xr:uid="{00000000-0005-0000-0000-0000AB700000}"/>
    <cellStyle name="Note 9 3 7" xfId="17640" xr:uid="{00000000-0005-0000-0000-0000AC700000}"/>
    <cellStyle name="Note 9 3 8" xfId="17641" xr:uid="{00000000-0005-0000-0000-0000AD700000}"/>
    <cellStyle name="Note 9 4" xfId="17642" xr:uid="{00000000-0005-0000-0000-0000AE700000}"/>
    <cellStyle name="Note 9 5" xfId="17643" xr:uid="{00000000-0005-0000-0000-0000AF700000}"/>
    <cellStyle name="Note 9 6" xfId="17644" xr:uid="{00000000-0005-0000-0000-0000B0700000}"/>
    <cellStyle name="Note 9 7" xfId="17645" xr:uid="{00000000-0005-0000-0000-0000B1700000}"/>
    <cellStyle name="Note 9 8" xfId="17646" xr:uid="{00000000-0005-0000-0000-0000B2700000}"/>
    <cellStyle name="Note 9 9" xfId="17647" xr:uid="{00000000-0005-0000-0000-0000B3700000}"/>
    <cellStyle name="Number." xfId="17648" xr:uid="{00000000-0005-0000-0000-0000B4700000}"/>
    <cellStyle name="Number. 2" xfId="17649" xr:uid="{00000000-0005-0000-0000-0000B5700000}"/>
    <cellStyle name="Number. 3" xfId="17650" xr:uid="{00000000-0005-0000-0000-0000B6700000}"/>
    <cellStyle name="Output 10" xfId="17651" xr:uid="{00000000-0005-0000-0000-0000B7700000}"/>
    <cellStyle name="Output 10 2" xfId="17652" xr:uid="{00000000-0005-0000-0000-0000B8700000}"/>
    <cellStyle name="Output 10 2 2" xfId="17653" xr:uid="{00000000-0005-0000-0000-0000B9700000}"/>
    <cellStyle name="Output 10 2 2 2" xfId="17654" xr:uid="{00000000-0005-0000-0000-0000BA700000}"/>
    <cellStyle name="Output 10 2 2 3" xfId="17655" xr:uid="{00000000-0005-0000-0000-0000BB700000}"/>
    <cellStyle name="Output 10 2 2 4" xfId="17656" xr:uid="{00000000-0005-0000-0000-0000BC700000}"/>
    <cellStyle name="Output 10 2 2 5" xfId="17657" xr:uid="{00000000-0005-0000-0000-0000BD700000}"/>
    <cellStyle name="Output 10 2 2 6" xfId="17658" xr:uid="{00000000-0005-0000-0000-0000BE700000}"/>
    <cellStyle name="Output 10 2 2 7" xfId="17659" xr:uid="{00000000-0005-0000-0000-0000BF700000}"/>
    <cellStyle name="Output 10 2 2 8" xfId="17660" xr:uid="{00000000-0005-0000-0000-0000C0700000}"/>
    <cellStyle name="Output 10 2 3" xfId="17661" xr:uid="{00000000-0005-0000-0000-0000C1700000}"/>
    <cellStyle name="Output 10 2 4" xfId="17662" xr:uid="{00000000-0005-0000-0000-0000C2700000}"/>
    <cellStyle name="Output 10 2 5" xfId="17663" xr:uid="{00000000-0005-0000-0000-0000C3700000}"/>
    <cellStyle name="Output 10 2 6" xfId="17664" xr:uid="{00000000-0005-0000-0000-0000C4700000}"/>
    <cellStyle name="Output 10 2 7" xfId="17665" xr:uid="{00000000-0005-0000-0000-0000C5700000}"/>
    <cellStyle name="Output 10 2 8" xfId="17666" xr:uid="{00000000-0005-0000-0000-0000C6700000}"/>
    <cellStyle name="Output 10 3" xfId="17667" xr:uid="{00000000-0005-0000-0000-0000C7700000}"/>
    <cellStyle name="Output 10 3 2" xfId="17668" xr:uid="{00000000-0005-0000-0000-0000C8700000}"/>
    <cellStyle name="Output 10 3 3" xfId="17669" xr:uid="{00000000-0005-0000-0000-0000C9700000}"/>
    <cellStyle name="Output 10 3 4" xfId="17670" xr:uid="{00000000-0005-0000-0000-0000CA700000}"/>
    <cellStyle name="Output 10 3 5" xfId="17671" xr:uid="{00000000-0005-0000-0000-0000CB700000}"/>
    <cellStyle name="Output 10 3 6" xfId="17672" xr:uid="{00000000-0005-0000-0000-0000CC700000}"/>
    <cellStyle name="Output 10 3 7" xfId="17673" xr:uid="{00000000-0005-0000-0000-0000CD700000}"/>
    <cellStyle name="Output 10 3 8" xfId="17674" xr:uid="{00000000-0005-0000-0000-0000CE700000}"/>
    <cellStyle name="Output 10 4" xfId="17675" xr:uid="{00000000-0005-0000-0000-0000CF700000}"/>
    <cellStyle name="Output 10 5" xfId="17676" xr:uid="{00000000-0005-0000-0000-0000D0700000}"/>
    <cellStyle name="Output 10 6" xfId="17677" xr:uid="{00000000-0005-0000-0000-0000D1700000}"/>
    <cellStyle name="Output 10 7" xfId="17678" xr:uid="{00000000-0005-0000-0000-0000D2700000}"/>
    <cellStyle name="Output 10 8" xfId="17679" xr:uid="{00000000-0005-0000-0000-0000D3700000}"/>
    <cellStyle name="Output 10 9" xfId="17680" xr:uid="{00000000-0005-0000-0000-0000D4700000}"/>
    <cellStyle name="Output 11" xfId="17681" xr:uid="{00000000-0005-0000-0000-0000D5700000}"/>
    <cellStyle name="Output 11 2" xfId="17682" xr:uid="{00000000-0005-0000-0000-0000D6700000}"/>
    <cellStyle name="Output 11 2 2" xfId="17683" xr:uid="{00000000-0005-0000-0000-0000D7700000}"/>
    <cellStyle name="Output 11 2 2 2" xfId="17684" xr:uid="{00000000-0005-0000-0000-0000D8700000}"/>
    <cellStyle name="Output 11 2 2 3" xfId="17685" xr:uid="{00000000-0005-0000-0000-0000D9700000}"/>
    <cellStyle name="Output 11 2 2 4" xfId="17686" xr:uid="{00000000-0005-0000-0000-0000DA700000}"/>
    <cellStyle name="Output 11 2 2 5" xfId="17687" xr:uid="{00000000-0005-0000-0000-0000DB700000}"/>
    <cellStyle name="Output 11 2 2 6" xfId="17688" xr:uid="{00000000-0005-0000-0000-0000DC700000}"/>
    <cellStyle name="Output 11 2 2 7" xfId="17689" xr:uid="{00000000-0005-0000-0000-0000DD700000}"/>
    <cellStyle name="Output 11 2 2 8" xfId="17690" xr:uid="{00000000-0005-0000-0000-0000DE700000}"/>
    <cellStyle name="Output 11 2 3" xfId="17691" xr:uid="{00000000-0005-0000-0000-0000DF700000}"/>
    <cellStyle name="Output 11 2 4" xfId="17692" xr:uid="{00000000-0005-0000-0000-0000E0700000}"/>
    <cellStyle name="Output 11 2 5" xfId="17693" xr:uid="{00000000-0005-0000-0000-0000E1700000}"/>
    <cellStyle name="Output 11 2 6" xfId="17694" xr:uid="{00000000-0005-0000-0000-0000E2700000}"/>
    <cellStyle name="Output 11 2 7" xfId="17695" xr:uid="{00000000-0005-0000-0000-0000E3700000}"/>
    <cellStyle name="Output 11 2 8" xfId="17696" xr:uid="{00000000-0005-0000-0000-0000E4700000}"/>
    <cellStyle name="Output 11 3" xfId="17697" xr:uid="{00000000-0005-0000-0000-0000E5700000}"/>
    <cellStyle name="Output 11 3 2" xfId="17698" xr:uid="{00000000-0005-0000-0000-0000E6700000}"/>
    <cellStyle name="Output 11 3 3" xfId="17699" xr:uid="{00000000-0005-0000-0000-0000E7700000}"/>
    <cellStyle name="Output 11 3 4" xfId="17700" xr:uid="{00000000-0005-0000-0000-0000E8700000}"/>
    <cellStyle name="Output 11 3 5" xfId="17701" xr:uid="{00000000-0005-0000-0000-0000E9700000}"/>
    <cellStyle name="Output 11 3 6" xfId="17702" xr:uid="{00000000-0005-0000-0000-0000EA700000}"/>
    <cellStyle name="Output 11 3 7" xfId="17703" xr:uid="{00000000-0005-0000-0000-0000EB700000}"/>
    <cellStyle name="Output 11 3 8" xfId="17704" xr:uid="{00000000-0005-0000-0000-0000EC700000}"/>
    <cellStyle name="Output 11 4" xfId="17705" xr:uid="{00000000-0005-0000-0000-0000ED700000}"/>
    <cellStyle name="Output 11 5" xfId="17706" xr:uid="{00000000-0005-0000-0000-0000EE700000}"/>
    <cellStyle name="Output 11 6" xfId="17707" xr:uid="{00000000-0005-0000-0000-0000EF700000}"/>
    <cellStyle name="Output 11 7" xfId="17708" xr:uid="{00000000-0005-0000-0000-0000F0700000}"/>
    <cellStyle name="Output 11 8" xfId="17709" xr:uid="{00000000-0005-0000-0000-0000F1700000}"/>
    <cellStyle name="Output 11 9" xfId="17710" xr:uid="{00000000-0005-0000-0000-0000F2700000}"/>
    <cellStyle name="Output 12" xfId="17711" xr:uid="{00000000-0005-0000-0000-0000F3700000}"/>
    <cellStyle name="Output 12 2" xfId="17712" xr:uid="{00000000-0005-0000-0000-0000F4700000}"/>
    <cellStyle name="Output 12 2 2" xfId="17713" xr:uid="{00000000-0005-0000-0000-0000F5700000}"/>
    <cellStyle name="Output 12 2 3" xfId="17714" xr:uid="{00000000-0005-0000-0000-0000F6700000}"/>
    <cellStyle name="Output 12 2 4" xfId="17715" xr:uid="{00000000-0005-0000-0000-0000F7700000}"/>
    <cellStyle name="Output 12 2 5" xfId="17716" xr:uid="{00000000-0005-0000-0000-0000F8700000}"/>
    <cellStyle name="Output 12 2 6" xfId="17717" xr:uid="{00000000-0005-0000-0000-0000F9700000}"/>
    <cellStyle name="Output 12 2 7" xfId="17718" xr:uid="{00000000-0005-0000-0000-0000FA700000}"/>
    <cellStyle name="Output 12 2 8" xfId="17719" xr:uid="{00000000-0005-0000-0000-0000FB700000}"/>
    <cellStyle name="Output 12 3" xfId="17720" xr:uid="{00000000-0005-0000-0000-0000FC700000}"/>
    <cellStyle name="Output 12 4" xfId="17721" xr:uid="{00000000-0005-0000-0000-0000FD700000}"/>
    <cellStyle name="Output 12 5" xfId="17722" xr:uid="{00000000-0005-0000-0000-0000FE700000}"/>
    <cellStyle name="Output 12 6" xfId="17723" xr:uid="{00000000-0005-0000-0000-0000FF700000}"/>
    <cellStyle name="Output 12 7" xfId="17724" xr:uid="{00000000-0005-0000-0000-000000710000}"/>
    <cellStyle name="Output 12 8" xfId="17725" xr:uid="{00000000-0005-0000-0000-000001710000}"/>
    <cellStyle name="Output 13" xfId="17726" xr:uid="{00000000-0005-0000-0000-000002710000}"/>
    <cellStyle name="Output 13 2" xfId="17727" xr:uid="{00000000-0005-0000-0000-000003710000}"/>
    <cellStyle name="Output 13 2 2" xfId="17728" xr:uid="{00000000-0005-0000-0000-000004710000}"/>
    <cellStyle name="Output 13 2 3" xfId="17729" xr:uid="{00000000-0005-0000-0000-000005710000}"/>
    <cellStyle name="Output 13 2 4" xfId="17730" xr:uid="{00000000-0005-0000-0000-000006710000}"/>
    <cellStyle name="Output 13 2 5" xfId="17731" xr:uid="{00000000-0005-0000-0000-000007710000}"/>
    <cellStyle name="Output 13 2 6" xfId="17732" xr:uid="{00000000-0005-0000-0000-000008710000}"/>
    <cellStyle name="Output 13 2 7" xfId="17733" xr:uid="{00000000-0005-0000-0000-000009710000}"/>
    <cellStyle name="Output 13 2 8" xfId="17734" xr:uid="{00000000-0005-0000-0000-00000A710000}"/>
    <cellStyle name="Output 13 3" xfId="17735" xr:uid="{00000000-0005-0000-0000-00000B710000}"/>
    <cellStyle name="Output 13 4" xfId="17736" xr:uid="{00000000-0005-0000-0000-00000C710000}"/>
    <cellStyle name="Output 13 5" xfId="17737" xr:uid="{00000000-0005-0000-0000-00000D710000}"/>
    <cellStyle name="Output 13 6" xfId="17738" xr:uid="{00000000-0005-0000-0000-00000E710000}"/>
    <cellStyle name="Output 13 7" xfId="17739" xr:uid="{00000000-0005-0000-0000-00000F710000}"/>
    <cellStyle name="Output 13 8" xfId="17740" xr:uid="{00000000-0005-0000-0000-000010710000}"/>
    <cellStyle name="Output 14" xfId="17741" xr:uid="{00000000-0005-0000-0000-000011710000}"/>
    <cellStyle name="Output 2" xfId="17742" xr:uid="{00000000-0005-0000-0000-000012710000}"/>
    <cellStyle name="Output 2 2" xfId="17743" xr:uid="{00000000-0005-0000-0000-000013710000}"/>
    <cellStyle name="Output 2 2 2" xfId="17744" xr:uid="{00000000-0005-0000-0000-000014710000}"/>
    <cellStyle name="Output 2 2 2 2" xfId="17745" xr:uid="{00000000-0005-0000-0000-000015710000}"/>
    <cellStyle name="Output 2 2 2 2 2" xfId="17746" xr:uid="{00000000-0005-0000-0000-000016710000}"/>
    <cellStyle name="Output 2 2 2 2 3" xfId="17747" xr:uid="{00000000-0005-0000-0000-000017710000}"/>
    <cellStyle name="Output 2 2 2 2 4" xfId="17748" xr:uid="{00000000-0005-0000-0000-000018710000}"/>
    <cellStyle name="Output 2 2 2 2 5" xfId="17749" xr:uid="{00000000-0005-0000-0000-000019710000}"/>
    <cellStyle name="Output 2 2 2 2 6" xfId="17750" xr:uid="{00000000-0005-0000-0000-00001A710000}"/>
    <cellStyle name="Output 2 2 2 2 7" xfId="17751" xr:uid="{00000000-0005-0000-0000-00001B710000}"/>
    <cellStyle name="Output 2 2 2 2 8" xfId="17752" xr:uid="{00000000-0005-0000-0000-00001C710000}"/>
    <cellStyle name="Output 2 2 2 3" xfId="17753" xr:uid="{00000000-0005-0000-0000-00001D710000}"/>
    <cellStyle name="Output 2 2 2 4" xfId="17754" xr:uid="{00000000-0005-0000-0000-00001E710000}"/>
    <cellStyle name="Output 2 2 2 5" xfId="17755" xr:uid="{00000000-0005-0000-0000-00001F710000}"/>
    <cellStyle name="Output 2 2 2 6" xfId="17756" xr:uid="{00000000-0005-0000-0000-000020710000}"/>
    <cellStyle name="Output 2 2 2 7" xfId="17757" xr:uid="{00000000-0005-0000-0000-000021710000}"/>
    <cellStyle name="Output 2 2 2 8" xfId="17758" xr:uid="{00000000-0005-0000-0000-000022710000}"/>
    <cellStyle name="Output 2 2 3" xfId="17759" xr:uid="{00000000-0005-0000-0000-000023710000}"/>
    <cellStyle name="Output 2 2 3 2" xfId="17760" xr:uid="{00000000-0005-0000-0000-000024710000}"/>
    <cellStyle name="Output 2 2 3 3" xfId="17761" xr:uid="{00000000-0005-0000-0000-000025710000}"/>
    <cellStyle name="Output 2 2 3 4" xfId="17762" xr:uid="{00000000-0005-0000-0000-000026710000}"/>
    <cellStyle name="Output 2 2 3 5" xfId="17763" xr:uid="{00000000-0005-0000-0000-000027710000}"/>
    <cellStyle name="Output 2 2 3 6" xfId="17764" xr:uid="{00000000-0005-0000-0000-000028710000}"/>
    <cellStyle name="Output 2 2 3 7" xfId="17765" xr:uid="{00000000-0005-0000-0000-000029710000}"/>
    <cellStyle name="Output 2 2 3 8" xfId="17766" xr:uid="{00000000-0005-0000-0000-00002A710000}"/>
    <cellStyle name="Output 2 2 4" xfId="17767" xr:uid="{00000000-0005-0000-0000-00002B710000}"/>
    <cellStyle name="Output 2 2 5" xfId="17768" xr:uid="{00000000-0005-0000-0000-00002C710000}"/>
    <cellStyle name="Output 2 2 6" xfId="17769" xr:uid="{00000000-0005-0000-0000-00002D710000}"/>
    <cellStyle name="Output 2 2 7" xfId="17770" xr:uid="{00000000-0005-0000-0000-00002E710000}"/>
    <cellStyle name="Output 2 2 8" xfId="17771" xr:uid="{00000000-0005-0000-0000-00002F710000}"/>
    <cellStyle name="Output 2 2 9" xfId="17772" xr:uid="{00000000-0005-0000-0000-000030710000}"/>
    <cellStyle name="Output 2 3" xfId="17773" xr:uid="{00000000-0005-0000-0000-000031710000}"/>
    <cellStyle name="Output 2 3 2" xfId="17774" xr:uid="{00000000-0005-0000-0000-000032710000}"/>
    <cellStyle name="Output 2 3 2 2" xfId="17775" xr:uid="{00000000-0005-0000-0000-000033710000}"/>
    <cellStyle name="Output 2 3 2 2 2" xfId="17776" xr:uid="{00000000-0005-0000-0000-000034710000}"/>
    <cellStyle name="Output 2 3 2 2 3" xfId="17777" xr:uid="{00000000-0005-0000-0000-000035710000}"/>
    <cellStyle name="Output 2 3 2 2 4" xfId="17778" xr:uid="{00000000-0005-0000-0000-000036710000}"/>
    <cellStyle name="Output 2 3 2 2 5" xfId="17779" xr:uid="{00000000-0005-0000-0000-000037710000}"/>
    <cellStyle name="Output 2 3 2 2 6" xfId="17780" xr:uid="{00000000-0005-0000-0000-000038710000}"/>
    <cellStyle name="Output 2 3 2 2 7" xfId="17781" xr:uid="{00000000-0005-0000-0000-000039710000}"/>
    <cellStyle name="Output 2 3 2 2 8" xfId="17782" xr:uid="{00000000-0005-0000-0000-00003A710000}"/>
    <cellStyle name="Output 2 3 2 3" xfId="17783" xr:uid="{00000000-0005-0000-0000-00003B710000}"/>
    <cellStyle name="Output 2 3 2 4" xfId="17784" xr:uid="{00000000-0005-0000-0000-00003C710000}"/>
    <cellStyle name="Output 2 3 2 5" xfId="17785" xr:uid="{00000000-0005-0000-0000-00003D710000}"/>
    <cellStyle name="Output 2 3 2 6" xfId="17786" xr:uid="{00000000-0005-0000-0000-00003E710000}"/>
    <cellStyle name="Output 2 3 2 7" xfId="17787" xr:uid="{00000000-0005-0000-0000-00003F710000}"/>
    <cellStyle name="Output 2 3 2 8" xfId="17788" xr:uid="{00000000-0005-0000-0000-000040710000}"/>
    <cellStyle name="Output 2 3 3" xfId="17789" xr:uid="{00000000-0005-0000-0000-000041710000}"/>
    <cellStyle name="Output 2 3 3 2" xfId="17790" xr:uid="{00000000-0005-0000-0000-000042710000}"/>
    <cellStyle name="Output 2 3 3 3" xfId="17791" xr:uid="{00000000-0005-0000-0000-000043710000}"/>
    <cellStyle name="Output 2 3 3 4" xfId="17792" xr:uid="{00000000-0005-0000-0000-000044710000}"/>
    <cellStyle name="Output 2 3 3 5" xfId="17793" xr:uid="{00000000-0005-0000-0000-000045710000}"/>
    <cellStyle name="Output 2 3 3 6" xfId="17794" xr:uid="{00000000-0005-0000-0000-000046710000}"/>
    <cellStyle name="Output 2 3 3 7" xfId="17795" xr:uid="{00000000-0005-0000-0000-000047710000}"/>
    <cellStyle name="Output 2 3 3 8" xfId="17796" xr:uid="{00000000-0005-0000-0000-000048710000}"/>
    <cellStyle name="Output 2 3 4" xfId="17797" xr:uid="{00000000-0005-0000-0000-000049710000}"/>
    <cellStyle name="Output 2 3 5" xfId="17798" xr:uid="{00000000-0005-0000-0000-00004A710000}"/>
    <cellStyle name="Output 2 3 6" xfId="17799" xr:uid="{00000000-0005-0000-0000-00004B710000}"/>
    <cellStyle name="Output 2 3 7" xfId="17800" xr:uid="{00000000-0005-0000-0000-00004C710000}"/>
    <cellStyle name="Output 2 3 8" xfId="17801" xr:uid="{00000000-0005-0000-0000-00004D710000}"/>
    <cellStyle name="Output 2 3 9" xfId="17802" xr:uid="{00000000-0005-0000-0000-00004E710000}"/>
    <cellStyle name="Output 2 4" xfId="17803" xr:uid="{00000000-0005-0000-0000-00004F710000}"/>
    <cellStyle name="Output 2 4 2" xfId="17804" xr:uid="{00000000-0005-0000-0000-000050710000}"/>
    <cellStyle name="Output 2 4 2 2" xfId="17805" xr:uid="{00000000-0005-0000-0000-000051710000}"/>
    <cellStyle name="Output 2 4 2 2 2" xfId="17806" xr:uid="{00000000-0005-0000-0000-000052710000}"/>
    <cellStyle name="Output 2 4 2 2 3" xfId="17807" xr:uid="{00000000-0005-0000-0000-000053710000}"/>
    <cellStyle name="Output 2 4 2 2 4" xfId="17808" xr:uid="{00000000-0005-0000-0000-000054710000}"/>
    <cellStyle name="Output 2 4 2 2 5" xfId="17809" xr:uid="{00000000-0005-0000-0000-000055710000}"/>
    <cellStyle name="Output 2 4 2 2 6" xfId="17810" xr:uid="{00000000-0005-0000-0000-000056710000}"/>
    <cellStyle name="Output 2 4 2 2 7" xfId="17811" xr:uid="{00000000-0005-0000-0000-000057710000}"/>
    <cellStyle name="Output 2 4 2 2 8" xfId="17812" xr:uid="{00000000-0005-0000-0000-000058710000}"/>
    <cellStyle name="Output 2 4 2 3" xfId="17813" xr:uid="{00000000-0005-0000-0000-000059710000}"/>
    <cellStyle name="Output 2 4 2 4" xfId="17814" xr:uid="{00000000-0005-0000-0000-00005A710000}"/>
    <cellStyle name="Output 2 4 2 5" xfId="17815" xr:uid="{00000000-0005-0000-0000-00005B710000}"/>
    <cellStyle name="Output 2 4 2 6" xfId="17816" xr:uid="{00000000-0005-0000-0000-00005C710000}"/>
    <cellStyle name="Output 2 4 2 7" xfId="17817" xr:uid="{00000000-0005-0000-0000-00005D710000}"/>
    <cellStyle name="Output 2 4 2 8" xfId="17818" xr:uid="{00000000-0005-0000-0000-00005E710000}"/>
    <cellStyle name="Output 2 4 3" xfId="17819" xr:uid="{00000000-0005-0000-0000-00005F710000}"/>
    <cellStyle name="Output 2 4 3 2" xfId="17820" xr:uid="{00000000-0005-0000-0000-000060710000}"/>
    <cellStyle name="Output 2 4 3 3" xfId="17821" xr:uid="{00000000-0005-0000-0000-000061710000}"/>
    <cellStyle name="Output 2 4 3 4" xfId="17822" xr:uid="{00000000-0005-0000-0000-000062710000}"/>
    <cellStyle name="Output 2 4 3 5" xfId="17823" xr:uid="{00000000-0005-0000-0000-000063710000}"/>
    <cellStyle name="Output 2 4 3 6" xfId="17824" xr:uid="{00000000-0005-0000-0000-000064710000}"/>
    <cellStyle name="Output 2 4 3 7" xfId="17825" xr:uid="{00000000-0005-0000-0000-000065710000}"/>
    <cellStyle name="Output 2 4 3 8" xfId="17826" xr:uid="{00000000-0005-0000-0000-000066710000}"/>
    <cellStyle name="Output 2 4 4" xfId="17827" xr:uid="{00000000-0005-0000-0000-000067710000}"/>
    <cellStyle name="Output 2 4 5" xfId="17828" xr:uid="{00000000-0005-0000-0000-000068710000}"/>
    <cellStyle name="Output 2 4 6" xfId="17829" xr:uid="{00000000-0005-0000-0000-000069710000}"/>
    <cellStyle name="Output 2 4 7" xfId="17830" xr:uid="{00000000-0005-0000-0000-00006A710000}"/>
    <cellStyle name="Output 2 4 8" xfId="17831" xr:uid="{00000000-0005-0000-0000-00006B710000}"/>
    <cellStyle name="Output 2 4 9" xfId="17832" xr:uid="{00000000-0005-0000-0000-00006C710000}"/>
    <cellStyle name="Output 2 5" xfId="17833" xr:uid="{00000000-0005-0000-0000-00006D710000}"/>
    <cellStyle name="Output 2 5 2" xfId="17834" xr:uid="{00000000-0005-0000-0000-00006E710000}"/>
    <cellStyle name="Output 2 5 2 2" xfId="17835" xr:uid="{00000000-0005-0000-0000-00006F710000}"/>
    <cellStyle name="Output 2 5 2 2 2" xfId="17836" xr:uid="{00000000-0005-0000-0000-000070710000}"/>
    <cellStyle name="Output 2 5 2 2 3" xfId="17837" xr:uid="{00000000-0005-0000-0000-000071710000}"/>
    <cellStyle name="Output 2 5 2 2 4" xfId="17838" xr:uid="{00000000-0005-0000-0000-000072710000}"/>
    <cellStyle name="Output 2 5 2 2 5" xfId="17839" xr:uid="{00000000-0005-0000-0000-000073710000}"/>
    <cellStyle name="Output 2 5 2 2 6" xfId="17840" xr:uid="{00000000-0005-0000-0000-000074710000}"/>
    <cellStyle name="Output 2 5 2 2 7" xfId="17841" xr:uid="{00000000-0005-0000-0000-000075710000}"/>
    <cellStyle name="Output 2 5 2 2 8" xfId="17842" xr:uid="{00000000-0005-0000-0000-000076710000}"/>
    <cellStyle name="Output 2 5 2 3" xfId="17843" xr:uid="{00000000-0005-0000-0000-000077710000}"/>
    <cellStyle name="Output 2 5 2 4" xfId="17844" xr:uid="{00000000-0005-0000-0000-000078710000}"/>
    <cellStyle name="Output 2 5 2 5" xfId="17845" xr:uid="{00000000-0005-0000-0000-000079710000}"/>
    <cellStyle name="Output 2 5 2 6" xfId="17846" xr:uid="{00000000-0005-0000-0000-00007A710000}"/>
    <cellStyle name="Output 2 5 2 7" xfId="17847" xr:uid="{00000000-0005-0000-0000-00007B710000}"/>
    <cellStyle name="Output 2 5 2 8" xfId="17848" xr:uid="{00000000-0005-0000-0000-00007C710000}"/>
    <cellStyle name="Output 2 5 3" xfId="17849" xr:uid="{00000000-0005-0000-0000-00007D710000}"/>
    <cellStyle name="Output 2 5 3 2" xfId="17850" xr:uid="{00000000-0005-0000-0000-00007E710000}"/>
    <cellStyle name="Output 2 5 3 3" xfId="17851" xr:uid="{00000000-0005-0000-0000-00007F710000}"/>
    <cellStyle name="Output 2 5 3 4" xfId="17852" xr:uid="{00000000-0005-0000-0000-000080710000}"/>
    <cellStyle name="Output 2 5 3 5" xfId="17853" xr:uid="{00000000-0005-0000-0000-000081710000}"/>
    <cellStyle name="Output 2 5 3 6" xfId="17854" xr:uid="{00000000-0005-0000-0000-000082710000}"/>
    <cellStyle name="Output 2 5 3 7" xfId="17855" xr:uid="{00000000-0005-0000-0000-000083710000}"/>
    <cellStyle name="Output 2 5 3 8" xfId="17856" xr:uid="{00000000-0005-0000-0000-000084710000}"/>
    <cellStyle name="Output 2 5 4" xfId="17857" xr:uid="{00000000-0005-0000-0000-000085710000}"/>
    <cellStyle name="Output 2 5 5" xfId="17858" xr:uid="{00000000-0005-0000-0000-000086710000}"/>
    <cellStyle name="Output 2 5 6" xfId="17859" xr:uid="{00000000-0005-0000-0000-000087710000}"/>
    <cellStyle name="Output 2 5 7" xfId="17860" xr:uid="{00000000-0005-0000-0000-000088710000}"/>
    <cellStyle name="Output 2 5 8" xfId="17861" xr:uid="{00000000-0005-0000-0000-000089710000}"/>
    <cellStyle name="Output 2 5 9" xfId="17862" xr:uid="{00000000-0005-0000-0000-00008A710000}"/>
    <cellStyle name="Output 2 6" xfId="17863" xr:uid="{00000000-0005-0000-0000-00008B710000}"/>
    <cellStyle name="Output 2 6 2" xfId="17864" xr:uid="{00000000-0005-0000-0000-00008C710000}"/>
    <cellStyle name="Output 2 6 2 2" xfId="17865" xr:uid="{00000000-0005-0000-0000-00008D710000}"/>
    <cellStyle name="Output 2 6 2 2 2" xfId="17866" xr:uid="{00000000-0005-0000-0000-00008E710000}"/>
    <cellStyle name="Output 2 6 2 2 3" xfId="17867" xr:uid="{00000000-0005-0000-0000-00008F710000}"/>
    <cellStyle name="Output 2 6 2 2 4" xfId="17868" xr:uid="{00000000-0005-0000-0000-000090710000}"/>
    <cellStyle name="Output 2 6 2 2 5" xfId="17869" xr:uid="{00000000-0005-0000-0000-000091710000}"/>
    <cellStyle name="Output 2 6 2 2 6" xfId="17870" xr:uid="{00000000-0005-0000-0000-000092710000}"/>
    <cellStyle name="Output 2 6 2 2 7" xfId="17871" xr:uid="{00000000-0005-0000-0000-000093710000}"/>
    <cellStyle name="Output 2 6 2 2 8" xfId="17872" xr:uid="{00000000-0005-0000-0000-000094710000}"/>
    <cellStyle name="Output 2 6 2 3" xfId="17873" xr:uid="{00000000-0005-0000-0000-000095710000}"/>
    <cellStyle name="Output 2 6 2 4" xfId="17874" xr:uid="{00000000-0005-0000-0000-000096710000}"/>
    <cellStyle name="Output 2 6 2 5" xfId="17875" xr:uid="{00000000-0005-0000-0000-000097710000}"/>
    <cellStyle name="Output 2 6 2 6" xfId="17876" xr:uid="{00000000-0005-0000-0000-000098710000}"/>
    <cellStyle name="Output 2 6 2 7" xfId="17877" xr:uid="{00000000-0005-0000-0000-000099710000}"/>
    <cellStyle name="Output 2 6 2 8" xfId="17878" xr:uid="{00000000-0005-0000-0000-00009A710000}"/>
    <cellStyle name="Output 2 6 3" xfId="17879" xr:uid="{00000000-0005-0000-0000-00009B710000}"/>
    <cellStyle name="Output 2 6 3 2" xfId="17880" xr:uid="{00000000-0005-0000-0000-00009C710000}"/>
    <cellStyle name="Output 2 6 3 3" xfId="17881" xr:uid="{00000000-0005-0000-0000-00009D710000}"/>
    <cellStyle name="Output 2 6 3 4" xfId="17882" xr:uid="{00000000-0005-0000-0000-00009E710000}"/>
    <cellStyle name="Output 2 6 3 5" xfId="17883" xr:uid="{00000000-0005-0000-0000-00009F710000}"/>
    <cellStyle name="Output 2 6 3 6" xfId="17884" xr:uid="{00000000-0005-0000-0000-0000A0710000}"/>
    <cellStyle name="Output 2 6 3 7" xfId="17885" xr:uid="{00000000-0005-0000-0000-0000A1710000}"/>
    <cellStyle name="Output 2 6 3 8" xfId="17886" xr:uid="{00000000-0005-0000-0000-0000A2710000}"/>
    <cellStyle name="Output 2 6 4" xfId="17887" xr:uid="{00000000-0005-0000-0000-0000A3710000}"/>
    <cellStyle name="Output 2 6 5" xfId="17888" xr:uid="{00000000-0005-0000-0000-0000A4710000}"/>
    <cellStyle name="Output 2 6 6" xfId="17889" xr:uid="{00000000-0005-0000-0000-0000A5710000}"/>
    <cellStyle name="Output 2 6 7" xfId="17890" xr:uid="{00000000-0005-0000-0000-0000A6710000}"/>
    <cellStyle name="Output 2 6 8" xfId="17891" xr:uid="{00000000-0005-0000-0000-0000A7710000}"/>
    <cellStyle name="Output 2 6 9" xfId="17892" xr:uid="{00000000-0005-0000-0000-0000A8710000}"/>
    <cellStyle name="Output 2 7" xfId="17893" xr:uid="{00000000-0005-0000-0000-0000A9710000}"/>
    <cellStyle name="Output 2 7 2" xfId="17894" xr:uid="{00000000-0005-0000-0000-0000AA710000}"/>
    <cellStyle name="Output 2 7 2 2" xfId="17895" xr:uid="{00000000-0005-0000-0000-0000AB710000}"/>
    <cellStyle name="Output 2 7 2 2 2" xfId="17896" xr:uid="{00000000-0005-0000-0000-0000AC710000}"/>
    <cellStyle name="Output 2 7 2 2 3" xfId="17897" xr:uid="{00000000-0005-0000-0000-0000AD710000}"/>
    <cellStyle name="Output 2 7 2 2 4" xfId="17898" xr:uid="{00000000-0005-0000-0000-0000AE710000}"/>
    <cellStyle name="Output 2 7 2 2 5" xfId="17899" xr:uid="{00000000-0005-0000-0000-0000AF710000}"/>
    <cellStyle name="Output 2 7 2 2 6" xfId="17900" xr:uid="{00000000-0005-0000-0000-0000B0710000}"/>
    <cellStyle name="Output 2 7 2 2 7" xfId="17901" xr:uid="{00000000-0005-0000-0000-0000B1710000}"/>
    <cellStyle name="Output 2 7 2 2 8" xfId="17902" xr:uid="{00000000-0005-0000-0000-0000B2710000}"/>
    <cellStyle name="Output 2 7 2 3" xfId="17903" xr:uid="{00000000-0005-0000-0000-0000B3710000}"/>
    <cellStyle name="Output 2 7 2 4" xfId="17904" xr:uid="{00000000-0005-0000-0000-0000B4710000}"/>
    <cellStyle name="Output 2 7 2 5" xfId="17905" xr:uid="{00000000-0005-0000-0000-0000B5710000}"/>
    <cellStyle name="Output 2 7 2 6" xfId="17906" xr:uid="{00000000-0005-0000-0000-0000B6710000}"/>
    <cellStyle name="Output 2 7 2 7" xfId="17907" xr:uid="{00000000-0005-0000-0000-0000B7710000}"/>
    <cellStyle name="Output 2 7 2 8" xfId="17908" xr:uid="{00000000-0005-0000-0000-0000B8710000}"/>
    <cellStyle name="Output 2 7 3" xfId="17909" xr:uid="{00000000-0005-0000-0000-0000B9710000}"/>
    <cellStyle name="Output 2 7 3 2" xfId="17910" xr:uid="{00000000-0005-0000-0000-0000BA710000}"/>
    <cellStyle name="Output 2 7 3 3" xfId="17911" xr:uid="{00000000-0005-0000-0000-0000BB710000}"/>
    <cellStyle name="Output 2 7 3 4" xfId="17912" xr:uid="{00000000-0005-0000-0000-0000BC710000}"/>
    <cellStyle name="Output 2 7 3 5" xfId="17913" xr:uid="{00000000-0005-0000-0000-0000BD710000}"/>
    <cellStyle name="Output 2 7 3 6" xfId="17914" xr:uid="{00000000-0005-0000-0000-0000BE710000}"/>
    <cellStyle name="Output 2 7 3 7" xfId="17915" xr:uid="{00000000-0005-0000-0000-0000BF710000}"/>
    <cellStyle name="Output 2 7 3 8" xfId="17916" xr:uid="{00000000-0005-0000-0000-0000C0710000}"/>
    <cellStyle name="Output 2 7 4" xfId="17917" xr:uid="{00000000-0005-0000-0000-0000C1710000}"/>
    <cellStyle name="Output 2 7 5" xfId="17918" xr:uid="{00000000-0005-0000-0000-0000C2710000}"/>
    <cellStyle name="Output 2 7 6" xfId="17919" xr:uid="{00000000-0005-0000-0000-0000C3710000}"/>
    <cellStyle name="Output 2 7 7" xfId="17920" xr:uid="{00000000-0005-0000-0000-0000C4710000}"/>
    <cellStyle name="Output 2 7 8" xfId="17921" xr:uid="{00000000-0005-0000-0000-0000C5710000}"/>
    <cellStyle name="Output 2 7 9" xfId="17922" xr:uid="{00000000-0005-0000-0000-0000C6710000}"/>
    <cellStyle name="Output 2 8" xfId="17923" xr:uid="{00000000-0005-0000-0000-0000C7710000}"/>
    <cellStyle name="Output 2 8 2" xfId="17924" xr:uid="{00000000-0005-0000-0000-0000C8710000}"/>
    <cellStyle name="Output 2 8 2 2" xfId="17925" xr:uid="{00000000-0005-0000-0000-0000C9710000}"/>
    <cellStyle name="Output 2 8 2 2 2" xfId="17926" xr:uid="{00000000-0005-0000-0000-0000CA710000}"/>
    <cellStyle name="Output 2 8 2 2 3" xfId="17927" xr:uid="{00000000-0005-0000-0000-0000CB710000}"/>
    <cellStyle name="Output 2 8 2 2 4" xfId="17928" xr:uid="{00000000-0005-0000-0000-0000CC710000}"/>
    <cellStyle name="Output 2 8 2 2 5" xfId="17929" xr:uid="{00000000-0005-0000-0000-0000CD710000}"/>
    <cellStyle name="Output 2 8 2 2 6" xfId="17930" xr:uid="{00000000-0005-0000-0000-0000CE710000}"/>
    <cellStyle name="Output 2 8 2 2 7" xfId="17931" xr:uid="{00000000-0005-0000-0000-0000CF710000}"/>
    <cellStyle name="Output 2 8 2 2 8" xfId="17932" xr:uid="{00000000-0005-0000-0000-0000D0710000}"/>
    <cellStyle name="Output 2 8 2 3" xfId="17933" xr:uid="{00000000-0005-0000-0000-0000D1710000}"/>
    <cellStyle name="Output 2 8 2 4" xfId="17934" xr:uid="{00000000-0005-0000-0000-0000D2710000}"/>
    <cellStyle name="Output 2 8 2 5" xfId="17935" xr:uid="{00000000-0005-0000-0000-0000D3710000}"/>
    <cellStyle name="Output 2 8 2 6" xfId="17936" xr:uid="{00000000-0005-0000-0000-0000D4710000}"/>
    <cellStyle name="Output 2 8 2 7" xfId="17937" xr:uid="{00000000-0005-0000-0000-0000D5710000}"/>
    <cellStyle name="Output 2 8 2 8" xfId="17938" xr:uid="{00000000-0005-0000-0000-0000D6710000}"/>
    <cellStyle name="Output 2 8 3" xfId="17939" xr:uid="{00000000-0005-0000-0000-0000D7710000}"/>
    <cellStyle name="Output 2 8 3 2" xfId="17940" xr:uid="{00000000-0005-0000-0000-0000D8710000}"/>
    <cellStyle name="Output 2 8 3 3" xfId="17941" xr:uid="{00000000-0005-0000-0000-0000D9710000}"/>
    <cellStyle name="Output 2 8 3 4" xfId="17942" xr:uid="{00000000-0005-0000-0000-0000DA710000}"/>
    <cellStyle name="Output 2 8 3 5" xfId="17943" xr:uid="{00000000-0005-0000-0000-0000DB710000}"/>
    <cellStyle name="Output 2 8 3 6" xfId="17944" xr:uid="{00000000-0005-0000-0000-0000DC710000}"/>
    <cellStyle name="Output 2 8 3 7" xfId="17945" xr:uid="{00000000-0005-0000-0000-0000DD710000}"/>
    <cellStyle name="Output 2 8 3 8" xfId="17946" xr:uid="{00000000-0005-0000-0000-0000DE710000}"/>
    <cellStyle name="Output 2 8 4" xfId="17947" xr:uid="{00000000-0005-0000-0000-0000DF710000}"/>
    <cellStyle name="Output 2 8 5" xfId="17948" xr:uid="{00000000-0005-0000-0000-0000E0710000}"/>
    <cellStyle name="Output 2 8 6" xfId="17949" xr:uid="{00000000-0005-0000-0000-0000E1710000}"/>
    <cellStyle name="Output 2 8 7" xfId="17950" xr:uid="{00000000-0005-0000-0000-0000E2710000}"/>
    <cellStyle name="Output 2 8 8" xfId="17951" xr:uid="{00000000-0005-0000-0000-0000E3710000}"/>
    <cellStyle name="Output 2 8 9" xfId="17952" xr:uid="{00000000-0005-0000-0000-0000E4710000}"/>
    <cellStyle name="Output 2 9" xfId="17953" xr:uid="{00000000-0005-0000-0000-0000E5710000}"/>
    <cellStyle name="Output 2 9 2" xfId="17954" xr:uid="{00000000-0005-0000-0000-0000E6710000}"/>
    <cellStyle name="Output 2 9 2 2" xfId="17955" xr:uid="{00000000-0005-0000-0000-0000E7710000}"/>
    <cellStyle name="Output 2 9 2 3" xfId="17956" xr:uid="{00000000-0005-0000-0000-0000E8710000}"/>
    <cellStyle name="Output 2 9 2 4" xfId="17957" xr:uid="{00000000-0005-0000-0000-0000E9710000}"/>
    <cellStyle name="Output 2 9 2 5" xfId="17958" xr:uid="{00000000-0005-0000-0000-0000EA710000}"/>
    <cellStyle name="Output 2 9 2 6" xfId="17959" xr:uid="{00000000-0005-0000-0000-0000EB710000}"/>
    <cellStyle name="Output 2 9 2 7" xfId="17960" xr:uid="{00000000-0005-0000-0000-0000EC710000}"/>
    <cellStyle name="Output 2 9 2 8" xfId="17961" xr:uid="{00000000-0005-0000-0000-0000ED710000}"/>
    <cellStyle name="Output 2 9 3" xfId="17962" xr:uid="{00000000-0005-0000-0000-0000EE710000}"/>
    <cellStyle name="Output 2 9 4" xfId="17963" xr:uid="{00000000-0005-0000-0000-0000EF710000}"/>
    <cellStyle name="Output 2 9 5" xfId="17964" xr:uid="{00000000-0005-0000-0000-0000F0710000}"/>
    <cellStyle name="Output 2 9 6" xfId="17965" xr:uid="{00000000-0005-0000-0000-0000F1710000}"/>
    <cellStyle name="Output 2 9 7" xfId="17966" xr:uid="{00000000-0005-0000-0000-0000F2710000}"/>
    <cellStyle name="Output 2 9 8" xfId="17967" xr:uid="{00000000-0005-0000-0000-0000F3710000}"/>
    <cellStyle name="Output 3" xfId="17968" xr:uid="{00000000-0005-0000-0000-0000F4710000}"/>
    <cellStyle name="Output 3 2" xfId="17969" xr:uid="{00000000-0005-0000-0000-0000F5710000}"/>
    <cellStyle name="Output 3 2 2" xfId="17970" xr:uid="{00000000-0005-0000-0000-0000F6710000}"/>
    <cellStyle name="Output 3 2 2 2" xfId="17971" xr:uid="{00000000-0005-0000-0000-0000F7710000}"/>
    <cellStyle name="Output 3 2 2 2 2" xfId="17972" xr:uid="{00000000-0005-0000-0000-0000F8710000}"/>
    <cellStyle name="Output 3 2 2 2 3" xfId="17973" xr:uid="{00000000-0005-0000-0000-0000F9710000}"/>
    <cellStyle name="Output 3 2 2 2 4" xfId="17974" xr:uid="{00000000-0005-0000-0000-0000FA710000}"/>
    <cellStyle name="Output 3 2 2 2 5" xfId="17975" xr:uid="{00000000-0005-0000-0000-0000FB710000}"/>
    <cellStyle name="Output 3 2 2 2 6" xfId="17976" xr:uid="{00000000-0005-0000-0000-0000FC710000}"/>
    <cellStyle name="Output 3 2 2 2 7" xfId="17977" xr:uid="{00000000-0005-0000-0000-0000FD710000}"/>
    <cellStyle name="Output 3 2 2 2 8" xfId="17978" xr:uid="{00000000-0005-0000-0000-0000FE710000}"/>
    <cellStyle name="Output 3 2 2 3" xfId="17979" xr:uid="{00000000-0005-0000-0000-0000FF710000}"/>
    <cellStyle name="Output 3 2 2 4" xfId="17980" xr:uid="{00000000-0005-0000-0000-000000720000}"/>
    <cellStyle name="Output 3 2 2 5" xfId="17981" xr:uid="{00000000-0005-0000-0000-000001720000}"/>
    <cellStyle name="Output 3 2 2 6" xfId="17982" xr:uid="{00000000-0005-0000-0000-000002720000}"/>
    <cellStyle name="Output 3 2 2 7" xfId="17983" xr:uid="{00000000-0005-0000-0000-000003720000}"/>
    <cellStyle name="Output 3 2 2 8" xfId="17984" xr:uid="{00000000-0005-0000-0000-000004720000}"/>
    <cellStyle name="Output 3 2 3" xfId="17985" xr:uid="{00000000-0005-0000-0000-000005720000}"/>
    <cellStyle name="Output 3 2 3 2" xfId="17986" xr:uid="{00000000-0005-0000-0000-000006720000}"/>
    <cellStyle name="Output 3 2 3 3" xfId="17987" xr:uid="{00000000-0005-0000-0000-000007720000}"/>
    <cellStyle name="Output 3 2 3 4" xfId="17988" xr:uid="{00000000-0005-0000-0000-000008720000}"/>
    <cellStyle name="Output 3 2 3 5" xfId="17989" xr:uid="{00000000-0005-0000-0000-000009720000}"/>
    <cellStyle name="Output 3 2 3 6" xfId="17990" xr:uid="{00000000-0005-0000-0000-00000A720000}"/>
    <cellStyle name="Output 3 2 3 7" xfId="17991" xr:uid="{00000000-0005-0000-0000-00000B720000}"/>
    <cellStyle name="Output 3 2 3 8" xfId="17992" xr:uid="{00000000-0005-0000-0000-00000C720000}"/>
    <cellStyle name="Output 3 2 4" xfId="17993" xr:uid="{00000000-0005-0000-0000-00000D720000}"/>
    <cellStyle name="Output 3 2 5" xfId="17994" xr:uid="{00000000-0005-0000-0000-00000E720000}"/>
    <cellStyle name="Output 3 2 6" xfId="17995" xr:uid="{00000000-0005-0000-0000-00000F720000}"/>
    <cellStyle name="Output 3 2 7" xfId="17996" xr:uid="{00000000-0005-0000-0000-000010720000}"/>
    <cellStyle name="Output 3 2 8" xfId="17997" xr:uid="{00000000-0005-0000-0000-000011720000}"/>
    <cellStyle name="Output 3 2 9" xfId="17998" xr:uid="{00000000-0005-0000-0000-000012720000}"/>
    <cellStyle name="Output 3 3" xfId="17999" xr:uid="{00000000-0005-0000-0000-000013720000}"/>
    <cellStyle name="Output 3 3 2" xfId="18000" xr:uid="{00000000-0005-0000-0000-000014720000}"/>
    <cellStyle name="Output 3 3 2 2" xfId="18001" xr:uid="{00000000-0005-0000-0000-000015720000}"/>
    <cellStyle name="Output 3 3 2 2 2" xfId="18002" xr:uid="{00000000-0005-0000-0000-000016720000}"/>
    <cellStyle name="Output 3 3 2 2 3" xfId="18003" xr:uid="{00000000-0005-0000-0000-000017720000}"/>
    <cellStyle name="Output 3 3 2 2 4" xfId="18004" xr:uid="{00000000-0005-0000-0000-000018720000}"/>
    <cellStyle name="Output 3 3 2 2 5" xfId="18005" xr:uid="{00000000-0005-0000-0000-000019720000}"/>
    <cellStyle name="Output 3 3 2 2 6" xfId="18006" xr:uid="{00000000-0005-0000-0000-00001A720000}"/>
    <cellStyle name="Output 3 3 2 2 7" xfId="18007" xr:uid="{00000000-0005-0000-0000-00001B720000}"/>
    <cellStyle name="Output 3 3 2 2 8" xfId="18008" xr:uid="{00000000-0005-0000-0000-00001C720000}"/>
    <cellStyle name="Output 3 3 2 3" xfId="18009" xr:uid="{00000000-0005-0000-0000-00001D720000}"/>
    <cellStyle name="Output 3 3 2 4" xfId="18010" xr:uid="{00000000-0005-0000-0000-00001E720000}"/>
    <cellStyle name="Output 3 3 2 5" xfId="18011" xr:uid="{00000000-0005-0000-0000-00001F720000}"/>
    <cellStyle name="Output 3 3 2 6" xfId="18012" xr:uid="{00000000-0005-0000-0000-000020720000}"/>
    <cellStyle name="Output 3 3 2 7" xfId="18013" xr:uid="{00000000-0005-0000-0000-000021720000}"/>
    <cellStyle name="Output 3 3 2 8" xfId="18014" xr:uid="{00000000-0005-0000-0000-000022720000}"/>
    <cellStyle name="Output 3 3 3" xfId="18015" xr:uid="{00000000-0005-0000-0000-000023720000}"/>
    <cellStyle name="Output 3 3 3 2" xfId="18016" xr:uid="{00000000-0005-0000-0000-000024720000}"/>
    <cellStyle name="Output 3 3 3 3" xfId="18017" xr:uid="{00000000-0005-0000-0000-000025720000}"/>
    <cellStyle name="Output 3 3 3 4" xfId="18018" xr:uid="{00000000-0005-0000-0000-000026720000}"/>
    <cellStyle name="Output 3 3 3 5" xfId="18019" xr:uid="{00000000-0005-0000-0000-000027720000}"/>
    <cellStyle name="Output 3 3 3 6" xfId="18020" xr:uid="{00000000-0005-0000-0000-000028720000}"/>
    <cellStyle name="Output 3 3 3 7" xfId="18021" xr:uid="{00000000-0005-0000-0000-000029720000}"/>
    <cellStyle name="Output 3 3 3 8" xfId="18022" xr:uid="{00000000-0005-0000-0000-00002A720000}"/>
    <cellStyle name="Output 3 3 4" xfId="18023" xr:uid="{00000000-0005-0000-0000-00002B720000}"/>
    <cellStyle name="Output 3 3 5" xfId="18024" xr:uid="{00000000-0005-0000-0000-00002C720000}"/>
    <cellStyle name="Output 3 3 6" xfId="18025" xr:uid="{00000000-0005-0000-0000-00002D720000}"/>
    <cellStyle name="Output 3 3 7" xfId="18026" xr:uid="{00000000-0005-0000-0000-00002E720000}"/>
    <cellStyle name="Output 3 3 8" xfId="18027" xr:uid="{00000000-0005-0000-0000-00002F720000}"/>
    <cellStyle name="Output 3 3 9" xfId="18028" xr:uid="{00000000-0005-0000-0000-000030720000}"/>
    <cellStyle name="Output 3 4" xfId="18029" xr:uid="{00000000-0005-0000-0000-000031720000}"/>
    <cellStyle name="Output 3 4 2" xfId="18030" xr:uid="{00000000-0005-0000-0000-000032720000}"/>
    <cellStyle name="Output 3 4 2 2" xfId="18031" xr:uid="{00000000-0005-0000-0000-000033720000}"/>
    <cellStyle name="Output 3 4 2 2 2" xfId="18032" xr:uid="{00000000-0005-0000-0000-000034720000}"/>
    <cellStyle name="Output 3 4 2 2 3" xfId="18033" xr:uid="{00000000-0005-0000-0000-000035720000}"/>
    <cellStyle name="Output 3 4 2 2 4" xfId="18034" xr:uid="{00000000-0005-0000-0000-000036720000}"/>
    <cellStyle name="Output 3 4 2 2 5" xfId="18035" xr:uid="{00000000-0005-0000-0000-000037720000}"/>
    <cellStyle name="Output 3 4 2 2 6" xfId="18036" xr:uid="{00000000-0005-0000-0000-000038720000}"/>
    <cellStyle name="Output 3 4 2 2 7" xfId="18037" xr:uid="{00000000-0005-0000-0000-000039720000}"/>
    <cellStyle name="Output 3 4 2 2 8" xfId="18038" xr:uid="{00000000-0005-0000-0000-00003A720000}"/>
    <cellStyle name="Output 3 4 2 3" xfId="18039" xr:uid="{00000000-0005-0000-0000-00003B720000}"/>
    <cellStyle name="Output 3 4 2 4" xfId="18040" xr:uid="{00000000-0005-0000-0000-00003C720000}"/>
    <cellStyle name="Output 3 4 2 5" xfId="18041" xr:uid="{00000000-0005-0000-0000-00003D720000}"/>
    <cellStyle name="Output 3 4 2 6" xfId="18042" xr:uid="{00000000-0005-0000-0000-00003E720000}"/>
    <cellStyle name="Output 3 4 2 7" xfId="18043" xr:uid="{00000000-0005-0000-0000-00003F720000}"/>
    <cellStyle name="Output 3 4 2 8" xfId="18044" xr:uid="{00000000-0005-0000-0000-000040720000}"/>
    <cellStyle name="Output 3 4 3" xfId="18045" xr:uid="{00000000-0005-0000-0000-000041720000}"/>
    <cellStyle name="Output 3 4 3 2" xfId="18046" xr:uid="{00000000-0005-0000-0000-000042720000}"/>
    <cellStyle name="Output 3 4 3 3" xfId="18047" xr:uid="{00000000-0005-0000-0000-000043720000}"/>
    <cellStyle name="Output 3 4 3 4" xfId="18048" xr:uid="{00000000-0005-0000-0000-000044720000}"/>
    <cellStyle name="Output 3 4 3 5" xfId="18049" xr:uid="{00000000-0005-0000-0000-000045720000}"/>
    <cellStyle name="Output 3 4 3 6" xfId="18050" xr:uid="{00000000-0005-0000-0000-000046720000}"/>
    <cellStyle name="Output 3 4 3 7" xfId="18051" xr:uid="{00000000-0005-0000-0000-000047720000}"/>
    <cellStyle name="Output 3 4 3 8" xfId="18052" xr:uid="{00000000-0005-0000-0000-000048720000}"/>
    <cellStyle name="Output 3 4 4" xfId="18053" xr:uid="{00000000-0005-0000-0000-000049720000}"/>
    <cellStyle name="Output 3 4 5" xfId="18054" xr:uid="{00000000-0005-0000-0000-00004A720000}"/>
    <cellStyle name="Output 3 4 6" xfId="18055" xr:uid="{00000000-0005-0000-0000-00004B720000}"/>
    <cellStyle name="Output 3 4 7" xfId="18056" xr:uid="{00000000-0005-0000-0000-00004C720000}"/>
    <cellStyle name="Output 3 4 8" xfId="18057" xr:uid="{00000000-0005-0000-0000-00004D720000}"/>
    <cellStyle name="Output 3 4 9" xfId="18058" xr:uid="{00000000-0005-0000-0000-00004E720000}"/>
    <cellStyle name="Output 3 5" xfId="18059" xr:uid="{00000000-0005-0000-0000-00004F720000}"/>
    <cellStyle name="Output 3 5 2" xfId="18060" xr:uid="{00000000-0005-0000-0000-000050720000}"/>
    <cellStyle name="Output 3 5 2 2" xfId="18061" xr:uid="{00000000-0005-0000-0000-000051720000}"/>
    <cellStyle name="Output 3 5 2 2 2" xfId="18062" xr:uid="{00000000-0005-0000-0000-000052720000}"/>
    <cellStyle name="Output 3 5 2 2 3" xfId="18063" xr:uid="{00000000-0005-0000-0000-000053720000}"/>
    <cellStyle name="Output 3 5 2 2 4" xfId="18064" xr:uid="{00000000-0005-0000-0000-000054720000}"/>
    <cellStyle name="Output 3 5 2 2 5" xfId="18065" xr:uid="{00000000-0005-0000-0000-000055720000}"/>
    <cellStyle name="Output 3 5 2 2 6" xfId="18066" xr:uid="{00000000-0005-0000-0000-000056720000}"/>
    <cellStyle name="Output 3 5 2 2 7" xfId="18067" xr:uid="{00000000-0005-0000-0000-000057720000}"/>
    <cellStyle name="Output 3 5 2 2 8" xfId="18068" xr:uid="{00000000-0005-0000-0000-000058720000}"/>
    <cellStyle name="Output 3 5 2 3" xfId="18069" xr:uid="{00000000-0005-0000-0000-000059720000}"/>
    <cellStyle name="Output 3 5 2 4" xfId="18070" xr:uid="{00000000-0005-0000-0000-00005A720000}"/>
    <cellStyle name="Output 3 5 2 5" xfId="18071" xr:uid="{00000000-0005-0000-0000-00005B720000}"/>
    <cellStyle name="Output 3 5 2 6" xfId="18072" xr:uid="{00000000-0005-0000-0000-00005C720000}"/>
    <cellStyle name="Output 3 5 2 7" xfId="18073" xr:uid="{00000000-0005-0000-0000-00005D720000}"/>
    <cellStyle name="Output 3 5 2 8" xfId="18074" xr:uid="{00000000-0005-0000-0000-00005E720000}"/>
    <cellStyle name="Output 3 5 3" xfId="18075" xr:uid="{00000000-0005-0000-0000-00005F720000}"/>
    <cellStyle name="Output 3 5 3 2" xfId="18076" xr:uid="{00000000-0005-0000-0000-000060720000}"/>
    <cellStyle name="Output 3 5 3 3" xfId="18077" xr:uid="{00000000-0005-0000-0000-000061720000}"/>
    <cellStyle name="Output 3 5 3 4" xfId="18078" xr:uid="{00000000-0005-0000-0000-000062720000}"/>
    <cellStyle name="Output 3 5 3 5" xfId="18079" xr:uid="{00000000-0005-0000-0000-000063720000}"/>
    <cellStyle name="Output 3 5 3 6" xfId="18080" xr:uid="{00000000-0005-0000-0000-000064720000}"/>
    <cellStyle name="Output 3 5 3 7" xfId="18081" xr:uid="{00000000-0005-0000-0000-000065720000}"/>
    <cellStyle name="Output 3 5 3 8" xfId="18082" xr:uid="{00000000-0005-0000-0000-000066720000}"/>
    <cellStyle name="Output 3 5 4" xfId="18083" xr:uid="{00000000-0005-0000-0000-000067720000}"/>
    <cellStyle name="Output 3 5 5" xfId="18084" xr:uid="{00000000-0005-0000-0000-000068720000}"/>
    <cellStyle name="Output 3 5 6" xfId="18085" xr:uid="{00000000-0005-0000-0000-000069720000}"/>
    <cellStyle name="Output 3 5 7" xfId="18086" xr:uid="{00000000-0005-0000-0000-00006A720000}"/>
    <cellStyle name="Output 3 5 8" xfId="18087" xr:uid="{00000000-0005-0000-0000-00006B720000}"/>
    <cellStyle name="Output 3 5 9" xfId="18088" xr:uid="{00000000-0005-0000-0000-00006C720000}"/>
    <cellStyle name="Output 3 6" xfId="18089" xr:uid="{00000000-0005-0000-0000-00006D720000}"/>
    <cellStyle name="Output 3 6 2" xfId="18090" xr:uid="{00000000-0005-0000-0000-00006E720000}"/>
    <cellStyle name="Output 3 6 2 2" xfId="18091" xr:uid="{00000000-0005-0000-0000-00006F720000}"/>
    <cellStyle name="Output 3 6 2 2 2" xfId="18092" xr:uid="{00000000-0005-0000-0000-000070720000}"/>
    <cellStyle name="Output 3 6 2 2 3" xfId="18093" xr:uid="{00000000-0005-0000-0000-000071720000}"/>
    <cellStyle name="Output 3 6 2 2 4" xfId="18094" xr:uid="{00000000-0005-0000-0000-000072720000}"/>
    <cellStyle name="Output 3 6 2 2 5" xfId="18095" xr:uid="{00000000-0005-0000-0000-000073720000}"/>
    <cellStyle name="Output 3 6 2 2 6" xfId="18096" xr:uid="{00000000-0005-0000-0000-000074720000}"/>
    <cellStyle name="Output 3 6 2 2 7" xfId="18097" xr:uid="{00000000-0005-0000-0000-000075720000}"/>
    <cellStyle name="Output 3 6 2 2 8" xfId="18098" xr:uid="{00000000-0005-0000-0000-000076720000}"/>
    <cellStyle name="Output 3 6 2 3" xfId="18099" xr:uid="{00000000-0005-0000-0000-000077720000}"/>
    <cellStyle name="Output 3 6 2 4" xfId="18100" xr:uid="{00000000-0005-0000-0000-000078720000}"/>
    <cellStyle name="Output 3 6 2 5" xfId="18101" xr:uid="{00000000-0005-0000-0000-000079720000}"/>
    <cellStyle name="Output 3 6 2 6" xfId="18102" xr:uid="{00000000-0005-0000-0000-00007A720000}"/>
    <cellStyle name="Output 3 6 2 7" xfId="18103" xr:uid="{00000000-0005-0000-0000-00007B720000}"/>
    <cellStyle name="Output 3 6 2 8" xfId="18104" xr:uid="{00000000-0005-0000-0000-00007C720000}"/>
    <cellStyle name="Output 3 6 3" xfId="18105" xr:uid="{00000000-0005-0000-0000-00007D720000}"/>
    <cellStyle name="Output 3 6 3 2" xfId="18106" xr:uid="{00000000-0005-0000-0000-00007E720000}"/>
    <cellStyle name="Output 3 6 3 3" xfId="18107" xr:uid="{00000000-0005-0000-0000-00007F720000}"/>
    <cellStyle name="Output 3 6 3 4" xfId="18108" xr:uid="{00000000-0005-0000-0000-000080720000}"/>
    <cellStyle name="Output 3 6 3 5" xfId="18109" xr:uid="{00000000-0005-0000-0000-000081720000}"/>
    <cellStyle name="Output 3 6 3 6" xfId="18110" xr:uid="{00000000-0005-0000-0000-000082720000}"/>
    <cellStyle name="Output 3 6 3 7" xfId="18111" xr:uid="{00000000-0005-0000-0000-000083720000}"/>
    <cellStyle name="Output 3 6 3 8" xfId="18112" xr:uid="{00000000-0005-0000-0000-000084720000}"/>
    <cellStyle name="Output 3 6 4" xfId="18113" xr:uid="{00000000-0005-0000-0000-000085720000}"/>
    <cellStyle name="Output 3 6 5" xfId="18114" xr:uid="{00000000-0005-0000-0000-000086720000}"/>
    <cellStyle name="Output 3 6 6" xfId="18115" xr:uid="{00000000-0005-0000-0000-000087720000}"/>
    <cellStyle name="Output 3 6 7" xfId="18116" xr:uid="{00000000-0005-0000-0000-000088720000}"/>
    <cellStyle name="Output 3 6 8" xfId="18117" xr:uid="{00000000-0005-0000-0000-000089720000}"/>
    <cellStyle name="Output 3 6 9" xfId="18118" xr:uid="{00000000-0005-0000-0000-00008A720000}"/>
    <cellStyle name="Output 3 7" xfId="18119" xr:uid="{00000000-0005-0000-0000-00008B720000}"/>
    <cellStyle name="Output 3 7 2" xfId="18120" xr:uid="{00000000-0005-0000-0000-00008C720000}"/>
    <cellStyle name="Output 3 7 2 2" xfId="18121" xr:uid="{00000000-0005-0000-0000-00008D720000}"/>
    <cellStyle name="Output 3 7 2 2 2" xfId="18122" xr:uid="{00000000-0005-0000-0000-00008E720000}"/>
    <cellStyle name="Output 3 7 2 2 3" xfId="18123" xr:uid="{00000000-0005-0000-0000-00008F720000}"/>
    <cellStyle name="Output 3 7 2 2 4" xfId="18124" xr:uid="{00000000-0005-0000-0000-000090720000}"/>
    <cellStyle name="Output 3 7 2 2 5" xfId="18125" xr:uid="{00000000-0005-0000-0000-000091720000}"/>
    <cellStyle name="Output 3 7 2 2 6" xfId="18126" xr:uid="{00000000-0005-0000-0000-000092720000}"/>
    <cellStyle name="Output 3 7 2 2 7" xfId="18127" xr:uid="{00000000-0005-0000-0000-000093720000}"/>
    <cellStyle name="Output 3 7 2 2 8" xfId="18128" xr:uid="{00000000-0005-0000-0000-000094720000}"/>
    <cellStyle name="Output 3 7 2 3" xfId="18129" xr:uid="{00000000-0005-0000-0000-000095720000}"/>
    <cellStyle name="Output 3 7 2 4" xfId="18130" xr:uid="{00000000-0005-0000-0000-000096720000}"/>
    <cellStyle name="Output 3 7 2 5" xfId="18131" xr:uid="{00000000-0005-0000-0000-000097720000}"/>
    <cellStyle name="Output 3 7 2 6" xfId="18132" xr:uid="{00000000-0005-0000-0000-000098720000}"/>
    <cellStyle name="Output 3 7 2 7" xfId="18133" xr:uid="{00000000-0005-0000-0000-000099720000}"/>
    <cellStyle name="Output 3 7 2 8" xfId="18134" xr:uid="{00000000-0005-0000-0000-00009A720000}"/>
    <cellStyle name="Output 3 7 3" xfId="18135" xr:uid="{00000000-0005-0000-0000-00009B720000}"/>
    <cellStyle name="Output 3 7 3 2" xfId="18136" xr:uid="{00000000-0005-0000-0000-00009C720000}"/>
    <cellStyle name="Output 3 7 3 3" xfId="18137" xr:uid="{00000000-0005-0000-0000-00009D720000}"/>
    <cellStyle name="Output 3 7 3 4" xfId="18138" xr:uid="{00000000-0005-0000-0000-00009E720000}"/>
    <cellStyle name="Output 3 7 3 5" xfId="18139" xr:uid="{00000000-0005-0000-0000-00009F720000}"/>
    <cellStyle name="Output 3 7 3 6" xfId="18140" xr:uid="{00000000-0005-0000-0000-0000A0720000}"/>
    <cellStyle name="Output 3 7 3 7" xfId="18141" xr:uid="{00000000-0005-0000-0000-0000A1720000}"/>
    <cellStyle name="Output 3 7 3 8" xfId="18142" xr:uid="{00000000-0005-0000-0000-0000A2720000}"/>
    <cellStyle name="Output 3 7 4" xfId="18143" xr:uid="{00000000-0005-0000-0000-0000A3720000}"/>
    <cellStyle name="Output 3 7 5" xfId="18144" xr:uid="{00000000-0005-0000-0000-0000A4720000}"/>
    <cellStyle name="Output 3 7 6" xfId="18145" xr:uid="{00000000-0005-0000-0000-0000A5720000}"/>
    <cellStyle name="Output 3 7 7" xfId="18146" xr:uid="{00000000-0005-0000-0000-0000A6720000}"/>
    <cellStyle name="Output 3 7 8" xfId="18147" xr:uid="{00000000-0005-0000-0000-0000A7720000}"/>
    <cellStyle name="Output 3 7 9" xfId="18148" xr:uid="{00000000-0005-0000-0000-0000A8720000}"/>
    <cellStyle name="Output 3 8" xfId="18149" xr:uid="{00000000-0005-0000-0000-0000A9720000}"/>
    <cellStyle name="Output 3 8 2" xfId="18150" xr:uid="{00000000-0005-0000-0000-0000AA720000}"/>
    <cellStyle name="Output 3 8 2 2" xfId="18151" xr:uid="{00000000-0005-0000-0000-0000AB720000}"/>
    <cellStyle name="Output 3 8 2 2 2" xfId="18152" xr:uid="{00000000-0005-0000-0000-0000AC720000}"/>
    <cellStyle name="Output 3 8 2 2 3" xfId="18153" xr:uid="{00000000-0005-0000-0000-0000AD720000}"/>
    <cellStyle name="Output 3 8 2 2 4" xfId="18154" xr:uid="{00000000-0005-0000-0000-0000AE720000}"/>
    <cellStyle name="Output 3 8 2 2 5" xfId="18155" xr:uid="{00000000-0005-0000-0000-0000AF720000}"/>
    <cellStyle name="Output 3 8 2 2 6" xfId="18156" xr:uid="{00000000-0005-0000-0000-0000B0720000}"/>
    <cellStyle name="Output 3 8 2 2 7" xfId="18157" xr:uid="{00000000-0005-0000-0000-0000B1720000}"/>
    <cellStyle name="Output 3 8 2 2 8" xfId="18158" xr:uid="{00000000-0005-0000-0000-0000B2720000}"/>
    <cellStyle name="Output 3 8 2 3" xfId="18159" xr:uid="{00000000-0005-0000-0000-0000B3720000}"/>
    <cellStyle name="Output 3 8 2 4" xfId="18160" xr:uid="{00000000-0005-0000-0000-0000B4720000}"/>
    <cellStyle name="Output 3 8 2 5" xfId="18161" xr:uid="{00000000-0005-0000-0000-0000B5720000}"/>
    <cellStyle name="Output 3 8 2 6" xfId="18162" xr:uid="{00000000-0005-0000-0000-0000B6720000}"/>
    <cellStyle name="Output 3 8 2 7" xfId="18163" xr:uid="{00000000-0005-0000-0000-0000B7720000}"/>
    <cellStyle name="Output 3 8 2 8" xfId="18164" xr:uid="{00000000-0005-0000-0000-0000B8720000}"/>
    <cellStyle name="Output 3 8 3" xfId="18165" xr:uid="{00000000-0005-0000-0000-0000B9720000}"/>
    <cellStyle name="Output 3 8 3 2" xfId="18166" xr:uid="{00000000-0005-0000-0000-0000BA720000}"/>
    <cellStyle name="Output 3 8 3 3" xfId="18167" xr:uid="{00000000-0005-0000-0000-0000BB720000}"/>
    <cellStyle name="Output 3 8 3 4" xfId="18168" xr:uid="{00000000-0005-0000-0000-0000BC720000}"/>
    <cellStyle name="Output 3 8 3 5" xfId="18169" xr:uid="{00000000-0005-0000-0000-0000BD720000}"/>
    <cellStyle name="Output 3 8 3 6" xfId="18170" xr:uid="{00000000-0005-0000-0000-0000BE720000}"/>
    <cellStyle name="Output 3 8 3 7" xfId="18171" xr:uid="{00000000-0005-0000-0000-0000BF720000}"/>
    <cellStyle name="Output 3 8 3 8" xfId="18172" xr:uid="{00000000-0005-0000-0000-0000C0720000}"/>
    <cellStyle name="Output 3 8 4" xfId="18173" xr:uid="{00000000-0005-0000-0000-0000C1720000}"/>
    <cellStyle name="Output 3 8 5" xfId="18174" xr:uid="{00000000-0005-0000-0000-0000C2720000}"/>
    <cellStyle name="Output 3 8 6" xfId="18175" xr:uid="{00000000-0005-0000-0000-0000C3720000}"/>
    <cellStyle name="Output 3 8 7" xfId="18176" xr:uid="{00000000-0005-0000-0000-0000C4720000}"/>
    <cellStyle name="Output 3 8 8" xfId="18177" xr:uid="{00000000-0005-0000-0000-0000C5720000}"/>
    <cellStyle name="Output 3 8 9" xfId="18178" xr:uid="{00000000-0005-0000-0000-0000C6720000}"/>
    <cellStyle name="Output 3 9" xfId="18179" xr:uid="{00000000-0005-0000-0000-0000C7720000}"/>
    <cellStyle name="Output 3 9 2" xfId="18180" xr:uid="{00000000-0005-0000-0000-0000C8720000}"/>
    <cellStyle name="Output 3 9 2 2" xfId="18181" xr:uid="{00000000-0005-0000-0000-0000C9720000}"/>
    <cellStyle name="Output 3 9 2 3" xfId="18182" xr:uid="{00000000-0005-0000-0000-0000CA720000}"/>
    <cellStyle name="Output 3 9 2 4" xfId="18183" xr:uid="{00000000-0005-0000-0000-0000CB720000}"/>
    <cellStyle name="Output 3 9 2 5" xfId="18184" xr:uid="{00000000-0005-0000-0000-0000CC720000}"/>
    <cellStyle name="Output 3 9 2 6" xfId="18185" xr:uid="{00000000-0005-0000-0000-0000CD720000}"/>
    <cellStyle name="Output 3 9 2 7" xfId="18186" xr:uid="{00000000-0005-0000-0000-0000CE720000}"/>
    <cellStyle name="Output 3 9 2 8" xfId="18187" xr:uid="{00000000-0005-0000-0000-0000CF720000}"/>
    <cellStyle name="Output 3 9 3" xfId="18188" xr:uid="{00000000-0005-0000-0000-0000D0720000}"/>
    <cellStyle name="Output 3 9 4" xfId="18189" xr:uid="{00000000-0005-0000-0000-0000D1720000}"/>
    <cellStyle name="Output 3 9 5" xfId="18190" xr:uid="{00000000-0005-0000-0000-0000D2720000}"/>
    <cellStyle name="Output 3 9 6" xfId="18191" xr:uid="{00000000-0005-0000-0000-0000D3720000}"/>
    <cellStyle name="Output 3 9 7" xfId="18192" xr:uid="{00000000-0005-0000-0000-0000D4720000}"/>
    <cellStyle name="Output 3 9 8" xfId="18193" xr:uid="{00000000-0005-0000-0000-0000D5720000}"/>
    <cellStyle name="Output 4" xfId="18194" xr:uid="{00000000-0005-0000-0000-0000D6720000}"/>
    <cellStyle name="Output 4 2" xfId="18195" xr:uid="{00000000-0005-0000-0000-0000D7720000}"/>
    <cellStyle name="Output 4 2 2" xfId="18196" xr:uid="{00000000-0005-0000-0000-0000D8720000}"/>
    <cellStyle name="Output 4 2 2 2" xfId="18197" xr:uid="{00000000-0005-0000-0000-0000D9720000}"/>
    <cellStyle name="Output 4 2 2 2 2" xfId="18198" xr:uid="{00000000-0005-0000-0000-0000DA720000}"/>
    <cellStyle name="Output 4 2 2 2 3" xfId="18199" xr:uid="{00000000-0005-0000-0000-0000DB720000}"/>
    <cellStyle name="Output 4 2 2 2 4" xfId="18200" xr:uid="{00000000-0005-0000-0000-0000DC720000}"/>
    <cellStyle name="Output 4 2 2 2 5" xfId="18201" xr:uid="{00000000-0005-0000-0000-0000DD720000}"/>
    <cellStyle name="Output 4 2 2 2 6" xfId="18202" xr:uid="{00000000-0005-0000-0000-0000DE720000}"/>
    <cellStyle name="Output 4 2 2 2 7" xfId="18203" xr:uid="{00000000-0005-0000-0000-0000DF720000}"/>
    <cellStyle name="Output 4 2 2 2 8" xfId="18204" xr:uid="{00000000-0005-0000-0000-0000E0720000}"/>
    <cellStyle name="Output 4 2 2 3" xfId="18205" xr:uid="{00000000-0005-0000-0000-0000E1720000}"/>
    <cellStyle name="Output 4 2 2 4" xfId="18206" xr:uid="{00000000-0005-0000-0000-0000E2720000}"/>
    <cellStyle name="Output 4 2 2 5" xfId="18207" xr:uid="{00000000-0005-0000-0000-0000E3720000}"/>
    <cellStyle name="Output 4 2 2 6" xfId="18208" xr:uid="{00000000-0005-0000-0000-0000E4720000}"/>
    <cellStyle name="Output 4 2 2 7" xfId="18209" xr:uid="{00000000-0005-0000-0000-0000E5720000}"/>
    <cellStyle name="Output 4 2 2 8" xfId="18210" xr:uid="{00000000-0005-0000-0000-0000E6720000}"/>
    <cellStyle name="Output 4 2 3" xfId="18211" xr:uid="{00000000-0005-0000-0000-0000E7720000}"/>
    <cellStyle name="Output 4 2 3 2" xfId="18212" xr:uid="{00000000-0005-0000-0000-0000E8720000}"/>
    <cellStyle name="Output 4 2 3 3" xfId="18213" xr:uid="{00000000-0005-0000-0000-0000E9720000}"/>
    <cellStyle name="Output 4 2 3 4" xfId="18214" xr:uid="{00000000-0005-0000-0000-0000EA720000}"/>
    <cellStyle name="Output 4 2 3 5" xfId="18215" xr:uid="{00000000-0005-0000-0000-0000EB720000}"/>
    <cellStyle name="Output 4 2 3 6" xfId="18216" xr:uid="{00000000-0005-0000-0000-0000EC720000}"/>
    <cellStyle name="Output 4 2 3 7" xfId="18217" xr:uid="{00000000-0005-0000-0000-0000ED720000}"/>
    <cellStyle name="Output 4 2 3 8" xfId="18218" xr:uid="{00000000-0005-0000-0000-0000EE720000}"/>
    <cellStyle name="Output 4 2 4" xfId="18219" xr:uid="{00000000-0005-0000-0000-0000EF720000}"/>
    <cellStyle name="Output 4 2 5" xfId="18220" xr:uid="{00000000-0005-0000-0000-0000F0720000}"/>
    <cellStyle name="Output 4 2 6" xfId="18221" xr:uid="{00000000-0005-0000-0000-0000F1720000}"/>
    <cellStyle name="Output 4 2 7" xfId="18222" xr:uid="{00000000-0005-0000-0000-0000F2720000}"/>
    <cellStyle name="Output 4 2 8" xfId="18223" xr:uid="{00000000-0005-0000-0000-0000F3720000}"/>
    <cellStyle name="Output 4 2 9" xfId="18224" xr:uid="{00000000-0005-0000-0000-0000F4720000}"/>
    <cellStyle name="Output 4 3" xfId="18225" xr:uid="{00000000-0005-0000-0000-0000F5720000}"/>
    <cellStyle name="Output 4 3 2" xfId="18226" xr:uid="{00000000-0005-0000-0000-0000F6720000}"/>
    <cellStyle name="Output 4 3 2 2" xfId="18227" xr:uid="{00000000-0005-0000-0000-0000F7720000}"/>
    <cellStyle name="Output 4 3 2 2 2" xfId="18228" xr:uid="{00000000-0005-0000-0000-0000F8720000}"/>
    <cellStyle name="Output 4 3 2 2 3" xfId="18229" xr:uid="{00000000-0005-0000-0000-0000F9720000}"/>
    <cellStyle name="Output 4 3 2 2 4" xfId="18230" xr:uid="{00000000-0005-0000-0000-0000FA720000}"/>
    <cellStyle name="Output 4 3 2 2 5" xfId="18231" xr:uid="{00000000-0005-0000-0000-0000FB720000}"/>
    <cellStyle name="Output 4 3 2 2 6" xfId="18232" xr:uid="{00000000-0005-0000-0000-0000FC720000}"/>
    <cellStyle name="Output 4 3 2 2 7" xfId="18233" xr:uid="{00000000-0005-0000-0000-0000FD720000}"/>
    <cellStyle name="Output 4 3 2 2 8" xfId="18234" xr:uid="{00000000-0005-0000-0000-0000FE720000}"/>
    <cellStyle name="Output 4 3 2 3" xfId="18235" xr:uid="{00000000-0005-0000-0000-0000FF720000}"/>
    <cellStyle name="Output 4 3 2 4" xfId="18236" xr:uid="{00000000-0005-0000-0000-000000730000}"/>
    <cellStyle name="Output 4 3 2 5" xfId="18237" xr:uid="{00000000-0005-0000-0000-000001730000}"/>
    <cellStyle name="Output 4 3 2 6" xfId="18238" xr:uid="{00000000-0005-0000-0000-000002730000}"/>
    <cellStyle name="Output 4 3 2 7" xfId="18239" xr:uid="{00000000-0005-0000-0000-000003730000}"/>
    <cellStyle name="Output 4 3 2 8" xfId="18240" xr:uid="{00000000-0005-0000-0000-000004730000}"/>
    <cellStyle name="Output 4 3 3" xfId="18241" xr:uid="{00000000-0005-0000-0000-000005730000}"/>
    <cellStyle name="Output 4 3 3 2" xfId="18242" xr:uid="{00000000-0005-0000-0000-000006730000}"/>
    <cellStyle name="Output 4 3 3 3" xfId="18243" xr:uid="{00000000-0005-0000-0000-000007730000}"/>
    <cellStyle name="Output 4 3 3 4" xfId="18244" xr:uid="{00000000-0005-0000-0000-000008730000}"/>
    <cellStyle name="Output 4 3 3 5" xfId="18245" xr:uid="{00000000-0005-0000-0000-000009730000}"/>
    <cellStyle name="Output 4 3 3 6" xfId="18246" xr:uid="{00000000-0005-0000-0000-00000A730000}"/>
    <cellStyle name="Output 4 3 3 7" xfId="18247" xr:uid="{00000000-0005-0000-0000-00000B730000}"/>
    <cellStyle name="Output 4 3 3 8" xfId="18248" xr:uid="{00000000-0005-0000-0000-00000C730000}"/>
    <cellStyle name="Output 4 3 4" xfId="18249" xr:uid="{00000000-0005-0000-0000-00000D730000}"/>
    <cellStyle name="Output 4 3 5" xfId="18250" xr:uid="{00000000-0005-0000-0000-00000E730000}"/>
    <cellStyle name="Output 4 3 6" xfId="18251" xr:uid="{00000000-0005-0000-0000-00000F730000}"/>
    <cellStyle name="Output 4 3 7" xfId="18252" xr:uid="{00000000-0005-0000-0000-000010730000}"/>
    <cellStyle name="Output 4 3 8" xfId="18253" xr:uid="{00000000-0005-0000-0000-000011730000}"/>
    <cellStyle name="Output 4 3 9" xfId="18254" xr:uid="{00000000-0005-0000-0000-000012730000}"/>
    <cellStyle name="Output 4 4" xfId="18255" xr:uid="{00000000-0005-0000-0000-000013730000}"/>
    <cellStyle name="Output 4 4 2" xfId="18256" xr:uid="{00000000-0005-0000-0000-000014730000}"/>
    <cellStyle name="Output 4 4 2 2" xfId="18257" xr:uid="{00000000-0005-0000-0000-000015730000}"/>
    <cellStyle name="Output 4 4 2 2 2" xfId="18258" xr:uid="{00000000-0005-0000-0000-000016730000}"/>
    <cellStyle name="Output 4 4 2 2 3" xfId="18259" xr:uid="{00000000-0005-0000-0000-000017730000}"/>
    <cellStyle name="Output 4 4 2 2 4" xfId="18260" xr:uid="{00000000-0005-0000-0000-000018730000}"/>
    <cellStyle name="Output 4 4 2 2 5" xfId="18261" xr:uid="{00000000-0005-0000-0000-000019730000}"/>
    <cellStyle name="Output 4 4 2 2 6" xfId="18262" xr:uid="{00000000-0005-0000-0000-00001A730000}"/>
    <cellStyle name="Output 4 4 2 2 7" xfId="18263" xr:uid="{00000000-0005-0000-0000-00001B730000}"/>
    <cellStyle name="Output 4 4 2 2 8" xfId="18264" xr:uid="{00000000-0005-0000-0000-00001C730000}"/>
    <cellStyle name="Output 4 4 2 3" xfId="18265" xr:uid="{00000000-0005-0000-0000-00001D730000}"/>
    <cellStyle name="Output 4 4 2 4" xfId="18266" xr:uid="{00000000-0005-0000-0000-00001E730000}"/>
    <cellStyle name="Output 4 4 2 5" xfId="18267" xr:uid="{00000000-0005-0000-0000-00001F730000}"/>
    <cellStyle name="Output 4 4 2 6" xfId="18268" xr:uid="{00000000-0005-0000-0000-000020730000}"/>
    <cellStyle name="Output 4 4 2 7" xfId="18269" xr:uid="{00000000-0005-0000-0000-000021730000}"/>
    <cellStyle name="Output 4 4 2 8" xfId="18270" xr:uid="{00000000-0005-0000-0000-000022730000}"/>
    <cellStyle name="Output 4 4 3" xfId="18271" xr:uid="{00000000-0005-0000-0000-000023730000}"/>
    <cellStyle name="Output 4 4 3 2" xfId="18272" xr:uid="{00000000-0005-0000-0000-000024730000}"/>
    <cellStyle name="Output 4 4 3 3" xfId="18273" xr:uid="{00000000-0005-0000-0000-000025730000}"/>
    <cellStyle name="Output 4 4 3 4" xfId="18274" xr:uid="{00000000-0005-0000-0000-000026730000}"/>
    <cellStyle name="Output 4 4 3 5" xfId="18275" xr:uid="{00000000-0005-0000-0000-000027730000}"/>
    <cellStyle name="Output 4 4 3 6" xfId="18276" xr:uid="{00000000-0005-0000-0000-000028730000}"/>
    <cellStyle name="Output 4 4 3 7" xfId="18277" xr:uid="{00000000-0005-0000-0000-000029730000}"/>
    <cellStyle name="Output 4 4 3 8" xfId="18278" xr:uid="{00000000-0005-0000-0000-00002A730000}"/>
    <cellStyle name="Output 4 4 4" xfId="18279" xr:uid="{00000000-0005-0000-0000-00002B730000}"/>
    <cellStyle name="Output 4 4 5" xfId="18280" xr:uid="{00000000-0005-0000-0000-00002C730000}"/>
    <cellStyle name="Output 4 4 6" xfId="18281" xr:uid="{00000000-0005-0000-0000-00002D730000}"/>
    <cellStyle name="Output 4 4 7" xfId="18282" xr:uid="{00000000-0005-0000-0000-00002E730000}"/>
    <cellStyle name="Output 4 4 8" xfId="18283" xr:uid="{00000000-0005-0000-0000-00002F730000}"/>
    <cellStyle name="Output 4 4 9" xfId="18284" xr:uid="{00000000-0005-0000-0000-000030730000}"/>
    <cellStyle name="Output 4 5" xfId="18285" xr:uid="{00000000-0005-0000-0000-000031730000}"/>
    <cellStyle name="Output 4 5 2" xfId="18286" xr:uid="{00000000-0005-0000-0000-000032730000}"/>
    <cellStyle name="Output 4 5 2 2" xfId="18287" xr:uid="{00000000-0005-0000-0000-000033730000}"/>
    <cellStyle name="Output 4 5 2 2 2" xfId="18288" xr:uid="{00000000-0005-0000-0000-000034730000}"/>
    <cellStyle name="Output 4 5 2 2 3" xfId="18289" xr:uid="{00000000-0005-0000-0000-000035730000}"/>
    <cellStyle name="Output 4 5 2 2 4" xfId="18290" xr:uid="{00000000-0005-0000-0000-000036730000}"/>
    <cellStyle name="Output 4 5 2 2 5" xfId="18291" xr:uid="{00000000-0005-0000-0000-000037730000}"/>
    <cellStyle name="Output 4 5 2 2 6" xfId="18292" xr:uid="{00000000-0005-0000-0000-000038730000}"/>
    <cellStyle name="Output 4 5 2 2 7" xfId="18293" xr:uid="{00000000-0005-0000-0000-000039730000}"/>
    <cellStyle name="Output 4 5 2 2 8" xfId="18294" xr:uid="{00000000-0005-0000-0000-00003A730000}"/>
    <cellStyle name="Output 4 5 2 3" xfId="18295" xr:uid="{00000000-0005-0000-0000-00003B730000}"/>
    <cellStyle name="Output 4 5 2 4" xfId="18296" xr:uid="{00000000-0005-0000-0000-00003C730000}"/>
    <cellStyle name="Output 4 5 2 5" xfId="18297" xr:uid="{00000000-0005-0000-0000-00003D730000}"/>
    <cellStyle name="Output 4 5 2 6" xfId="18298" xr:uid="{00000000-0005-0000-0000-00003E730000}"/>
    <cellStyle name="Output 4 5 2 7" xfId="18299" xr:uid="{00000000-0005-0000-0000-00003F730000}"/>
    <cellStyle name="Output 4 5 2 8" xfId="18300" xr:uid="{00000000-0005-0000-0000-000040730000}"/>
    <cellStyle name="Output 4 5 3" xfId="18301" xr:uid="{00000000-0005-0000-0000-000041730000}"/>
    <cellStyle name="Output 4 5 3 2" xfId="18302" xr:uid="{00000000-0005-0000-0000-000042730000}"/>
    <cellStyle name="Output 4 5 3 3" xfId="18303" xr:uid="{00000000-0005-0000-0000-000043730000}"/>
    <cellStyle name="Output 4 5 3 4" xfId="18304" xr:uid="{00000000-0005-0000-0000-000044730000}"/>
    <cellStyle name="Output 4 5 3 5" xfId="18305" xr:uid="{00000000-0005-0000-0000-000045730000}"/>
    <cellStyle name="Output 4 5 3 6" xfId="18306" xr:uid="{00000000-0005-0000-0000-000046730000}"/>
    <cellStyle name="Output 4 5 3 7" xfId="18307" xr:uid="{00000000-0005-0000-0000-000047730000}"/>
    <cellStyle name="Output 4 5 3 8" xfId="18308" xr:uid="{00000000-0005-0000-0000-000048730000}"/>
    <cellStyle name="Output 4 5 4" xfId="18309" xr:uid="{00000000-0005-0000-0000-000049730000}"/>
    <cellStyle name="Output 4 5 5" xfId="18310" xr:uid="{00000000-0005-0000-0000-00004A730000}"/>
    <cellStyle name="Output 4 5 6" xfId="18311" xr:uid="{00000000-0005-0000-0000-00004B730000}"/>
    <cellStyle name="Output 4 5 7" xfId="18312" xr:uid="{00000000-0005-0000-0000-00004C730000}"/>
    <cellStyle name="Output 4 5 8" xfId="18313" xr:uid="{00000000-0005-0000-0000-00004D730000}"/>
    <cellStyle name="Output 4 5 9" xfId="18314" xr:uid="{00000000-0005-0000-0000-00004E730000}"/>
    <cellStyle name="Output 4 6" xfId="18315" xr:uid="{00000000-0005-0000-0000-00004F730000}"/>
    <cellStyle name="Output 4 6 2" xfId="18316" xr:uid="{00000000-0005-0000-0000-000050730000}"/>
    <cellStyle name="Output 4 6 2 2" xfId="18317" xr:uid="{00000000-0005-0000-0000-000051730000}"/>
    <cellStyle name="Output 4 6 2 2 2" xfId="18318" xr:uid="{00000000-0005-0000-0000-000052730000}"/>
    <cellStyle name="Output 4 6 2 2 3" xfId="18319" xr:uid="{00000000-0005-0000-0000-000053730000}"/>
    <cellStyle name="Output 4 6 2 2 4" xfId="18320" xr:uid="{00000000-0005-0000-0000-000054730000}"/>
    <cellStyle name="Output 4 6 2 2 5" xfId="18321" xr:uid="{00000000-0005-0000-0000-000055730000}"/>
    <cellStyle name="Output 4 6 2 2 6" xfId="18322" xr:uid="{00000000-0005-0000-0000-000056730000}"/>
    <cellStyle name="Output 4 6 2 2 7" xfId="18323" xr:uid="{00000000-0005-0000-0000-000057730000}"/>
    <cellStyle name="Output 4 6 2 2 8" xfId="18324" xr:uid="{00000000-0005-0000-0000-000058730000}"/>
    <cellStyle name="Output 4 6 2 3" xfId="18325" xr:uid="{00000000-0005-0000-0000-000059730000}"/>
    <cellStyle name="Output 4 6 2 4" xfId="18326" xr:uid="{00000000-0005-0000-0000-00005A730000}"/>
    <cellStyle name="Output 4 6 2 5" xfId="18327" xr:uid="{00000000-0005-0000-0000-00005B730000}"/>
    <cellStyle name="Output 4 6 2 6" xfId="18328" xr:uid="{00000000-0005-0000-0000-00005C730000}"/>
    <cellStyle name="Output 4 6 2 7" xfId="18329" xr:uid="{00000000-0005-0000-0000-00005D730000}"/>
    <cellStyle name="Output 4 6 2 8" xfId="18330" xr:uid="{00000000-0005-0000-0000-00005E730000}"/>
    <cellStyle name="Output 4 6 3" xfId="18331" xr:uid="{00000000-0005-0000-0000-00005F730000}"/>
    <cellStyle name="Output 4 6 3 2" xfId="18332" xr:uid="{00000000-0005-0000-0000-000060730000}"/>
    <cellStyle name="Output 4 6 3 3" xfId="18333" xr:uid="{00000000-0005-0000-0000-000061730000}"/>
    <cellStyle name="Output 4 6 3 4" xfId="18334" xr:uid="{00000000-0005-0000-0000-000062730000}"/>
    <cellStyle name="Output 4 6 3 5" xfId="18335" xr:uid="{00000000-0005-0000-0000-000063730000}"/>
    <cellStyle name="Output 4 6 3 6" xfId="18336" xr:uid="{00000000-0005-0000-0000-000064730000}"/>
    <cellStyle name="Output 4 6 3 7" xfId="18337" xr:uid="{00000000-0005-0000-0000-000065730000}"/>
    <cellStyle name="Output 4 6 3 8" xfId="18338" xr:uid="{00000000-0005-0000-0000-000066730000}"/>
    <cellStyle name="Output 4 6 4" xfId="18339" xr:uid="{00000000-0005-0000-0000-000067730000}"/>
    <cellStyle name="Output 4 6 5" xfId="18340" xr:uid="{00000000-0005-0000-0000-000068730000}"/>
    <cellStyle name="Output 4 6 6" xfId="18341" xr:uid="{00000000-0005-0000-0000-000069730000}"/>
    <cellStyle name="Output 4 6 7" xfId="18342" xr:uid="{00000000-0005-0000-0000-00006A730000}"/>
    <cellStyle name="Output 4 6 8" xfId="18343" xr:uid="{00000000-0005-0000-0000-00006B730000}"/>
    <cellStyle name="Output 4 6 9" xfId="18344" xr:uid="{00000000-0005-0000-0000-00006C730000}"/>
    <cellStyle name="Output 4 7" xfId="18345" xr:uid="{00000000-0005-0000-0000-00006D730000}"/>
    <cellStyle name="Output 4 7 2" xfId="18346" xr:uid="{00000000-0005-0000-0000-00006E730000}"/>
    <cellStyle name="Output 4 7 2 2" xfId="18347" xr:uid="{00000000-0005-0000-0000-00006F730000}"/>
    <cellStyle name="Output 4 7 2 2 2" xfId="18348" xr:uid="{00000000-0005-0000-0000-000070730000}"/>
    <cellStyle name="Output 4 7 2 2 3" xfId="18349" xr:uid="{00000000-0005-0000-0000-000071730000}"/>
    <cellStyle name="Output 4 7 2 2 4" xfId="18350" xr:uid="{00000000-0005-0000-0000-000072730000}"/>
    <cellStyle name="Output 4 7 2 2 5" xfId="18351" xr:uid="{00000000-0005-0000-0000-000073730000}"/>
    <cellStyle name="Output 4 7 2 2 6" xfId="18352" xr:uid="{00000000-0005-0000-0000-000074730000}"/>
    <cellStyle name="Output 4 7 2 2 7" xfId="18353" xr:uid="{00000000-0005-0000-0000-000075730000}"/>
    <cellStyle name="Output 4 7 2 2 8" xfId="18354" xr:uid="{00000000-0005-0000-0000-000076730000}"/>
    <cellStyle name="Output 4 7 2 3" xfId="18355" xr:uid="{00000000-0005-0000-0000-000077730000}"/>
    <cellStyle name="Output 4 7 2 4" xfId="18356" xr:uid="{00000000-0005-0000-0000-000078730000}"/>
    <cellStyle name="Output 4 7 2 5" xfId="18357" xr:uid="{00000000-0005-0000-0000-000079730000}"/>
    <cellStyle name="Output 4 7 2 6" xfId="18358" xr:uid="{00000000-0005-0000-0000-00007A730000}"/>
    <cellStyle name="Output 4 7 2 7" xfId="18359" xr:uid="{00000000-0005-0000-0000-00007B730000}"/>
    <cellStyle name="Output 4 7 2 8" xfId="18360" xr:uid="{00000000-0005-0000-0000-00007C730000}"/>
    <cellStyle name="Output 4 7 3" xfId="18361" xr:uid="{00000000-0005-0000-0000-00007D730000}"/>
    <cellStyle name="Output 4 7 3 2" xfId="18362" xr:uid="{00000000-0005-0000-0000-00007E730000}"/>
    <cellStyle name="Output 4 7 3 3" xfId="18363" xr:uid="{00000000-0005-0000-0000-00007F730000}"/>
    <cellStyle name="Output 4 7 3 4" xfId="18364" xr:uid="{00000000-0005-0000-0000-000080730000}"/>
    <cellStyle name="Output 4 7 3 5" xfId="18365" xr:uid="{00000000-0005-0000-0000-000081730000}"/>
    <cellStyle name="Output 4 7 3 6" xfId="18366" xr:uid="{00000000-0005-0000-0000-000082730000}"/>
    <cellStyle name="Output 4 7 3 7" xfId="18367" xr:uid="{00000000-0005-0000-0000-000083730000}"/>
    <cellStyle name="Output 4 7 3 8" xfId="18368" xr:uid="{00000000-0005-0000-0000-000084730000}"/>
    <cellStyle name="Output 4 7 4" xfId="18369" xr:uid="{00000000-0005-0000-0000-000085730000}"/>
    <cellStyle name="Output 4 7 5" xfId="18370" xr:uid="{00000000-0005-0000-0000-000086730000}"/>
    <cellStyle name="Output 4 7 6" xfId="18371" xr:uid="{00000000-0005-0000-0000-000087730000}"/>
    <cellStyle name="Output 4 7 7" xfId="18372" xr:uid="{00000000-0005-0000-0000-000088730000}"/>
    <cellStyle name="Output 4 7 8" xfId="18373" xr:uid="{00000000-0005-0000-0000-000089730000}"/>
    <cellStyle name="Output 4 7 9" xfId="18374" xr:uid="{00000000-0005-0000-0000-00008A730000}"/>
    <cellStyle name="Output 4 8" xfId="18375" xr:uid="{00000000-0005-0000-0000-00008B730000}"/>
    <cellStyle name="Output 4 8 2" xfId="18376" xr:uid="{00000000-0005-0000-0000-00008C730000}"/>
    <cellStyle name="Output 4 8 2 2" xfId="18377" xr:uid="{00000000-0005-0000-0000-00008D730000}"/>
    <cellStyle name="Output 4 8 2 2 2" xfId="18378" xr:uid="{00000000-0005-0000-0000-00008E730000}"/>
    <cellStyle name="Output 4 8 2 2 3" xfId="18379" xr:uid="{00000000-0005-0000-0000-00008F730000}"/>
    <cellStyle name="Output 4 8 2 2 4" xfId="18380" xr:uid="{00000000-0005-0000-0000-000090730000}"/>
    <cellStyle name="Output 4 8 2 2 5" xfId="18381" xr:uid="{00000000-0005-0000-0000-000091730000}"/>
    <cellStyle name="Output 4 8 2 2 6" xfId="18382" xr:uid="{00000000-0005-0000-0000-000092730000}"/>
    <cellStyle name="Output 4 8 2 2 7" xfId="18383" xr:uid="{00000000-0005-0000-0000-000093730000}"/>
    <cellStyle name="Output 4 8 2 2 8" xfId="18384" xr:uid="{00000000-0005-0000-0000-000094730000}"/>
    <cellStyle name="Output 4 8 2 3" xfId="18385" xr:uid="{00000000-0005-0000-0000-000095730000}"/>
    <cellStyle name="Output 4 8 2 4" xfId="18386" xr:uid="{00000000-0005-0000-0000-000096730000}"/>
    <cellStyle name="Output 4 8 2 5" xfId="18387" xr:uid="{00000000-0005-0000-0000-000097730000}"/>
    <cellStyle name="Output 4 8 2 6" xfId="18388" xr:uid="{00000000-0005-0000-0000-000098730000}"/>
    <cellStyle name="Output 4 8 2 7" xfId="18389" xr:uid="{00000000-0005-0000-0000-000099730000}"/>
    <cellStyle name="Output 4 8 2 8" xfId="18390" xr:uid="{00000000-0005-0000-0000-00009A730000}"/>
    <cellStyle name="Output 4 8 3" xfId="18391" xr:uid="{00000000-0005-0000-0000-00009B730000}"/>
    <cellStyle name="Output 4 8 3 2" xfId="18392" xr:uid="{00000000-0005-0000-0000-00009C730000}"/>
    <cellStyle name="Output 4 8 3 3" xfId="18393" xr:uid="{00000000-0005-0000-0000-00009D730000}"/>
    <cellStyle name="Output 4 8 3 4" xfId="18394" xr:uid="{00000000-0005-0000-0000-00009E730000}"/>
    <cellStyle name="Output 4 8 3 5" xfId="18395" xr:uid="{00000000-0005-0000-0000-00009F730000}"/>
    <cellStyle name="Output 4 8 3 6" xfId="18396" xr:uid="{00000000-0005-0000-0000-0000A0730000}"/>
    <cellStyle name="Output 4 8 3 7" xfId="18397" xr:uid="{00000000-0005-0000-0000-0000A1730000}"/>
    <cellStyle name="Output 4 8 3 8" xfId="18398" xr:uid="{00000000-0005-0000-0000-0000A2730000}"/>
    <cellStyle name="Output 4 8 4" xfId="18399" xr:uid="{00000000-0005-0000-0000-0000A3730000}"/>
    <cellStyle name="Output 4 8 5" xfId="18400" xr:uid="{00000000-0005-0000-0000-0000A4730000}"/>
    <cellStyle name="Output 4 8 6" xfId="18401" xr:uid="{00000000-0005-0000-0000-0000A5730000}"/>
    <cellStyle name="Output 4 8 7" xfId="18402" xr:uid="{00000000-0005-0000-0000-0000A6730000}"/>
    <cellStyle name="Output 4 8 8" xfId="18403" xr:uid="{00000000-0005-0000-0000-0000A7730000}"/>
    <cellStyle name="Output 4 8 9" xfId="18404" xr:uid="{00000000-0005-0000-0000-0000A8730000}"/>
    <cellStyle name="Output 4 9" xfId="18405" xr:uid="{00000000-0005-0000-0000-0000A9730000}"/>
    <cellStyle name="Output 4 9 2" xfId="18406" xr:uid="{00000000-0005-0000-0000-0000AA730000}"/>
    <cellStyle name="Output 4 9 2 2" xfId="18407" xr:uid="{00000000-0005-0000-0000-0000AB730000}"/>
    <cellStyle name="Output 4 9 2 3" xfId="18408" xr:uid="{00000000-0005-0000-0000-0000AC730000}"/>
    <cellStyle name="Output 4 9 2 4" xfId="18409" xr:uid="{00000000-0005-0000-0000-0000AD730000}"/>
    <cellStyle name="Output 4 9 2 5" xfId="18410" xr:uid="{00000000-0005-0000-0000-0000AE730000}"/>
    <cellStyle name="Output 4 9 2 6" xfId="18411" xr:uid="{00000000-0005-0000-0000-0000AF730000}"/>
    <cellStyle name="Output 4 9 2 7" xfId="18412" xr:uid="{00000000-0005-0000-0000-0000B0730000}"/>
    <cellStyle name="Output 4 9 2 8" xfId="18413" xr:uid="{00000000-0005-0000-0000-0000B1730000}"/>
    <cellStyle name="Output 4 9 3" xfId="18414" xr:uid="{00000000-0005-0000-0000-0000B2730000}"/>
    <cellStyle name="Output 4 9 4" xfId="18415" xr:uid="{00000000-0005-0000-0000-0000B3730000}"/>
    <cellStyle name="Output 4 9 5" xfId="18416" xr:uid="{00000000-0005-0000-0000-0000B4730000}"/>
    <cellStyle name="Output 4 9 6" xfId="18417" xr:uid="{00000000-0005-0000-0000-0000B5730000}"/>
    <cellStyle name="Output 4 9 7" xfId="18418" xr:uid="{00000000-0005-0000-0000-0000B6730000}"/>
    <cellStyle name="Output 4 9 8" xfId="18419" xr:uid="{00000000-0005-0000-0000-0000B7730000}"/>
    <cellStyle name="Output 5" xfId="18420" xr:uid="{00000000-0005-0000-0000-0000B8730000}"/>
    <cellStyle name="Output 5 10" xfId="18421" xr:uid="{00000000-0005-0000-0000-0000B9730000}"/>
    <cellStyle name="Output 5 2" xfId="18422" xr:uid="{00000000-0005-0000-0000-0000BA730000}"/>
    <cellStyle name="Output 5 2 2" xfId="18423" xr:uid="{00000000-0005-0000-0000-0000BB730000}"/>
    <cellStyle name="Output 5 2 2 2" xfId="18424" xr:uid="{00000000-0005-0000-0000-0000BC730000}"/>
    <cellStyle name="Output 5 2 2 2 2" xfId="18425" xr:uid="{00000000-0005-0000-0000-0000BD730000}"/>
    <cellStyle name="Output 5 2 2 2 3" xfId="18426" xr:uid="{00000000-0005-0000-0000-0000BE730000}"/>
    <cellStyle name="Output 5 2 2 2 4" xfId="18427" xr:uid="{00000000-0005-0000-0000-0000BF730000}"/>
    <cellStyle name="Output 5 2 2 2 5" xfId="18428" xr:uid="{00000000-0005-0000-0000-0000C0730000}"/>
    <cellStyle name="Output 5 2 2 2 6" xfId="18429" xr:uid="{00000000-0005-0000-0000-0000C1730000}"/>
    <cellStyle name="Output 5 2 2 2 7" xfId="18430" xr:uid="{00000000-0005-0000-0000-0000C2730000}"/>
    <cellStyle name="Output 5 2 2 2 8" xfId="18431" xr:uid="{00000000-0005-0000-0000-0000C3730000}"/>
    <cellStyle name="Output 5 2 2 3" xfId="18432" xr:uid="{00000000-0005-0000-0000-0000C4730000}"/>
    <cellStyle name="Output 5 2 2 4" xfId="18433" xr:uid="{00000000-0005-0000-0000-0000C5730000}"/>
    <cellStyle name="Output 5 2 2 5" xfId="18434" xr:uid="{00000000-0005-0000-0000-0000C6730000}"/>
    <cellStyle name="Output 5 2 2 6" xfId="18435" xr:uid="{00000000-0005-0000-0000-0000C7730000}"/>
    <cellStyle name="Output 5 2 2 7" xfId="18436" xr:uid="{00000000-0005-0000-0000-0000C8730000}"/>
    <cellStyle name="Output 5 2 2 8" xfId="18437" xr:uid="{00000000-0005-0000-0000-0000C9730000}"/>
    <cellStyle name="Output 5 2 3" xfId="18438" xr:uid="{00000000-0005-0000-0000-0000CA730000}"/>
    <cellStyle name="Output 5 2 3 2" xfId="18439" xr:uid="{00000000-0005-0000-0000-0000CB730000}"/>
    <cellStyle name="Output 5 2 3 3" xfId="18440" xr:uid="{00000000-0005-0000-0000-0000CC730000}"/>
    <cellStyle name="Output 5 2 3 4" xfId="18441" xr:uid="{00000000-0005-0000-0000-0000CD730000}"/>
    <cellStyle name="Output 5 2 3 5" xfId="18442" xr:uid="{00000000-0005-0000-0000-0000CE730000}"/>
    <cellStyle name="Output 5 2 3 6" xfId="18443" xr:uid="{00000000-0005-0000-0000-0000CF730000}"/>
    <cellStyle name="Output 5 2 3 7" xfId="18444" xr:uid="{00000000-0005-0000-0000-0000D0730000}"/>
    <cellStyle name="Output 5 2 3 8" xfId="18445" xr:uid="{00000000-0005-0000-0000-0000D1730000}"/>
    <cellStyle name="Output 5 2 4" xfId="18446" xr:uid="{00000000-0005-0000-0000-0000D2730000}"/>
    <cellStyle name="Output 5 2 5" xfId="18447" xr:uid="{00000000-0005-0000-0000-0000D3730000}"/>
    <cellStyle name="Output 5 2 6" xfId="18448" xr:uid="{00000000-0005-0000-0000-0000D4730000}"/>
    <cellStyle name="Output 5 2 7" xfId="18449" xr:uid="{00000000-0005-0000-0000-0000D5730000}"/>
    <cellStyle name="Output 5 2 8" xfId="18450" xr:uid="{00000000-0005-0000-0000-0000D6730000}"/>
    <cellStyle name="Output 5 2 9" xfId="18451" xr:uid="{00000000-0005-0000-0000-0000D7730000}"/>
    <cellStyle name="Output 5 3" xfId="18452" xr:uid="{00000000-0005-0000-0000-0000D8730000}"/>
    <cellStyle name="Output 5 3 2" xfId="18453" xr:uid="{00000000-0005-0000-0000-0000D9730000}"/>
    <cellStyle name="Output 5 3 2 2" xfId="18454" xr:uid="{00000000-0005-0000-0000-0000DA730000}"/>
    <cellStyle name="Output 5 3 2 3" xfId="18455" xr:uid="{00000000-0005-0000-0000-0000DB730000}"/>
    <cellStyle name="Output 5 3 2 4" xfId="18456" xr:uid="{00000000-0005-0000-0000-0000DC730000}"/>
    <cellStyle name="Output 5 3 2 5" xfId="18457" xr:uid="{00000000-0005-0000-0000-0000DD730000}"/>
    <cellStyle name="Output 5 3 2 6" xfId="18458" xr:uid="{00000000-0005-0000-0000-0000DE730000}"/>
    <cellStyle name="Output 5 3 2 7" xfId="18459" xr:uid="{00000000-0005-0000-0000-0000DF730000}"/>
    <cellStyle name="Output 5 3 2 8" xfId="18460" xr:uid="{00000000-0005-0000-0000-0000E0730000}"/>
    <cellStyle name="Output 5 3 3" xfId="18461" xr:uid="{00000000-0005-0000-0000-0000E1730000}"/>
    <cellStyle name="Output 5 3 4" xfId="18462" xr:uid="{00000000-0005-0000-0000-0000E2730000}"/>
    <cellStyle name="Output 5 3 5" xfId="18463" xr:uid="{00000000-0005-0000-0000-0000E3730000}"/>
    <cellStyle name="Output 5 3 6" xfId="18464" xr:uid="{00000000-0005-0000-0000-0000E4730000}"/>
    <cellStyle name="Output 5 3 7" xfId="18465" xr:uid="{00000000-0005-0000-0000-0000E5730000}"/>
    <cellStyle name="Output 5 3 8" xfId="18466" xr:uid="{00000000-0005-0000-0000-0000E6730000}"/>
    <cellStyle name="Output 5 4" xfId="18467" xr:uid="{00000000-0005-0000-0000-0000E7730000}"/>
    <cellStyle name="Output 5 4 2" xfId="18468" xr:uid="{00000000-0005-0000-0000-0000E8730000}"/>
    <cellStyle name="Output 5 4 3" xfId="18469" xr:uid="{00000000-0005-0000-0000-0000E9730000}"/>
    <cellStyle name="Output 5 4 4" xfId="18470" xr:uid="{00000000-0005-0000-0000-0000EA730000}"/>
    <cellStyle name="Output 5 4 5" xfId="18471" xr:uid="{00000000-0005-0000-0000-0000EB730000}"/>
    <cellStyle name="Output 5 4 6" xfId="18472" xr:uid="{00000000-0005-0000-0000-0000EC730000}"/>
    <cellStyle name="Output 5 4 7" xfId="18473" xr:uid="{00000000-0005-0000-0000-0000ED730000}"/>
    <cellStyle name="Output 5 4 8" xfId="18474" xr:uid="{00000000-0005-0000-0000-0000EE730000}"/>
    <cellStyle name="Output 5 5" xfId="18475" xr:uid="{00000000-0005-0000-0000-0000EF730000}"/>
    <cellStyle name="Output 5 6" xfId="18476" xr:uid="{00000000-0005-0000-0000-0000F0730000}"/>
    <cellStyle name="Output 5 7" xfId="18477" xr:uid="{00000000-0005-0000-0000-0000F1730000}"/>
    <cellStyle name="Output 5 8" xfId="18478" xr:uid="{00000000-0005-0000-0000-0000F2730000}"/>
    <cellStyle name="Output 5 9" xfId="18479" xr:uid="{00000000-0005-0000-0000-0000F3730000}"/>
    <cellStyle name="Output 6" xfId="18480" xr:uid="{00000000-0005-0000-0000-0000F4730000}"/>
    <cellStyle name="Output 6 2" xfId="18481" xr:uid="{00000000-0005-0000-0000-0000F5730000}"/>
    <cellStyle name="Output 6 2 2" xfId="18482" xr:uid="{00000000-0005-0000-0000-0000F6730000}"/>
    <cellStyle name="Output 6 2 2 2" xfId="18483" xr:uid="{00000000-0005-0000-0000-0000F7730000}"/>
    <cellStyle name="Output 6 2 2 3" xfId="18484" xr:uid="{00000000-0005-0000-0000-0000F8730000}"/>
    <cellStyle name="Output 6 2 2 4" xfId="18485" xr:uid="{00000000-0005-0000-0000-0000F9730000}"/>
    <cellStyle name="Output 6 2 2 5" xfId="18486" xr:uid="{00000000-0005-0000-0000-0000FA730000}"/>
    <cellStyle name="Output 6 2 2 6" xfId="18487" xr:uid="{00000000-0005-0000-0000-0000FB730000}"/>
    <cellStyle name="Output 6 2 2 7" xfId="18488" xr:uid="{00000000-0005-0000-0000-0000FC730000}"/>
    <cellStyle name="Output 6 2 2 8" xfId="18489" xr:uid="{00000000-0005-0000-0000-0000FD730000}"/>
    <cellStyle name="Output 6 2 3" xfId="18490" xr:uid="{00000000-0005-0000-0000-0000FE730000}"/>
    <cellStyle name="Output 6 2 4" xfId="18491" xr:uid="{00000000-0005-0000-0000-0000FF730000}"/>
    <cellStyle name="Output 6 2 5" xfId="18492" xr:uid="{00000000-0005-0000-0000-000000740000}"/>
    <cellStyle name="Output 6 2 6" xfId="18493" xr:uid="{00000000-0005-0000-0000-000001740000}"/>
    <cellStyle name="Output 6 2 7" xfId="18494" xr:uid="{00000000-0005-0000-0000-000002740000}"/>
    <cellStyle name="Output 6 2 8" xfId="18495" xr:uid="{00000000-0005-0000-0000-000003740000}"/>
    <cellStyle name="Output 6 3" xfId="18496" xr:uid="{00000000-0005-0000-0000-000004740000}"/>
    <cellStyle name="Output 6 3 2" xfId="18497" xr:uid="{00000000-0005-0000-0000-000005740000}"/>
    <cellStyle name="Output 6 3 3" xfId="18498" xr:uid="{00000000-0005-0000-0000-000006740000}"/>
    <cellStyle name="Output 6 3 4" xfId="18499" xr:uid="{00000000-0005-0000-0000-000007740000}"/>
    <cellStyle name="Output 6 3 5" xfId="18500" xr:uid="{00000000-0005-0000-0000-000008740000}"/>
    <cellStyle name="Output 6 3 6" xfId="18501" xr:uid="{00000000-0005-0000-0000-000009740000}"/>
    <cellStyle name="Output 6 3 7" xfId="18502" xr:uid="{00000000-0005-0000-0000-00000A740000}"/>
    <cellStyle name="Output 6 3 8" xfId="18503" xr:uid="{00000000-0005-0000-0000-00000B740000}"/>
    <cellStyle name="Output 6 4" xfId="18504" xr:uid="{00000000-0005-0000-0000-00000C740000}"/>
    <cellStyle name="Output 6 5" xfId="18505" xr:uid="{00000000-0005-0000-0000-00000D740000}"/>
    <cellStyle name="Output 6 6" xfId="18506" xr:uid="{00000000-0005-0000-0000-00000E740000}"/>
    <cellStyle name="Output 6 7" xfId="18507" xr:uid="{00000000-0005-0000-0000-00000F740000}"/>
    <cellStyle name="Output 6 8" xfId="18508" xr:uid="{00000000-0005-0000-0000-000010740000}"/>
    <cellStyle name="Output 6 9" xfId="18509" xr:uid="{00000000-0005-0000-0000-000011740000}"/>
    <cellStyle name="Output 7" xfId="18510" xr:uid="{00000000-0005-0000-0000-000012740000}"/>
    <cellStyle name="Output 7 2" xfId="18511" xr:uid="{00000000-0005-0000-0000-000013740000}"/>
    <cellStyle name="Output 7 2 2" xfId="18512" xr:uid="{00000000-0005-0000-0000-000014740000}"/>
    <cellStyle name="Output 7 2 2 2" xfId="18513" xr:uid="{00000000-0005-0000-0000-000015740000}"/>
    <cellStyle name="Output 7 2 2 3" xfId="18514" xr:uid="{00000000-0005-0000-0000-000016740000}"/>
    <cellStyle name="Output 7 2 2 4" xfId="18515" xr:uid="{00000000-0005-0000-0000-000017740000}"/>
    <cellStyle name="Output 7 2 2 5" xfId="18516" xr:uid="{00000000-0005-0000-0000-000018740000}"/>
    <cellStyle name="Output 7 2 2 6" xfId="18517" xr:uid="{00000000-0005-0000-0000-000019740000}"/>
    <cellStyle name="Output 7 2 2 7" xfId="18518" xr:uid="{00000000-0005-0000-0000-00001A740000}"/>
    <cellStyle name="Output 7 2 2 8" xfId="18519" xr:uid="{00000000-0005-0000-0000-00001B740000}"/>
    <cellStyle name="Output 7 2 3" xfId="18520" xr:uid="{00000000-0005-0000-0000-00001C740000}"/>
    <cellStyle name="Output 7 2 4" xfId="18521" xr:uid="{00000000-0005-0000-0000-00001D740000}"/>
    <cellStyle name="Output 7 2 5" xfId="18522" xr:uid="{00000000-0005-0000-0000-00001E740000}"/>
    <cellStyle name="Output 7 2 6" xfId="18523" xr:uid="{00000000-0005-0000-0000-00001F740000}"/>
    <cellStyle name="Output 7 2 7" xfId="18524" xr:uid="{00000000-0005-0000-0000-000020740000}"/>
    <cellStyle name="Output 7 2 8" xfId="18525" xr:uid="{00000000-0005-0000-0000-000021740000}"/>
    <cellStyle name="Output 7 3" xfId="18526" xr:uid="{00000000-0005-0000-0000-000022740000}"/>
    <cellStyle name="Output 7 3 2" xfId="18527" xr:uid="{00000000-0005-0000-0000-000023740000}"/>
    <cellStyle name="Output 7 3 3" xfId="18528" xr:uid="{00000000-0005-0000-0000-000024740000}"/>
    <cellStyle name="Output 7 3 4" xfId="18529" xr:uid="{00000000-0005-0000-0000-000025740000}"/>
    <cellStyle name="Output 7 3 5" xfId="18530" xr:uid="{00000000-0005-0000-0000-000026740000}"/>
    <cellStyle name="Output 7 3 6" xfId="18531" xr:uid="{00000000-0005-0000-0000-000027740000}"/>
    <cellStyle name="Output 7 3 7" xfId="18532" xr:uid="{00000000-0005-0000-0000-000028740000}"/>
    <cellStyle name="Output 7 3 8" xfId="18533" xr:uid="{00000000-0005-0000-0000-000029740000}"/>
    <cellStyle name="Output 7 4" xfId="18534" xr:uid="{00000000-0005-0000-0000-00002A740000}"/>
    <cellStyle name="Output 7 5" xfId="18535" xr:uid="{00000000-0005-0000-0000-00002B740000}"/>
    <cellStyle name="Output 7 6" xfId="18536" xr:uid="{00000000-0005-0000-0000-00002C740000}"/>
    <cellStyle name="Output 7 7" xfId="18537" xr:uid="{00000000-0005-0000-0000-00002D740000}"/>
    <cellStyle name="Output 7 8" xfId="18538" xr:uid="{00000000-0005-0000-0000-00002E740000}"/>
    <cellStyle name="Output 7 9" xfId="18539" xr:uid="{00000000-0005-0000-0000-00002F740000}"/>
    <cellStyle name="Output 8" xfId="18540" xr:uid="{00000000-0005-0000-0000-000030740000}"/>
    <cellStyle name="Output 8 2" xfId="18541" xr:uid="{00000000-0005-0000-0000-000031740000}"/>
    <cellStyle name="Output 8 2 2" xfId="18542" xr:uid="{00000000-0005-0000-0000-000032740000}"/>
    <cellStyle name="Output 8 2 2 2" xfId="18543" xr:uid="{00000000-0005-0000-0000-000033740000}"/>
    <cellStyle name="Output 8 2 2 3" xfId="18544" xr:uid="{00000000-0005-0000-0000-000034740000}"/>
    <cellStyle name="Output 8 2 2 4" xfId="18545" xr:uid="{00000000-0005-0000-0000-000035740000}"/>
    <cellStyle name="Output 8 2 2 5" xfId="18546" xr:uid="{00000000-0005-0000-0000-000036740000}"/>
    <cellStyle name="Output 8 2 2 6" xfId="18547" xr:uid="{00000000-0005-0000-0000-000037740000}"/>
    <cellStyle name="Output 8 2 2 7" xfId="18548" xr:uid="{00000000-0005-0000-0000-000038740000}"/>
    <cellStyle name="Output 8 2 2 8" xfId="18549" xr:uid="{00000000-0005-0000-0000-000039740000}"/>
    <cellStyle name="Output 8 2 3" xfId="18550" xr:uid="{00000000-0005-0000-0000-00003A740000}"/>
    <cellStyle name="Output 8 2 4" xfId="18551" xr:uid="{00000000-0005-0000-0000-00003B740000}"/>
    <cellStyle name="Output 8 2 5" xfId="18552" xr:uid="{00000000-0005-0000-0000-00003C740000}"/>
    <cellStyle name="Output 8 2 6" xfId="18553" xr:uid="{00000000-0005-0000-0000-00003D740000}"/>
    <cellStyle name="Output 8 2 7" xfId="18554" xr:uid="{00000000-0005-0000-0000-00003E740000}"/>
    <cellStyle name="Output 8 2 8" xfId="18555" xr:uid="{00000000-0005-0000-0000-00003F740000}"/>
    <cellStyle name="Output 8 3" xfId="18556" xr:uid="{00000000-0005-0000-0000-000040740000}"/>
    <cellStyle name="Output 8 3 2" xfId="18557" xr:uid="{00000000-0005-0000-0000-000041740000}"/>
    <cellStyle name="Output 8 3 3" xfId="18558" xr:uid="{00000000-0005-0000-0000-000042740000}"/>
    <cellStyle name="Output 8 3 4" xfId="18559" xr:uid="{00000000-0005-0000-0000-000043740000}"/>
    <cellStyle name="Output 8 3 5" xfId="18560" xr:uid="{00000000-0005-0000-0000-000044740000}"/>
    <cellStyle name="Output 8 3 6" xfId="18561" xr:uid="{00000000-0005-0000-0000-000045740000}"/>
    <cellStyle name="Output 8 3 7" xfId="18562" xr:uid="{00000000-0005-0000-0000-000046740000}"/>
    <cellStyle name="Output 8 3 8" xfId="18563" xr:uid="{00000000-0005-0000-0000-000047740000}"/>
    <cellStyle name="Output 8 4" xfId="18564" xr:uid="{00000000-0005-0000-0000-000048740000}"/>
    <cellStyle name="Output 8 5" xfId="18565" xr:uid="{00000000-0005-0000-0000-000049740000}"/>
    <cellStyle name="Output 8 6" xfId="18566" xr:uid="{00000000-0005-0000-0000-00004A740000}"/>
    <cellStyle name="Output 8 7" xfId="18567" xr:uid="{00000000-0005-0000-0000-00004B740000}"/>
    <cellStyle name="Output 8 8" xfId="18568" xr:uid="{00000000-0005-0000-0000-00004C740000}"/>
    <cellStyle name="Output 8 9" xfId="18569" xr:uid="{00000000-0005-0000-0000-00004D740000}"/>
    <cellStyle name="Output 9" xfId="18570" xr:uid="{00000000-0005-0000-0000-00004E740000}"/>
    <cellStyle name="Output 9 2" xfId="18571" xr:uid="{00000000-0005-0000-0000-00004F740000}"/>
    <cellStyle name="Output 9 2 2" xfId="18572" xr:uid="{00000000-0005-0000-0000-000050740000}"/>
    <cellStyle name="Output 9 2 2 2" xfId="18573" xr:uid="{00000000-0005-0000-0000-000051740000}"/>
    <cellStyle name="Output 9 2 2 3" xfId="18574" xr:uid="{00000000-0005-0000-0000-000052740000}"/>
    <cellStyle name="Output 9 2 2 4" xfId="18575" xr:uid="{00000000-0005-0000-0000-000053740000}"/>
    <cellStyle name="Output 9 2 2 5" xfId="18576" xr:uid="{00000000-0005-0000-0000-000054740000}"/>
    <cellStyle name="Output 9 2 2 6" xfId="18577" xr:uid="{00000000-0005-0000-0000-000055740000}"/>
    <cellStyle name="Output 9 2 2 7" xfId="18578" xr:uid="{00000000-0005-0000-0000-000056740000}"/>
    <cellStyle name="Output 9 2 2 8" xfId="18579" xr:uid="{00000000-0005-0000-0000-000057740000}"/>
    <cellStyle name="Output 9 2 3" xfId="18580" xr:uid="{00000000-0005-0000-0000-000058740000}"/>
    <cellStyle name="Output 9 2 4" xfId="18581" xr:uid="{00000000-0005-0000-0000-000059740000}"/>
    <cellStyle name="Output 9 2 5" xfId="18582" xr:uid="{00000000-0005-0000-0000-00005A740000}"/>
    <cellStyle name="Output 9 2 6" xfId="18583" xr:uid="{00000000-0005-0000-0000-00005B740000}"/>
    <cellStyle name="Output 9 2 7" xfId="18584" xr:uid="{00000000-0005-0000-0000-00005C740000}"/>
    <cellStyle name="Output 9 2 8" xfId="18585" xr:uid="{00000000-0005-0000-0000-00005D740000}"/>
    <cellStyle name="Output 9 3" xfId="18586" xr:uid="{00000000-0005-0000-0000-00005E740000}"/>
    <cellStyle name="Output 9 3 2" xfId="18587" xr:uid="{00000000-0005-0000-0000-00005F740000}"/>
    <cellStyle name="Output 9 3 3" xfId="18588" xr:uid="{00000000-0005-0000-0000-000060740000}"/>
    <cellStyle name="Output 9 3 4" xfId="18589" xr:uid="{00000000-0005-0000-0000-000061740000}"/>
    <cellStyle name="Output 9 3 5" xfId="18590" xr:uid="{00000000-0005-0000-0000-000062740000}"/>
    <cellStyle name="Output 9 3 6" xfId="18591" xr:uid="{00000000-0005-0000-0000-000063740000}"/>
    <cellStyle name="Output 9 3 7" xfId="18592" xr:uid="{00000000-0005-0000-0000-000064740000}"/>
    <cellStyle name="Output 9 3 8" xfId="18593" xr:uid="{00000000-0005-0000-0000-000065740000}"/>
    <cellStyle name="Output 9 4" xfId="18594" xr:uid="{00000000-0005-0000-0000-000066740000}"/>
    <cellStyle name="Output 9 5" xfId="18595" xr:uid="{00000000-0005-0000-0000-000067740000}"/>
    <cellStyle name="Output 9 6" xfId="18596" xr:uid="{00000000-0005-0000-0000-000068740000}"/>
    <cellStyle name="Output 9 7" xfId="18597" xr:uid="{00000000-0005-0000-0000-000069740000}"/>
    <cellStyle name="Output 9 8" xfId="18598" xr:uid="{00000000-0005-0000-0000-00006A740000}"/>
    <cellStyle name="Output 9 9" xfId="18599" xr:uid="{00000000-0005-0000-0000-00006B740000}"/>
    <cellStyle name="OUTPUT AMOUNTS" xfId="18600" xr:uid="{00000000-0005-0000-0000-00006C740000}"/>
    <cellStyle name="Output Company Name" xfId="18601" xr:uid="{00000000-0005-0000-0000-00006D740000}"/>
    <cellStyle name="Output Forecast Currency" xfId="18602" xr:uid="{00000000-0005-0000-0000-00006E740000}"/>
    <cellStyle name="Output Forecast Date" xfId="18603" xr:uid="{00000000-0005-0000-0000-00006F740000}"/>
    <cellStyle name="Output Forecast Multiple" xfId="18604" xr:uid="{00000000-0005-0000-0000-000070740000}"/>
    <cellStyle name="Output Forecast Number" xfId="18605" xr:uid="{00000000-0005-0000-0000-000071740000}"/>
    <cellStyle name="Output Forecast Percentage" xfId="18606" xr:uid="{00000000-0005-0000-0000-000072740000}"/>
    <cellStyle name="Output Forecast Period Title" xfId="18607" xr:uid="{00000000-0005-0000-0000-000073740000}"/>
    <cellStyle name="Output Forecast Year" xfId="18608" xr:uid="{00000000-0005-0000-0000-000074740000}"/>
    <cellStyle name="Output Heading 1" xfId="18609" xr:uid="{00000000-0005-0000-0000-000075740000}"/>
    <cellStyle name="Output Heading 2" xfId="18610" xr:uid="{00000000-0005-0000-0000-000076740000}"/>
    <cellStyle name="Output Heading 3" xfId="18611" xr:uid="{00000000-0005-0000-0000-000077740000}"/>
    <cellStyle name="Output Heading 4" xfId="18612" xr:uid="{00000000-0005-0000-0000-000078740000}"/>
    <cellStyle name="Output Middle Currency" xfId="18613" xr:uid="{00000000-0005-0000-0000-000079740000}"/>
    <cellStyle name="Output Middle Date" xfId="18614" xr:uid="{00000000-0005-0000-0000-00007A740000}"/>
    <cellStyle name="Output Middle Multiple" xfId="18615" xr:uid="{00000000-0005-0000-0000-00007B740000}"/>
    <cellStyle name="Output Middle Number" xfId="18616" xr:uid="{00000000-0005-0000-0000-00007C740000}"/>
    <cellStyle name="Output Middle Percentage" xfId="18617" xr:uid="{00000000-0005-0000-0000-00007D740000}"/>
    <cellStyle name="Output Middle Title / Name" xfId="18618" xr:uid="{00000000-0005-0000-0000-00007E740000}"/>
    <cellStyle name="Output Middle Year" xfId="18619" xr:uid="{00000000-0005-0000-0000-00007F740000}"/>
    <cellStyle name="Output Sheet Title" xfId="18620" xr:uid="{00000000-0005-0000-0000-000080740000}"/>
    <cellStyle name="Page Number" xfId="18621" xr:uid="{00000000-0005-0000-0000-000081740000}"/>
    <cellStyle name="Percent" xfId="4" builtinId="5"/>
    <cellStyle name="Percent [2]" xfId="18622" xr:uid="{00000000-0005-0000-0000-000083740000}"/>
    <cellStyle name="Percent [2] 2" xfId="18623" xr:uid="{00000000-0005-0000-0000-000084740000}"/>
    <cellStyle name="Percent 10" xfId="18624" xr:uid="{00000000-0005-0000-0000-000085740000}"/>
    <cellStyle name="Percent 10 2" xfId="18625" xr:uid="{00000000-0005-0000-0000-000086740000}"/>
    <cellStyle name="Percent 100" xfId="18626" xr:uid="{00000000-0005-0000-0000-000087740000}"/>
    <cellStyle name="Percent 100 2" xfId="18627" xr:uid="{00000000-0005-0000-0000-000088740000}"/>
    <cellStyle name="Percent 100 2 2" xfId="18628" xr:uid="{00000000-0005-0000-0000-000089740000}"/>
    <cellStyle name="Percent 100 2 2 2" xfId="31575" xr:uid="{00000000-0005-0000-0000-00008A740000}"/>
    <cellStyle name="Percent 100 2 3" xfId="31574" xr:uid="{00000000-0005-0000-0000-00008B740000}"/>
    <cellStyle name="Percent 100 3" xfId="18629" xr:uid="{00000000-0005-0000-0000-00008C740000}"/>
    <cellStyle name="Percent 100 3 2" xfId="31576" xr:uid="{00000000-0005-0000-0000-00008D740000}"/>
    <cellStyle name="Percent 100 4" xfId="31573" xr:uid="{00000000-0005-0000-0000-00008E740000}"/>
    <cellStyle name="Percent 101" xfId="18630" xr:uid="{00000000-0005-0000-0000-00008F740000}"/>
    <cellStyle name="Percent 102" xfId="18631" xr:uid="{00000000-0005-0000-0000-000090740000}"/>
    <cellStyle name="Percent 103" xfId="18632" xr:uid="{00000000-0005-0000-0000-000091740000}"/>
    <cellStyle name="Percent 104" xfId="18633" xr:uid="{00000000-0005-0000-0000-000092740000}"/>
    <cellStyle name="Percent 104 2" xfId="18634" xr:uid="{00000000-0005-0000-0000-000093740000}"/>
    <cellStyle name="Percent 105" xfId="18635" xr:uid="{00000000-0005-0000-0000-000094740000}"/>
    <cellStyle name="Percent 105 2" xfId="18636" xr:uid="{00000000-0005-0000-0000-000095740000}"/>
    <cellStyle name="Percent 106" xfId="18637" xr:uid="{00000000-0005-0000-0000-000096740000}"/>
    <cellStyle name="Percent 106 2" xfId="18638" xr:uid="{00000000-0005-0000-0000-000097740000}"/>
    <cellStyle name="Percent 106 2 2" xfId="18639" xr:uid="{00000000-0005-0000-0000-000098740000}"/>
    <cellStyle name="Percent 106 2 2 2" xfId="31579" xr:uid="{00000000-0005-0000-0000-000099740000}"/>
    <cellStyle name="Percent 106 2 3" xfId="31578" xr:uid="{00000000-0005-0000-0000-00009A740000}"/>
    <cellStyle name="Percent 106 3" xfId="18640" xr:uid="{00000000-0005-0000-0000-00009B740000}"/>
    <cellStyle name="Percent 106 3 2" xfId="31580" xr:uid="{00000000-0005-0000-0000-00009C740000}"/>
    <cellStyle name="Percent 106 4" xfId="31577" xr:uid="{00000000-0005-0000-0000-00009D740000}"/>
    <cellStyle name="Percent 107" xfId="18641" xr:uid="{00000000-0005-0000-0000-00009E740000}"/>
    <cellStyle name="Percent 107 2" xfId="18642" xr:uid="{00000000-0005-0000-0000-00009F740000}"/>
    <cellStyle name="Percent 107 2 2" xfId="18643" xr:uid="{00000000-0005-0000-0000-0000A0740000}"/>
    <cellStyle name="Percent 107 2 2 2" xfId="31583" xr:uid="{00000000-0005-0000-0000-0000A1740000}"/>
    <cellStyle name="Percent 107 2 3" xfId="31582" xr:uid="{00000000-0005-0000-0000-0000A2740000}"/>
    <cellStyle name="Percent 107 3" xfId="18644" xr:uid="{00000000-0005-0000-0000-0000A3740000}"/>
    <cellStyle name="Percent 107 3 2" xfId="31584" xr:uid="{00000000-0005-0000-0000-0000A4740000}"/>
    <cellStyle name="Percent 107 4" xfId="31581" xr:uid="{00000000-0005-0000-0000-0000A5740000}"/>
    <cellStyle name="Percent 108" xfId="18645" xr:uid="{00000000-0005-0000-0000-0000A6740000}"/>
    <cellStyle name="Percent 108 2" xfId="18646" xr:uid="{00000000-0005-0000-0000-0000A7740000}"/>
    <cellStyle name="Percent 108 2 2" xfId="18647" xr:uid="{00000000-0005-0000-0000-0000A8740000}"/>
    <cellStyle name="Percent 108 2 2 2" xfId="31587" xr:uid="{00000000-0005-0000-0000-0000A9740000}"/>
    <cellStyle name="Percent 108 2 3" xfId="31586" xr:uid="{00000000-0005-0000-0000-0000AA740000}"/>
    <cellStyle name="Percent 108 3" xfId="18648" xr:uid="{00000000-0005-0000-0000-0000AB740000}"/>
    <cellStyle name="Percent 108 3 2" xfId="31588" xr:uid="{00000000-0005-0000-0000-0000AC740000}"/>
    <cellStyle name="Percent 108 4" xfId="31585" xr:uid="{00000000-0005-0000-0000-0000AD740000}"/>
    <cellStyle name="Percent 109" xfId="18649" xr:uid="{00000000-0005-0000-0000-0000AE740000}"/>
    <cellStyle name="Percent 109 2" xfId="18650" xr:uid="{00000000-0005-0000-0000-0000AF740000}"/>
    <cellStyle name="Percent 109 2 2" xfId="31590" xr:uid="{00000000-0005-0000-0000-0000B0740000}"/>
    <cellStyle name="Percent 109 3" xfId="31589" xr:uid="{00000000-0005-0000-0000-0000B1740000}"/>
    <cellStyle name="Percent 11" xfId="18651" xr:uid="{00000000-0005-0000-0000-0000B2740000}"/>
    <cellStyle name="Percent 110" xfId="18652" xr:uid="{00000000-0005-0000-0000-0000B3740000}"/>
    <cellStyle name="Percent 110 2" xfId="18653" xr:uid="{00000000-0005-0000-0000-0000B4740000}"/>
    <cellStyle name="Percent 110 2 2" xfId="31592" xr:uid="{00000000-0005-0000-0000-0000B5740000}"/>
    <cellStyle name="Percent 110 3" xfId="31591" xr:uid="{00000000-0005-0000-0000-0000B6740000}"/>
    <cellStyle name="Percent 111" xfId="18654" xr:uid="{00000000-0005-0000-0000-0000B7740000}"/>
    <cellStyle name="Percent 111 2" xfId="18655" xr:uid="{00000000-0005-0000-0000-0000B8740000}"/>
    <cellStyle name="Percent 111 2 2" xfId="31594" xr:uid="{00000000-0005-0000-0000-0000B9740000}"/>
    <cellStyle name="Percent 111 3" xfId="31593" xr:uid="{00000000-0005-0000-0000-0000BA740000}"/>
    <cellStyle name="Percent 112" xfId="18656" xr:uid="{00000000-0005-0000-0000-0000BB740000}"/>
    <cellStyle name="Percent 113" xfId="18657" xr:uid="{00000000-0005-0000-0000-0000BC740000}"/>
    <cellStyle name="Percent 114" xfId="18658" xr:uid="{00000000-0005-0000-0000-0000BD740000}"/>
    <cellStyle name="Percent 115" xfId="18659" xr:uid="{00000000-0005-0000-0000-0000BE740000}"/>
    <cellStyle name="Percent 116" xfId="18660" xr:uid="{00000000-0005-0000-0000-0000BF740000}"/>
    <cellStyle name="Percent 117" xfId="18661" xr:uid="{00000000-0005-0000-0000-0000C0740000}"/>
    <cellStyle name="Percent 118" xfId="18662" xr:uid="{00000000-0005-0000-0000-0000C1740000}"/>
    <cellStyle name="Percent 119" xfId="18663" xr:uid="{00000000-0005-0000-0000-0000C2740000}"/>
    <cellStyle name="Percent 12" xfId="18664" xr:uid="{00000000-0005-0000-0000-0000C3740000}"/>
    <cellStyle name="Percent 120" xfId="18665" xr:uid="{00000000-0005-0000-0000-0000C4740000}"/>
    <cellStyle name="Percent 121" xfId="18666" xr:uid="{00000000-0005-0000-0000-0000C5740000}"/>
    <cellStyle name="Percent 122" xfId="18667" xr:uid="{00000000-0005-0000-0000-0000C6740000}"/>
    <cellStyle name="Percent 123" xfId="18668" xr:uid="{00000000-0005-0000-0000-0000C7740000}"/>
    <cellStyle name="Percent 124" xfId="18669" xr:uid="{00000000-0005-0000-0000-0000C8740000}"/>
    <cellStyle name="Percent 124 2" xfId="31595" xr:uid="{00000000-0005-0000-0000-0000C9740000}"/>
    <cellStyle name="Percent 125" xfId="18670" xr:uid="{00000000-0005-0000-0000-0000CA740000}"/>
    <cellStyle name="Percent 126" xfId="18671" xr:uid="{00000000-0005-0000-0000-0000CB740000}"/>
    <cellStyle name="Percent 127" xfId="18672" xr:uid="{00000000-0005-0000-0000-0000CC740000}"/>
    <cellStyle name="Percent 128" xfId="18673" xr:uid="{00000000-0005-0000-0000-0000CD740000}"/>
    <cellStyle name="Percent 129" xfId="18674" xr:uid="{00000000-0005-0000-0000-0000CE740000}"/>
    <cellStyle name="Percent 13" xfId="18675" xr:uid="{00000000-0005-0000-0000-0000CF740000}"/>
    <cellStyle name="Percent 13 2" xfId="18676" xr:uid="{00000000-0005-0000-0000-0000D0740000}"/>
    <cellStyle name="Percent 130" xfId="18677" xr:uid="{00000000-0005-0000-0000-0000D1740000}"/>
    <cellStyle name="Percent 131" xfId="18678" xr:uid="{00000000-0005-0000-0000-0000D2740000}"/>
    <cellStyle name="Percent 132" xfId="18679" xr:uid="{00000000-0005-0000-0000-0000D3740000}"/>
    <cellStyle name="Percent 133" xfId="18680" xr:uid="{00000000-0005-0000-0000-0000D4740000}"/>
    <cellStyle name="Percent 134" xfId="18681" xr:uid="{00000000-0005-0000-0000-0000D5740000}"/>
    <cellStyle name="Percent 135" xfId="18682" xr:uid="{00000000-0005-0000-0000-0000D6740000}"/>
    <cellStyle name="Percent 136" xfId="18683" xr:uid="{00000000-0005-0000-0000-0000D7740000}"/>
    <cellStyle name="Percent 137" xfId="18684" xr:uid="{00000000-0005-0000-0000-0000D8740000}"/>
    <cellStyle name="Percent 138" xfId="18685" xr:uid="{00000000-0005-0000-0000-0000D9740000}"/>
    <cellStyle name="Percent 139" xfId="18686" xr:uid="{00000000-0005-0000-0000-0000DA740000}"/>
    <cellStyle name="Percent 14" xfId="18687" xr:uid="{00000000-0005-0000-0000-0000DB740000}"/>
    <cellStyle name="Percent 14 2" xfId="18688" xr:uid="{00000000-0005-0000-0000-0000DC740000}"/>
    <cellStyle name="Percent 140" xfId="18689" xr:uid="{00000000-0005-0000-0000-0000DD740000}"/>
    <cellStyle name="Percent 141" xfId="18690" xr:uid="{00000000-0005-0000-0000-0000DE740000}"/>
    <cellStyle name="Percent 142" xfId="18691" xr:uid="{00000000-0005-0000-0000-0000DF740000}"/>
    <cellStyle name="Percent 143" xfId="18692" xr:uid="{00000000-0005-0000-0000-0000E0740000}"/>
    <cellStyle name="Percent 144" xfId="20375" xr:uid="{00000000-0005-0000-0000-0000E1740000}"/>
    <cellStyle name="Percent 145" xfId="20379" xr:uid="{00000000-0005-0000-0000-0000E2740000}"/>
    <cellStyle name="Percent 146" xfId="20382" xr:uid="{00000000-0005-0000-0000-0000E3740000}"/>
    <cellStyle name="Percent 147" xfId="20384" xr:uid="{00000000-0005-0000-0000-0000E4740000}"/>
    <cellStyle name="Percent 148" xfId="23" xr:uid="{00000000-0005-0000-0000-0000E5740000}"/>
    <cellStyle name="Percent 15" xfId="18693" xr:uid="{00000000-0005-0000-0000-0000E6740000}"/>
    <cellStyle name="Percent 15 2" xfId="18694" xr:uid="{00000000-0005-0000-0000-0000E7740000}"/>
    <cellStyle name="Percent 15 2 2" xfId="18695" xr:uid="{00000000-0005-0000-0000-0000E8740000}"/>
    <cellStyle name="Percent 16" xfId="18696" xr:uid="{00000000-0005-0000-0000-0000E9740000}"/>
    <cellStyle name="Percent 16 2" xfId="18697" xr:uid="{00000000-0005-0000-0000-0000EA740000}"/>
    <cellStyle name="Percent 17" xfId="18698" xr:uid="{00000000-0005-0000-0000-0000EB740000}"/>
    <cellStyle name="Percent 17 2" xfId="18699" xr:uid="{00000000-0005-0000-0000-0000EC740000}"/>
    <cellStyle name="Percent 18" xfId="18700" xr:uid="{00000000-0005-0000-0000-0000ED740000}"/>
    <cellStyle name="Percent 18 2" xfId="18701" xr:uid="{00000000-0005-0000-0000-0000EE740000}"/>
    <cellStyle name="Percent 19" xfId="18702" xr:uid="{00000000-0005-0000-0000-0000EF740000}"/>
    <cellStyle name="Percent 19 2" xfId="18703" xr:uid="{00000000-0005-0000-0000-0000F0740000}"/>
    <cellStyle name="Percent 2" xfId="25" xr:uid="{00000000-0005-0000-0000-0000F1740000}"/>
    <cellStyle name="Percent 2 2" xfId="31" xr:uid="{00000000-0005-0000-0000-0000F2740000}"/>
    <cellStyle name="Percent 2 2 2" xfId="18704" xr:uid="{00000000-0005-0000-0000-0000F3740000}"/>
    <cellStyle name="Percent 2 2 3" xfId="20391" xr:uid="{00000000-0005-0000-0000-0000F4740000}"/>
    <cellStyle name="Percent 2 3" xfId="35" xr:uid="{00000000-0005-0000-0000-0000F5740000}"/>
    <cellStyle name="Percent 2 3 2" xfId="18705" xr:uid="{00000000-0005-0000-0000-0000F6740000}"/>
    <cellStyle name="Percent 2 3 2 2" xfId="18706" xr:uid="{00000000-0005-0000-0000-0000F7740000}"/>
    <cellStyle name="Percent 2 3 2 2 2" xfId="18707" xr:uid="{00000000-0005-0000-0000-0000F8740000}"/>
    <cellStyle name="Percent 2 3 2 2 2 2" xfId="18708" xr:uid="{00000000-0005-0000-0000-0000F9740000}"/>
    <cellStyle name="Percent 2 3 2 2 2 2 2" xfId="31599" xr:uid="{00000000-0005-0000-0000-0000FA740000}"/>
    <cellStyle name="Percent 2 3 2 2 2 3" xfId="31598" xr:uid="{00000000-0005-0000-0000-0000FB740000}"/>
    <cellStyle name="Percent 2 3 2 2 3" xfId="18709" xr:uid="{00000000-0005-0000-0000-0000FC740000}"/>
    <cellStyle name="Percent 2 3 2 2 3 2" xfId="31600" xr:uid="{00000000-0005-0000-0000-0000FD740000}"/>
    <cellStyle name="Percent 2 3 2 2 4" xfId="31597" xr:uid="{00000000-0005-0000-0000-0000FE740000}"/>
    <cellStyle name="Percent 2 3 2 3" xfId="18710" xr:uid="{00000000-0005-0000-0000-0000FF740000}"/>
    <cellStyle name="Percent 2 3 2 3 2" xfId="18711" xr:uid="{00000000-0005-0000-0000-000000750000}"/>
    <cellStyle name="Percent 2 3 2 3 2 2" xfId="31602" xr:uid="{00000000-0005-0000-0000-000001750000}"/>
    <cellStyle name="Percent 2 3 2 3 3" xfId="31601" xr:uid="{00000000-0005-0000-0000-000002750000}"/>
    <cellStyle name="Percent 2 3 2 4" xfId="18712" xr:uid="{00000000-0005-0000-0000-000003750000}"/>
    <cellStyle name="Percent 2 3 2 4 2" xfId="31603" xr:uid="{00000000-0005-0000-0000-000004750000}"/>
    <cellStyle name="Percent 2 3 2 5" xfId="31596" xr:uid="{00000000-0005-0000-0000-000005750000}"/>
    <cellStyle name="Percent 2 3 3" xfId="18713" xr:uid="{00000000-0005-0000-0000-000006750000}"/>
    <cellStyle name="Percent 2 3 3 2" xfId="18714" xr:uid="{00000000-0005-0000-0000-000007750000}"/>
    <cellStyle name="Percent 2 3 3 2 2" xfId="18715" xr:uid="{00000000-0005-0000-0000-000008750000}"/>
    <cellStyle name="Percent 2 3 3 2 2 2" xfId="18716" xr:uid="{00000000-0005-0000-0000-000009750000}"/>
    <cellStyle name="Percent 2 3 3 2 2 2 2" xfId="31607" xr:uid="{00000000-0005-0000-0000-00000A750000}"/>
    <cellStyle name="Percent 2 3 3 2 2 3" xfId="31606" xr:uid="{00000000-0005-0000-0000-00000B750000}"/>
    <cellStyle name="Percent 2 3 3 2 3" xfId="18717" xr:uid="{00000000-0005-0000-0000-00000C750000}"/>
    <cellStyle name="Percent 2 3 3 2 3 2" xfId="31608" xr:uid="{00000000-0005-0000-0000-00000D750000}"/>
    <cellStyle name="Percent 2 3 3 2 4" xfId="31605" xr:uid="{00000000-0005-0000-0000-00000E750000}"/>
    <cellStyle name="Percent 2 3 3 3" xfId="18718" xr:uid="{00000000-0005-0000-0000-00000F750000}"/>
    <cellStyle name="Percent 2 3 3 3 2" xfId="18719" xr:uid="{00000000-0005-0000-0000-000010750000}"/>
    <cellStyle name="Percent 2 3 3 3 2 2" xfId="31610" xr:uid="{00000000-0005-0000-0000-000011750000}"/>
    <cellStyle name="Percent 2 3 3 3 3" xfId="31609" xr:uid="{00000000-0005-0000-0000-000012750000}"/>
    <cellStyle name="Percent 2 3 3 4" xfId="18720" xr:uid="{00000000-0005-0000-0000-000013750000}"/>
    <cellStyle name="Percent 2 3 3 4 2" xfId="31611" xr:uid="{00000000-0005-0000-0000-000014750000}"/>
    <cellStyle name="Percent 2 3 3 5" xfId="31604" xr:uid="{00000000-0005-0000-0000-000015750000}"/>
    <cellStyle name="Percent 2 3 4" xfId="18721" xr:uid="{00000000-0005-0000-0000-000016750000}"/>
    <cellStyle name="Percent 2 3 4 2" xfId="18722" xr:uid="{00000000-0005-0000-0000-000017750000}"/>
    <cellStyle name="Percent 2 3 4 2 2" xfId="18723" xr:uid="{00000000-0005-0000-0000-000018750000}"/>
    <cellStyle name="Percent 2 3 4 2 2 2" xfId="31614" xr:uid="{00000000-0005-0000-0000-000019750000}"/>
    <cellStyle name="Percent 2 3 4 2 3" xfId="31613" xr:uid="{00000000-0005-0000-0000-00001A750000}"/>
    <cellStyle name="Percent 2 3 4 3" xfId="18724" xr:uid="{00000000-0005-0000-0000-00001B750000}"/>
    <cellStyle name="Percent 2 3 4 3 2" xfId="31615" xr:uid="{00000000-0005-0000-0000-00001C750000}"/>
    <cellStyle name="Percent 2 3 4 4" xfId="31612" xr:uid="{00000000-0005-0000-0000-00001D750000}"/>
    <cellStyle name="Percent 2 3 5" xfId="20395" xr:uid="{00000000-0005-0000-0000-00001E750000}"/>
    <cellStyle name="Percent 2 4" xfId="18725" xr:uid="{00000000-0005-0000-0000-00001F750000}"/>
    <cellStyle name="Percent 2 5" xfId="18726" xr:uid="{00000000-0005-0000-0000-000020750000}"/>
    <cellStyle name="Percent 2 5 2" xfId="18727" xr:uid="{00000000-0005-0000-0000-000021750000}"/>
    <cellStyle name="Percent 2 6" xfId="18728" xr:uid="{00000000-0005-0000-0000-000022750000}"/>
    <cellStyle name="Percent 2 7" xfId="18729" xr:uid="{00000000-0005-0000-0000-000023750000}"/>
    <cellStyle name="Percent 2 8" xfId="20387" xr:uid="{00000000-0005-0000-0000-000024750000}"/>
    <cellStyle name="Percent 20" xfId="18730" xr:uid="{00000000-0005-0000-0000-000025750000}"/>
    <cellStyle name="Percent 20 2" xfId="18731" xr:uid="{00000000-0005-0000-0000-000026750000}"/>
    <cellStyle name="Percent 21" xfId="18732" xr:uid="{00000000-0005-0000-0000-000027750000}"/>
    <cellStyle name="Percent 21 2" xfId="18733" xr:uid="{00000000-0005-0000-0000-000028750000}"/>
    <cellStyle name="Percent 22" xfId="18734" xr:uid="{00000000-0005-0000-0000-000029750000}"/>
    <cellStyle name="Percent 22 2" xfId="18735" xr:uid="{00000000-0005-0000-0000-00002A750000}"/>
    <cellStyle name="Percent 23" xfId="18736" xr:uid="{00000000-0005-0000-0000-00002B750000}"/>
    <cellStyle name="Percent 23 2" xfId="18737" xr:uid="{00000000-0005-0000-0000-00002C750000}"/>
    <cellStyle name="Percent 24" xfId="18738" xr:uid="{00000000-0005-0000-0000-00002D750000}"/>
    <cellStyle name="Percent 24 2" xfId="18739" xr:uid="{00000000-0005-0000-0000-00002E750000}"/>
    <cellStyle name="Percent 25" xfId="18740" xr:uid="{00000000-0005-0000-0000-00002F750000}"/>
    <cellStyle name="Percent 25 2" xfId="18741" xr:uid="{00000000-0005-0000-0000-000030750000}"/>
    <cellStyle name="Percent 26" xfId="18742" xr:uid="{00000000-0005-0000-0000-000031750000}"/>
    <cellStyle name="Percent 26 2" xfId="18743" xr:uid="{00000000-0005-0000-0000-000032750000}"/>
    <cellStyle name="Percent 27" xfId="18744" xr:uid="{00000000-0005-0000-0000-000033750000}"/>
    <cellStyle name="Percent 27 2" xfId="18745" xr:uid="{00000000-0005-0000-0000-000034750000}"/>
    <cellStyle name="Percent 28" xfId="18746" xr:uid="{00000000-0005-0000-0000-000035750000}"/>
    <cellStyle name="Percent 28 2" xfId="18747" xr:uid="{00000000-0005-0000-0000-000036750000}"/>
    <cellStyle name="Percent 29" xfId="18748" xr:uid="{00000000-0005-0000-0000-000037750000}"/>
    <cellStyle name="Percent 29 2" xfId="18749" xr:uid="{00000000-0005-0000-0000-000038750000}"/>
    <cellStyle name="Percent 3" xfId="38" xr:uid="{00000000-0005-0000-0000-000039750000}"/>
    <cellStyle name="Percent 3 2" xfId="18750" xr:uid="{00000000-0005-0000-0000-00003A750000}"/>
    <cellStyle name="Percent 3 3" xfId="18751" xr:uid="{00000000-0005-0000-0000-00003B750000}"/>
    <cellStyle name="Percent 3 4" xfId="18752" xr:uid="{00000000-0005-0000-0000-00003C750000}"/>
    <cellStyle name="Percent 3 5" xfId="20398" xr:uid="{00000000-0005-0000-0000-00003D750000}"/>
    <cellStyle name="Percent 30" xfId="18753" xr:uid="{00000000-0005-0000-0000-00003E750000}"/>
    <cellStyle name="Percent 30 2" xfId="18754" xr:uid="{00000000-0005-0000-0000-00003F750000}"/>
    <cellStyle name="Percent 31" xfId="18755" xr:uid="{00000000-0005-0000-0000-000040750000}"/>
    <cellStyle name="Percent 31 2" xfId="18756" xr:uid="{00000000-0005-0000-0000-000041750000}"/>
    <cellStyle name="Percent 32" xfId="18757" xr:uid="{00000000-0005-0000-0000-000042750000}"/>
    <cellStyle name="Percent 32 2" xfId="18758" xr:uid="{00000000-0005-0000-0000-000043750000}"/>
    <cellStyle name="Percent 33" xfId="18759" xr:uid="{00000000-0005-0000-0000-000044750000}"/>
    <cellStyle name="Percent 33 2" xfId="18760" xr:uid="{00000000-0005-0000-0000-000045750000}"/>
    <cellStyle name="Percent 34" xfId="18761" xr:uid="{00000000-0005-0000-0000-000046750000}"/>
    <cellStyle name="Percent 34 2" xfId="18762" xr:uid="{00000000-0005-0000-0000-000047750000}"/>
    <cellStyle name="Percent 35" xfId="18763" xr:uid="{00000000-0005-0000-0000-000048750000}"/>
    <cellStyle name="Percent 35 2" xfId="18764" xr:uid="{00000000-0005-0000-0000-000049750000}"/>
    <cellStyle name="Percent 36" xfId="18765" xr:uid="{00000000-0005-0000-0000-00004A750000}"/>
    <cellStyle name="Percent 36 2" xfId="18766" xr:uid="{00000000-0005-0000-0000-00004B750000}"/>
    <cellStyle name="Percent 37" xfId="18767" xr:uid="{00000000-0005-0000-0000-00004C750000}"/>
    <cellStyle name="Percent 37 2" xfId="18768" xr:uid="{00000000-0005-0000-0000-00004D750000}"/>
    <cellStyle name="Percent 38" xfId="18769" xr:uid="{00000000-0005-0000-0000-00004E750000}"/>
    <cellStyle name="Percent 38 2" xfId="18770" xr:uid="{00000000-0005-0000-0000-00004F750000}"/>
    <cellStyle name="Percent 39" xfId="18771" xr:uid="{00000000-0005-0000-0000-000050750000}"/>
    <cellStyle name="Percent 39 2" xfId="18772" xr:uid="{00000000-0005-0000-0000-000051750000}"/>
    <cellStyle name="Percent 4" xfId="18773" xr:uid="{00000000-0005-0000-0000-000052750000}"/>
    <cellStyle name="Percent 4 2" xfId="18774" xr:uid="{00000000-0005-0000-0000-000053750000}"/>
    <cellStyle name="Percent 4 3" xfId="18775" xr:uid="{00000000-0005-0000-0000-000054750000}"/>
    <cellStyle name="Percent 40" xfId="18776" xr:uid="{00000000-0005-0000-0000-000055750000}"/>
    <cellStyle name="Percent 40 2" xfId="18777" xr:uid="{00000000-0005-0000-0000-000056750000}"/>
    <cellStyle name="Percent 41" xfId="18778" xr:uid="{00000000-0005-0000-0000-000057750000}"/>
    <cellStyle name="Percent 41 2" xfId="18779" xr:uid="{00000000-0005-0000-0000-000058750000}"/>
    <cellStyle name="Percent 42" xfId="18780" xr:uid="{00000000-0005-0000-0000-000059750000}"/>
    <cellStyle name="Percent 42 2" xfId="18781" xr:uid="{00000000-0005-0000-0000-00005A750000}"/>
    <cellStyle name="Percent 43" xfId="18782" xr:uid="{00000000-0005-0000-0000-00005B750000}"/>
    <cellStyle name="Percent 43 2" xfId="18783" xr:uid="{00000000-0005-0000-0000-00005C750000}"/>
    <cellStyle name="Percent 44" xfId="18784" xr:uid="{00000000-0005-0000-0000-00005D750000}"/>
    <cellStyle name="Percent 44 2" xfId="18785" xr:uid="{00000000-0005-0000-0000-00005E750000}"/>
    <cellStyle name="Percent 45" xfId="18786" xr:uid="{00000000-0005-0000-0000-00005F750000}"/>
    <cellStyle name="Percent 45 2" xfId="18787" xr:uid="{00000000-0005-0000-0000-000060750000}"/>
    <cellStyle name="Percent 46" xfId="18788" xr:uid="{00000000-0005-0000-0000-000061750000}"/>
    <cellStyle name="Percent 46 2" xfId="18789" xr:uid="{00000000-0005-0000-0000-000062750000}"/>
    <cellStyle name="Percent 47" xfId="18790" xr:uid="{00000000-0005-0000-0000-000063750000}"/>
    <cellStyle name="Percent 47 2" xfId="18791" xr:uid="{00000000-0005-0000-0000-000064750000}"/>
    <cellStyle name="Percent 48" xfId="18792" xr:uid="{00000000-0005-0000-0000-000065750000}"/>
    <cellStyle name="Percent 48 2" xfId="18793" xr:uid="{00000000-0005-0000-0000-000066750000}"/>
    <cellStyle name="Percent 49" xfId="18794" xr:uid="{00000000-0005-0000-0000-000067750000}"/>
    <cellStyle name="Percent 49 2" xfId="18795" xr:uid="{00000000-0005-0000-0000-000068750000}"/>
    <cellStyle name="Percent 5" xfId="18796" xr:uid="{00000000-0005-0000-0000-000069750000}"/>
    <cellStyle name="Percent 5 2" xfId="18797" xr:uid="{00000000-0005-0000-0000-00006A750000}"/>
    <cellStyle name="Percent 5 3" xfId="18798" xr:uid="{00000000-0005-0000-0000-00006B750000}"/>
    <cellStyle name="Percent 50" xfId="18799" xr:uid="{00000000-0005-0000-0000-00006C750000}"/>
    <cellStyle name="Percent 50 2" xfId="18800" xr:uid="{00000000-0005-0000-0000-00006D750000}"/>
    <cellStyle name="Percent 51" xfId="18801" xr:uid="{00000000-0005-0000-0000-00006E750000}"/>
    <cellStyle name="Percent 51 2" xfId="18802" xr:uid="{00000000-0005-0000-0000-00006F750000}"/>
    <cellStyle name="Percent 52" xfId="18803" xr:uid="{00000000-0005-0000-0000-000070750000}"/>
    <cellStyle name="Percent 52 2" xfId="18804" xr:uid="{00000000-0005-0000-0000-000071750000}"/>
    <cellStyle name="Percent 53" xfId="18805" xr:uid="{00000000-0005-0000-0000-000072750000}"/>
    <cellStyle name="Percent 53 2" xfId="18806" xr:uid="{00000000-0005-0000-0000-000073750000}"/>
    <cellStyle name="Percent 54" xfId="18807" xr:uid="{00000000-0005-0000-0000-000074750000}"/>
    <cellStyle name="Percent 54 2" xfId="18808" xr:uid="{00000000-0005-0000-0000-000075750000}"/>
    <cellStyle name="Percent 55" xfId="18809" xr:uid="{00000000-0005-0000-0000-000076750000}"/>
    <cellStyle name="Percent 55 2" xfId="18810" xr:uid="{00000000-0005-0000-0000-000077750000}"/>
    <cellStyle name="Percent 56" xfId="18811" xr:uid="{00000000-0005-0000-0000-000078750000}"/>
    <cellStyle name="Percent 56 2" xfId="18812" xr:uid="{00000000-0005-0000-0000-000079750000}"/>
    <cellStyle name="Percent 57" xfId="18813" xr:uid="{00000000-0005-0000-0000-00007A750000}"/>
    <cellStyle name="Percent 57 10" xfId="31616" xr:uid="{00000000-0005-0000-0000-00007B750000}"/>
    <cellStyle name="Percent 57 2" xfId="18814" xr:uid="{00000000-0005-0000-0000-00007C750000}"/>
    <cellStyle name="Percent 57 2 2" xfId="18815" xr:uid="{00000000-0005-0000-0000-00007D750000}"/>
    <cellStyle name="Percent 57 2 2 2" xfId="18816" xr:uid="{00000000-0005-0000-0000-00007E750000}"/>
    <cellStyle name="Percent 57 2 2 2 2" xfId="18817" xr:uid="{00000000-0005-0000-0000-00007F750000}"/>
    <cellStyle name="Percent 57 2 2 2 2 2" xfId="31620" xr:uid="{00000000-0005-0000-0000-000080750000}"/>
    <cellStyle name="Percent 57 2 2 2 3" xfId="31619" xr:uid="{00000000-0005-0000-0000-000081750000}"/>
    <cellStyle name="Percent 57 2 2 3" xfId="18818" xr:uid="{00000000-0005-0000-0000-000082750000}"/>
    <cellStyle name="Percent 57 2 2 3 2" xfId="31621" xr:uid="{00000000-0005-0000-0000-000083750000}"/>
    <cellStyle name="Percent 57 2 2 4" xfId="31618" xr:uid="{00000000-0005-0000-0000-000084750000}"/>
    <cellStyle name="Percent 57 2 3" xfId="18819" xr:uid="{00000000-0005-0000-0000-000085750000}"/>
    <cellStyle name="Percent 57 2 3 2" xfId="18820" xr:uid="{00000000-0005-0000-0000-000086750000}"/>
    <cellStyle name="Percent 57 2 3 2 2" xfId="18821" xr:uid="{00000000-0005-0000-0000-000087750000}"/>
    <cellStyle name="Percent 57 2 3 2 2 2" xfId="31624" xr:uid="{00000000-0005-0000-0000-000088750000}"/>
    <cellStyle name="Percent 57 2 3 2 3" xfId="31623" xr:uid="{00000000-0005-0000-0000-000089750000}"/>
    <cellStyle name="Percent 57 2 3 3" xfId="18822" xr:uid="{00000000-0005-0000-0000-00008A750000}"/>
    <cellStyle name="Percent 57 2 3 3 2" xfId="31625" xr:uid="{00000000-0005-0000-0000-00008B750000}"/>
    <cellStyle name="Percent 57 2 3 4" xfId="31622" xr:uid="{00000000-0005-0000-0000-00008C750000}"/>
    <cellStyle name="Percent 57 2 4" xfId="18823" xr:uid="{00000000-0005-0000-0000-00008D750000}"/>
    <cellStyle name="Percent 57 2 4 2" xfId="18824" xr:uid="{00000000-0005-0000-0000-00008E750000}"/>
    <cellStyle name="Percent 57 2 4 2 2" xfId="18825" xr:uid="{00000000-0005-0000-0000-00008F750000}"/>
    <cellStyle name="Percent 57 2 4 2 2 2" xfId="31628" xr:uid="{00000000-0005-0000-0000-000090750000}"/>
    <cellStyle name="Percent 57 2 4 2 3" xfId="31627" xr:uid="{00000000-0005-0000-0000-000091750000}"/>
    <cellStyle name="Percent 57 2 4 3" xfId="18826" xr:uid="{00000000-0005-0000-0000-000092750000}"/>
    <cellStyle name="Percent 57 2 4 3 2" xfId="31629" xr:uid="{00000000-0005-0000-0000-000093750000}"/>
    <cellStyle name="Percent 57 2 4 4" xfId="31626" xr:uid="{00000000-0005-0000-0000-000094750000}"/>
    <cellStyle name="Percent 57 2 5" xfId="18827" xr:uid="{00000000-0005-0000-0000-000095750000}"/>
    <cellStyle name="Percent 57 2 5 2" xfId="18828" xr:uid="{00000000-0005-0000-0000-000096750000}"/>
    <cellStyle name="Percent 57 2 5 2 2" xfId="18829" xr:uid="{00000000-0005-0000-0000-000097750000}"/>
    <cellStyle name="Percent 57 2 5 2 2 2" xfId="31632" xr:uid="{00000000-0005-0000-0000-000098750000}"/>
    <cellStyle name="Percent 57 2 5 2 3" xfId="31631" xr:uid="{00000000-0005-0000-0000-000099750000}"/>
    <cellStyle name="Percent 57 2 5 3" xfId="18830" xr:uid="{00000000-0005-0000-0000-00009A750000}"/>
    <cellStyle name="Percent 57 2 5 3 2" xfId="31633" xr:uid="{00000000-0005-0000-0000-00009B750000}"/>
    <cellStyle name="Percent 57 2 5 4" xfId="31630" xr:uid="{00000000-0005-0000-0000-00009C750000}"/>
    <cellStyle name="Percent 57 2 6" xfId="18831" xr:uid="{00000000-0005-0000-0000-00009D750000}"/>
    <cellStyle name="Percent 57 2 6 2" xfId="18832" xr:uid="{00000000-0005-0000-0000-00009E750000}"/>
    <cellStyle name="Percent 57 2 6 2 2" xfId="18833" xr:uid="{00000000-0005-0000-0000-00009F750000}"/>
    <cellStyle name="Percent 57 2 6 2 2 2" xfId="31636" xr:uid="{00000000-0005-0000-0000-0000A0750000}"/>
    <cellStyle name="Percent 57 2 6 2 3" xfId="31635" xr:uid="{00000000-0005-0000-0000-0000A1750000}"/>
    <cellStyle name="Percent 57 2 6 3" xfId="18834" xr:uid="{00000000-0005-0000-0000-0000A2750000}"/>
    <cellStyle name="Percent 57 2 6 3 2" xfId="31637" xr:uid="{00000000-0005-0000-0000-0000A3750000}"/>
    <cellStyle name="Percent 57 2 6 4" xfId="31634" xr:uid="{00000000-0005-0000-0000-0000A4750000}"/>
    <cellStyle name="Percent 57 2 7" xfId="18835" xr:uid="{00000000-0005-0000-0000-0000A5750000}"/>
    <cellStyle name="Percent 57 2 7 2" xfId="18836" xr:uid="{00000000-0005-0000-0000-0000A6750000}"/>
    <cellStyle name="Percent 57 2 7 2 2" xfId="31639" xr:uid="{00000000-0005-0000-0000-0000A7750000}"/>
    <cellStyle name="Percent 57 2 7 3" xfId="31638" xr:uid="{00000000-0005-0000-0000-0000A8750000}"/>
    <cellStyle name="Percent 57 2 8" xfId="18837" xr:uid="{00000000-0005-0000-0000-0000A9750000}"/>
    <cellStyle name="Percent 57 2 8 2" xfId="31640" xr:uid="{00000000-0005-0000-0000-0000AA750000}"/>
    <cellStyle name="Percent 57 2 9" xfId="31617" xr:uid="{00000000-0005-0000-0000-0000AB750000}"/>
    <cellStyle name="Percent 57 3" xfId="18838" xr:uid="{00000000-0005-0000-0000-0000AC750000}"/>
    <cellStyle name="Percent 57 3 2" xfId="18839" xr:uid="{00000000-0005-0000-0000-0000AD750000}"/>
    <cellStyle name="Percent 57 3 2 2" xfId="18840" xr:uid="{00000000-0005-0000-0000-0000AE750000}"/>
    <cellStyle name="Percent 57 3 2 2 2" xfId="31643" xr:uid="{00000000-0005-0000-0000-0000AF750000}"/>
    <cellStyle name="Percent 57 3 2 3" xfId="31642" xr:uid="{00000000-0005-0000-0000-0000B0750000}"/>
    <cellStyle name="Percent 57 3 3" xfId="18841" xr:uid="{00000000-0005-0000-0000-0000B1750000}"/>
    <cellStyle name="Percent 57 3 3 2" xfId="31644" xr:uid="{00000000-0005-0000-0000-0000B2750000}"/>
    <cellStyle name="Percent 57 3 4" xfId="31641" xr:uid="{00000000-0005-0000-0000-0000B3750000}"/>
    <cellStyle name="Percent 57 4" xfId="18842" xr:uid="{00000000-0005-0000-0000-0000B4750000}"/>
    <cellStyle name="Percent 57 4 2" xfId="18843" xr:uid="{00000000-0005-0000-0000-0000B5750000}"/>
    <cellStyle name="Percent 57 4 2 2" xfId="18844" xr:uid="{00000000-0005-0000-0000-0000B6750000}"/>
    <cellStyle name="Percent 57 4 2 2 2" xfId="31647" xr:uid="{00000000-0005-0000-0000-0000B7750000}"/>
    <cellStyle name="Percent 57 4 2 3" xfId="31646" xr:uid="{00000000-0005-0000-0000-0000B8750000}"/>
    <cellStyle name="Percent 57 4 3" xfId="18845" xr:uid="{00000000-0005-0000-0000-0000B9750000}"/>
    <cellStyle name="Percent 57 4 3 2" xfId="31648" xr:uid="{00000000-0005-0000-0000-0000BA750000}"/>
    <cellStyle name="Percent 57 4 4" xfId="31645" xr:uid="{00000000-0005-0000-0000-0000BB750000}"/>
    <cellStyle name="Percent 57 5" xfId="18846" xr:uid="{00000000-0005-0000-0000-0000BC750000}"/>
    <cellStyle name="Percent 57 5 2" xfId="18847" xr:uid="{00000000-0005-0000-0000-0000BD750000}"/>
    <cellStyle name="Percent 57 5 2 2" xfId="18848" xr:uid="{00000000-0005-0000-0000-0000BE750000}"/>
    <cellStyle name="Percent 57 5 2 2 2" xfId="31651" xr:uid="{00000000-0005-0000-0000-0000BF750000}"/>
    <cellStyle name="Percent 57 5 2 3" xfId="31650" xr:uid="{00000000-0005-0000-0000-0000C0750000}"/>
    <cellStyle name="Percent 57 5 3" xfId="18849" xr:uid="{00000000-0005-0000-0000-0000C1750000}"/>
    <cellStyle name="Percent 57 5 3 2" xfId="31652" xr:uid="{00000000-0005-0000-0000-0000C2750000}"/>
    <cellStyle name="Percent 57 5 4" xfId="31649" xr:uid="{00000000-0005-0000-0000-0000C3750000}"/>
    <cellStyle name="Percent 57 6" xfId="18850" xr:uid="{00000000-0005-0000-0000-0000C4750000}"/>
    <cellStyle name="Percent 57 6 2" xfId="18851" xr:uid="{00000000-0005-0000-0000-0000C5750000}"/>
    <cellStyle name="Percent 57 6 2 2" xfId="18852" xr:uid="{00000000-0005-0000-0000-0000C6750000}"/>
    <cellStyle name="Percent 57 6 2 2 2" xfId="31655" xr:uid="{00000000-0005-0000-0000-0000C7750000}"/>
    <cellStyle name="Percent 57 6 2 3" xfId="31654" xr:uid="{00000000-0005-0000-0000-0000C8750000}"/>
    <cellStyle name="Percent 57 6 3" xfId="18853" xr:uid="{00000000-0005-0000-0000-0000C9750000}"/>
    <cellStyle name="Percent 57 6 3 2" xfId="31656" xr:uid="{00000000-0005-0000-0000-0000CA750000}"/>
    <cellStyle name="Percent 57 6 4" xfId="31653" xr:uid="{00000000-0005-0000-0000-0000CB750000}"/>
    <cellStyle name="Percent 57 7" xfId="18854" xr:uid="{00000000-0005-0000-0000-0000CC750000}"/>
    <cellStyle name="Percent 57 7 2" xfId="18855" xr:uid="{00000000-0005-0000-0000-0000CD750000}"/>
    <cellStyle name="Percent 57 7 2 2" xfId="18856" xr:uid="{00000000-0005-0000-0000-0000CE750000}"/>
    <cellStyle name="Percent 57 7 2 2 2" xfId="31659" xr:uid="{00000000-0005-0000-0000-0000CF750000}"/>
    <cellStyle name="Percent 57 7 2 3" xfId="31658" xr:uid="{00000000-0005-0000-0000-0000D0750000}"/>
    <cellStyle name="Percent 57 7 3" xfId="18857" xr:uid="{00000000-0005-0000-0000-0000D1750000}"/>
    <cellStyle name="Percent 57 7 3 2" xfId="31660" xr:uid="{00000000-0005-0000-0000-0000D2750000}"/>
    <cellStyle name="Percent 57 7 4" xfId="31657" xr:uid="{00000000-0005-0000-0000-0000D3750000}"/>
    <cellStyle name="Percent 57 8" xfId="18858" xr:uid="{00000000-0005-0000-0000-0000D4750000}"/>
    <cellStyle name="Percent 57 8 2" xfId="18859" xr:uid="{00000000-0005-0000-0000-0000D5750000}"/>
    <cellStyle name="Percent 57 8 2 2" xfId="31662" xr:uid="{00000000-0005-0000-0000-0000D6750000}"/>
    <cellStyle name="Percent 57 8 3" xfId="31661" xr:uid="{00000000-0005-0000-0000-0000D7750000}"/>
    <cellStyle name="Percent 57 9" xfId="18860" xr:uid="{00000000-0005-0000-0000-0000D8750000}"/>
    <cellStyle name="Percent 57 9 2" xfId="31663" xr:uid="{00000000-0005-0000-0000-0000D9750000}"/>
    <cellStyle name="Percent 58" xfId="18861" xr:uid="{00000000-0005-0000-0000-0000DA750000}"/>
    <cellStyle name="Percent 59" xfId="18862" xr:uid="{00000000-0005-0000-0000-0000DB750000}"/>
    <cellStyle name="Percent 6" xfId="18863" xr:uid="{00000000-0005-0000-0000-0000DC750000}"/>
    <cellStyle name="Percent 6 2" xfId="18864" xr:uid="{00000000-0005-0000-0000-0000DD750000}"/>
    <cellStyle name="Percent 6 3" xfId="18865" xr:uid="{00000000-0005-0000-0000-0000DE750000}"/>
    <cellStyle name="Percent 6 4" xfId="18866" xr:uid="{00000000-0005-0000-0000-0000DF750000}"/>
    <cellStyle name="Percent 60" xfId="18867" xr:uid="{00000000-0005-0000-0000-0000E0750000}"/>
    <cellStyle name="Percent 61" xfId="18868" xr:uid="{00000000-0005-0000-0000-0000E1750000}"/>
    <cellStyle name="Percent 62" xfId="18869" xr:uid="{00000000-0005-0000-0000-0000E2750000}"/>
    <cellStyle name="Percent 63" xfId="18870" xr:uid="{00000000-0005-0000-0000-0000E3750000}"/>
    <cellStyle name="Percent 64" xfId="18871" xr:uid="{00000000-0005-0000-0000-0000E4750000}"/>
    <cellStyle name="Percent 65" xfId="18872" xr:uid="{00000000-0005-0000-0000-0000E5750000}"/>
    <cellStyle name="Percent 65 2" xfId="18873" xr:uid="{00000000-0005-0000-0000-0000E6750000}"/>
    <cellStyle name="Percent 65 2 2" xfId="18874" xr:uid="{00000000-0005-0000-0000-0000E7750000}"/>
    <cellStyle name="Percent 65 2 2 2" xfId="18875" xr:uid="{00000000-0005-0000-0000-0000E8750000}"/>
    <cellStyle name="Percent 65 2 2 2 2" xfId="31667" xr:uid="{00000000-0005-0000-0000-0000E9750000}"/>
    <cellStyle name="Percent 65 2 2 3" xfId="31666" xr:uid="{00000000-0005-0000-0000-0000EA750000}"/>
    <cellStyle name="Percent 65 2 3" xfId="18876" xr:uid="{00000000-0005-0000-0000-0000EB750000}"/>
    <cellStyle name="Percent 65 2 3 2" xfId="31668" xr:uid="{00000000-0005-0000-0000-0000EC750000}"/>
    <cellStyle name="Percent 65 2 4" xfId="31665" xr:uid="{00000000-0005-0000-0000-0000ED750000}"/>
    <cellStyle name="Percent 65 3" xfId="18877" xr:uid="{00000000-0005-0000-0000-0000EE750000}"/>
    <cellStyle name="Percent 65 3 2" xfId="18878" xr:uid="{00000000-0005-0000-0000-0000EF750000}"/>
    <cellStyle name="Percent 65 3 2 2" xfId="18879" xr:uid="{00000000-0005-0000-0000-0000F0750000}"/>
    <cellStyle name="Percent 65 3 2 2 2" xfId="31671" xr:uid="{00000000-0005-0000-0000-0000F1750000}"/>
    <cellStyle name="Percent 65 3 2 3" xfId="31670" xr:uid="{00000000-0005-0000-0000-0000F2750000}"/>
    <cellStyle name="Percent 65 3 3" xfId="18880" xr:uid="{00000000-0005-0000-0000-0000F3750000}"/>
    <cellStyle name="Percent 65 3 3 2" xfId="31672" xr:uid="{00000000-0005-0000-0000-0000F4750000}"/>
    <cellStyle name="Percent 65 3 4" xfId="31669" xr:uid="{00000000-0005-0000-0000-0000F5750000}"/>
    <cellStyle name="Percent 65 4" xfId="18881" xr:uid="{00000000-0005-0000-0000-0000F6750000}"/>
    <cellStyle name="Percent 65 4 2" xfId="18882" xr:uid="{00000000-0005-0000-0000-0000F7750000}"/>
    <cellStyle name="Percent 65 4 2 2" xfId="31674" xr:uid="{00000000-0005-0000-0000-0000F8750000}"/>
    <cellStyle name="Percent 65 4 3" xfId="31673" xr:uid="{00000000-0005-0000-0000-0000F9750000}"/>
    <cellStyle name="Percent 65 5" xfId="18883" xr:uid="{00000000-0005-0000-0000-0000FA750000}"/>
    <cellStyle name="Percent 65 5 2" xfId="31675" xr:uid="{00000000-0005-0000-0000-0000FB750000}"/>
    <cellStyle name="Percent 65 6" xfId="31664" xr:uid="{00000000-0005-0000-0000-0000FC750000}"/>
    <cellStyle name="Percent 66" xfId="18884" xr:uid="{00000000-0005-0000-0000-0000FD750000}"/>
    <cellStyle name="Percent 66 2" xfId="18885" xr:uid="{00000000-0005-0000-0000-0000FE750000}"/>
    <cellStyle name="Percent 66 2 2" xfId="18886" xr:uid="{00000000-0005-0000-0000-0000FF750000}"/>
    <cellStyle name="Percent 66 2 2 2" xfId="18887" xr:uid="{00000000-0005-0000-0000-000000760000}"/>
    <cellStyle name="Percent 66 2 2 2 2" xfId="31679" xr:uid="{00000000-0005-0000-0000-000001760000}"/>
    <cellStyle name="Percent 66 2 2 3" xfId="31678" xr:uid="{00000000-0005-0000-0000-000002760000}"/>
    <cellStyle name="Percent 66 2 3" xfId="18888" xr:uid="{00000000-0005-0000-0000-000003760000}"/>
    <cellStyle name="Percent 66 2 3 2" xfId="31680" xr:uid="{00000000-0005-0000-0000-000004760000}"/>
    <cellStyle name="Percent 66 2 4" xfId="31677" xr:uid="{00000000-0005-0000-0000-000005760000}"/>
    <cellStyle name="Percent 66 3" xfId="18889" xr:uid="{00000000-0005-0000-0000-000006760000}"/>
    <cellStyle name="Percent 66 3 2" xfId="18890" xr:uid="{00000000-0005-0000-0000-000007760000}"/>
    <cellStyle name="Percent 66 3 2 2" xfId="18891" xr:uid="{00000000-0005-0000-0000-000008760000}"/>
    <cellStyle name="Percent 66 3 2 2 2" xfId="31683" xr:uid="{00000000-0005-0000-0000-000009760000}"/>
    <cellStyle name="Percent 66 3 2 3" xfId="31682" xr:uid="{00000000-0005-0000-0000-00000A760000}"/>
    <cellStyle name="Percent 66 3 3" xfId="18892" xr:uid="{00000000-0005-0000-0000-00000B760000}"/>
    <cellStyle name="Percent 66 3 3 2" xfId="31684" xr:uid="{00000000-0005-0000-0000-00000C760000}"/>
    <cellStyle name="Percent 66 3 4" xfId="31681" xr:uid="{00000000-0005-0000-0000-00000D760000}"/>
    <cellStyle name="Percent 66 4" xfId="18893" xr:uid="{00000000-0005-0000-0000-00000E760000}"/>
    <cellStyle name="Percent 66 4 2" xfId="18894" xr:uid="{00000000-0005-0000-0000-00000F760000}"/>
    <cellStyle name="Percent 66 4 2 2" xfId="31686" xr:uid="{00000000-0005-0000-0000-000010760000}"/>
    <cellStyle name="Percent 66 4 3" xfId="31685" xr:uid="{00000000-0005-0000-0000-000011760000}"/>
    <cellStyle name="Percent 66 5" xfId="18895" xr:uid="{00000000-0005-0000-0000-000012760000}"/>
    <cellStyle name="Percent 66 5 2" xfId="31687" xr:uid="{00000000-0005-0000-0000-000013760000}"/>
    <cellStyle name="Percent 66 6" xfId="31676" xr:uid="{00000000-0005-0000-0000-000014760000}"/>
    <cellStyle name="Percent 67" xfId="18896" xr:uid="{00000000-0005-0000-0000-000015760000}"/>
    <cellStyle name="Percent 67 2" xfId="18897" xr:uid="{00000000-0005-0000-0000-000016760000}"/>
    <cellStyle name="Percent 67 2 2" xfId="18898" xr:uid="{00000000-0005-0000-0000-000017760000}"/>
    <cellStyle name="Percent 67 2 2 2" xfId="18899" xr:uid="{00000000-0005-0000-0000-000018760000}"/>
    <cellStyle name="Percent 67 2 2 2 2" xfId="31691" xr:uid="{00000000-0005-0000-0000-000019760000}"/>
    <cellStyle name="Percent 67 2 2 3" xfId="31690" xr:uid="{00000000-0005-0000-0000-00001A760000}"/>
    <cellStyle name="Percent 67 2 3" xfId="18900" xr:uid="{00000000-0005-0000-0000-00001B760000}"/>
    <cellStyle name="Percent 67 2 3 2" xfId="31692" xr:uid="{00000000-0005-0000-0000-00001C760000}"/>
    <cellStyle name="Percent 67 2 4" xfId="31689" xr:uid="{00000000-0005-0000-0000-00001D760000}"/>
    <cellStyle name="Percent 67 3" xfId="18901" xr:uid="{00000000-0005-0000-0000-00001E760000}"/>
    <cellStyle name="Percent 67 3 2" xfId="18902" xr:uid="{00000000-0005-0000-0000-00001F760000}"/>
    <cellStyle name="Percent 67 3 2 2" xfId="31694" xr:uid="{00000000-0005-0000-0000-000020760000}"/>
    <cellStyle name="Percent 67 3 3" xfId="31693" xr:uid="{00000000-0005-0000-0000-000021760000}"/>
    <cellStyle name="Percent 67 4" xfId="18903" xr:uid="{00000000-0005-0000-0000-000022760000}"/>
    <cellStyle name="Percent 67 4 2" xfId="31695" xr:uid="{00000000-0005-0000-0000-000023760000}"/>
    <cellStyle name="Percent 67 5" xfId="31688" xr:uid="{00000000-0005-0000-0000-000024760000}"/>
    <cellStyle name="Percent 68" xfId="18904" xr:uid="{00000000-0005-0000-0000-000025760000}"/>
    <cellStyle name="Percent 68 2" xfId="18905" xr:uid="{00000000-0005-0000-0000-000026760000}"/>
    <cellStyle name="Percent 68 2 2" xfId="18906" xr:uid="{00000000-0005-0000-0000-000027760000}"/>
    <cellStyle name="Percent 68 2 2 2" xfId="18907" xr:uid="{00000000-0005-0000-0000-000028760000}"/>
    <cellStyle name="Percent 68 2 2 2 2" xfId="31699" xr:uid="{00000000-0005-0000-0000-000029760000}"/>
    <cellStyle name="Percent 68 2 2 3" xfId="31698" xr:uid="{00000000-0005-0000-0000-00002A760000}"/>
    <cellStyle name="Percent 68 2 3" xfId="18908" xr:uid="{00000000-0005-0000-0000-00002B760000}"/>
    <cellStyle name="Percent 68 2 3 2" xfId="31700" xr:uid="{00000000-0005-0000-0000-00002C760000}"/>
    <cellStyle name="Percent 68 2 4" xfId="31697" xr:uid="{00000000-0005-0000-0000-00002D760000}"/>
    <cellStyle name="Percent 68 3" xfId="18909" xr:uid="{00000000-0005-0000-0000-00002E760000}"/>
    <cellStyle name="Percent 68 3 2" xfId="18910" xr:uid="{00000000-0005-0000-0000-00002F760000}"/>
    <cellStyle name="Percent 68 3 2 2" xfId="31702" xr:uid="{00000000-0005-0000-0000-000030760000}"/>
    <cellStyle name="Percent 68 3 3" xfId="31701" xr:uid="{00000000-0005-0000-0000-000031760000}"/>
    <cellStyle name="Percent 68 4" xfId="18911" xr:uid="{00000000-0005-0000-0000-000032760000}"/>
    <cellStyle name="Percent 68 4 2" xfId="31703" xr:uid="{00000000-0005-0000-0000-000033760000}"/>
    <cellStyle name="Percent 68 5" xfId="31696" xr:uid="{00000000-0005-0000-0000-000034760000}"/>
    <cellStyle name="Percent 69" xfId="18912" xr:uid="{00000000-0005-0000-0000-000035760000}"/>
    <cellStyle name="Percent 69 2" xfId="18913" xr:uid="{00000000-0005-0000-0000-000036760000}"/>
    <cellStyle name="Percent 69 2 2" xfId="18914" xr:uid="{00000000-0005-0000-0000-000037760000}"/>
    <cellStyle name="Percent 69 2 2 2" xfId="18915" xr:uid="{00000000-0005-0000-0000-000038760000}"/>
    <cellStyle name="Percent 69 2 2 2 2" xfId="31707" xr:uid="{00000000-0005-0000-0000-000039760000}"/>
    <cellStyle name="Percent 69 2 2 3" xfId="31706" xr:uid="{00000000-0005-0000-0000-00003A760000}"/>
    <cellStyle name="Percent 69 2 3" xfId="18916" xr:uid="{00000000-0005-0000-0000-00003B760000}"/>
    <cellStyle name="Percent 69 2 3 2" xfId="31708" xr:uid="{00000000-0005-0000-0000-00003C760000}"/>
    <cellStyle name="Percent 69 2 4" xfId="31705" xr:uid="{00000000-0005-0000-0000-00003D760000}"/>
    <cellStyle name="Percent 69 3" xfId="18917" xr:uid="{00000000-0005-0000-0000-00003E760000}"/>
    <cellStyle name="Percent 69 3 2" xfId="18918" xr:uid="{00000000-0005-0000-0000-00003F760000}"/>
    <cellStyle name="Percent 69 3 2 2" xfId="31710" xr:uid="{00000000-0005-0000-0000-000040760000}"/>
    <cellStyle name="Percent 69 3 3" xfId="31709" xr:uid="{00000000-0005-0000-0000-000041760000}"/>
    <cellStyle name="Percent 69 4" xfId="18919" xr:uid="{00000000-0005-0000-0000-000042760000}"/>
    <cellStyle name="Percent 69 4 2" xfId="31711" xr:uid="{00000000-0005-0000-0000-000043760000}"/>
    <cellStyle name="Percent 69 5" xfId="31704" xr:uid="{00000000-0005-0000-0000-000044760000}"/>
    <cellStyle name="Percent 7" xfId="18920" xr:uid="{00000000-0005-0000-0000-000045760000}"/>
    <cellStyle name="Percent 7 2" xfId="18921" xr:uid="{00000000-0005-0000-0000-000046760000}"/>
    <cellStyle name="Percent 7 3" xfId="18922" xr:uid="{00000000-0005-0000-0000-000047760000}"/>
    <cellStyle name="Percent 7 4" xfId="18923" xr:uid="{00000000-0005-0000-0000-000048760000}"/>
    <cellStyle name="Percent 7 5" xfId="18924" xr:uid="{00000000-0005-0000-0000-000049760000}"/>
    <cellStyle name="Percent 7 5 2" xfId="31713" xr:uid="{00000000-0005-0000-0000-00004A760000}"/>
    <cellStyle name="Percent 7 6" xfId="31712" xr:uid="{00000000-0005-0000-0000-00004B760000}"/>
    <cellStyle name="Percent 70" xfId="18925" xr:uid="{00000000-0005-0000-0000-00004C760000}"/>
    <cellStyle name="Percent 70 2" xfId="18926" xr:uid="{00000000-0005-0000-0000-00004D760000}"/>
    <cellStyle name="Percent 70 2 2" xfId="18927" xr:uid="{00000000-0005-0000-0000-00004E760000}"/>
    <cellStyle name="Percent 70 2 2 2" xfId="18928" xr:uid="{00000000-0005-0000-0000-00004F760000}"/>
    <cellStyle name="Percent 70 2 2 2 2" xfId="31717" xr:uid="{00000000-0005-0000-0000-000050760000}"/>
    <cellStyle name="Percent 70 2 2 3" xfId="31716" xr:uid="{00000000-0005-0000-0000-000051760000}"/>
    <cellStyle name="Percent 70 2 3" xfId="18929" xr:uid="{00000000-0005-0000-0000-000052760000}"/>
    <cellStyle name="Percent 70 2 3 2" xfId="31718" xr:uid="{00000000-0005-0000-0000-000053760000}"/>
    <cellStyle name="Percent 70 2 4" xfId="31715" xr:uid="{00000000-0005-0000-0000-000054760000}"/>
    <cellStyle name="Percent 70 3" xfId="18930" xr:uid="{00000000-0005-0000-0000-000055760000}"/>
    <cellStyle name="Percent 70 3 2" xfId="18931" xr:uid="{00000000-0005-0000-0000-000056760000}"/>
    <cellStyle name="Percent 70 3 2 2" xfId="31720" xr:uid="{00000000-0005-0000-0000-000057760000}"/>
    <cellStyle name="Percent 70 3 3" xfId="31719" xr:uid="{00000000-0005-0000-0000-000058760000}"/>
    <cellStyle name="Percent 70 4" xfId="18932" xr:uid="{00000000-0005-0000-0000-000059760000}"/>
    <cellStyle name="Percent 70 4 2" xfId="31721" xr:uid="{00000000-0005-0000-0000-00005A760000}"/>
    <cellStyle name="Percent 70 5" xfId="31714" xr:uid="{00000000-0005-0000-0000-00005B760000}"/>
    <cellStyle name="Percent 71" xfId="18933" xr:uid="{00000000-0005-0000-0000-00005C760000}"/>
    <cellStyle name="Percent 71 2" xfId="18934" xr:uid="{00000000-0005-0000-0000-00005D760000}"/>
    <cellStyle name="Percent 71 2 2" xfId="18935" xr:uid="{00000000-0005-0000-0000-00005E760000}"/>
    <cellStyle name="Percent 71 2 2 2" xfId="18936" xr:uid="{00000000-0005-0000-0000-00005F760000}"/>
    <cellStyle name="Percent 71 2 2 2 2" xfId="31725" xr:uid="{00000000-0005-0000-0000-000060760000}"/>
    <cellStyle name="Percent 71 2 2 3" xfId="31724" xr:uid="{00000000-0005-0000-0000-000061760000}"/>
    <cellStyle name="Percent 71 2 3" xfId="18937" xr:uid="{00000000-0005-0000-0000-000062760000}"/>
    <cellStyle name="Percent 71 2 3 2" xfId="31726" xr:uid="{00000000-0005-0000-0000-000063760000}"/>
    <cellStyle name="Percent 71 2 4" xfId="31723" xr:uid="{00000000-0005-0000-0000-000064760000}"/>
    <cellStyle name="Percent 71 3" xfId="18938" xr:uid="{00000000-0005-0000-0000-000065760000}"/>
    <cellStyle name="Percent 71 3 2" xfId="18939" xr:uid="{00000000-0005-0000-0000-000066760000}"/>
    <cellStyle name="Percent 71 3 2 2" xfId="31728" xr:uid="{00000000-0005-0000-0000-000067760000}"/>
    <cellStyle name="Percent 71 3 3" xfId="31727" xr:uid="{00000000-0005-0000-0000-000068760000}"/>
    <cellStyle name="Percent 71 4" xfId="18940" xr:uid="{00000000-0005-0000-0000-000069760000}"/>
    <cellStyle name="Percent 71 4 2" xfId="31729" xr:uid="{00000000-0005-0000-0000-00006A760000}"/>
    <cellStyle name="Percent 71 5" xfId="31722" xr:uid="{00000000-0005-0000-0000-00006B760000}"/>
    <cellStyle name="Percent 72" xfId="18941" xr:uid="{00000000-0005-0000-0000-00006C760000}"/>
    <cellStyle name="Percent 72 2" xfId="18942" xr:uid="{00000000-0005-0000-0000-00006D760000}"/>
    <cellStyle name="Percent 72 2 2" xfId="18943" xr:uid="{00000000-0005-0000-0000-00006E760000}"/>
    <cellStyle name="Percent 72 2 2 2" xfId="18944" xr:uid="{00000000-0005-0000-0000-00006F760000}"/>
    <cellStyle name="Percent 72 2 2 2 2" xfId="31733" xr:uid="{00000000-0005-0000-0000-000070760000}"/>
    <cellStyle name="Percent 72 2 2 3" xfId="31732" xr:uid="{00000000-0005-0000-0000-000071760000}"/>
    <cellStyle name="Percent 72 2 3" xfId="18945" xr:uid="{00000000-0005-0000-0000-000072760000}"/>
    <cellStyle name="Percent 72 2 3 2" xfId="31734" xr:uid="{00000000-0005-0000-0000-000073760000}"/>
    <cellStyle name="Percent 72 2 4" xfId="31731" xr:uid="{00000000-0005-0000-0000-000074760000}"/>
    <cellStyle name="Percent 72 3" xfId="18946" xr:uid="{00000000-0005-0000-0000-000075760000}"/>
    <cellStyle name="Percent 72 3 2" xfId="18947" xr:uid="{00000000-0005-0000-0000-000076760000}"/>
    <cellStyle name="Percent 72 3 2 2" xfId="31736" xr:uid="{00000000-0005-0000-0000-000077760000}"/>
    <cellStyle name="Percent 72 3 3" xfId="31735" xr:uid="{00000000-0005-0000-0000-000078760000}"/>
    <cellStyle name="Percent 72 4" xfId="18948" xr:uid="{00000000-0005-0000-0000-000079760000}"/>
    <cellStyle name="Percent 72 4 2" xfId="31737" xr:uid="{00000000-0005-0000-0000-00007A760000}"/>
    <cellStyle name="Percent 72 5" xfId="31730" xr:uid="{00000000-0005-0000-0000-00007B760000}"/>
    <cellStyle name="Percent 73" xfId="18949" xr:uid="{00000000-0005-0000-0000-00007C760000}"/>
    <cellStyle name="Percent 73 2" xfId="18950" xr:uid="{00000000-0005-0000-0000-00007D760000}"/>
    <cellStyle name="Percent 73 2 2" xfId="18951" xr:uid="{00000000-0005-0000-0000-00007E760000}"/>
    <cellStyle name="Percent 73 2 2 2" xfId="18952" xr:uid="{00000000-0005-0000-0000-00007F760000}"/>
    <cellStyle name="Percent 73 2 2 2 2" xfId="31741" xr:uid="{00000000-0005-0000-0000-000080760000}"/>
    <cellStyle name="Percent 73 2 2 3" xfId="31740" xr:uid="{00000000-0005-0000-0000-000081760000}"/>
    <cellStyle name="Percent 73 2 3" xfId="18953" xr:uid="{00000000-0005-0000-0000-000082760000}"/>
    <cellStyle name="Percent 73 2 3 2" xfId="31742" xr:uid="{00000000-0005-0000-0000-000083760000}"/>
    <cellStyle name="Percent 73 2 4" xfId="31739" xr:uid="{00000000-0005-0000-0000-000084760000}"/>
    <cellStyle name="Percent 73 3" xfId="18954" xr:uid="{00000000-0005-0000-0000-000085760000}"/>
    <cellStyle name="Percent 73 3 2" xfId="18955" xr:uid="{00000000-0005-0000-0000-000086760000}"/>
    <cellStyle name="Percent 73 3 2 2" xfId="31744" xr:uid="{00000000-0005-0000-0000-000087760000}"/>
    <cellStyle name="Percent 73 3 3" xfId="31743" xr:uid="{00000000-0005-0000-0000-000088760000}"/>
    <cellStyle name="Percent 73 4" xfId="18956" xr:uid="{00000000-0005-0000-0000-000089760000}"/>
    <cellStyle name="Percent 73 4 2" xfId="31745" xr:uid="{00000000-0005-0000-0000-00008A760000}"/>
    <cellStyle name="Percent 73 5" xfId="31738" xr:uid="{00000000-0005-0000-0000-00008B760000}"/>
    <cellStyle name="Percent 74" xfId="18957" xr:uid="{00000000-0005-0000-0000-00008C760000}"/>
    <cellStyle name="Percent 74 2" xfId="18958" xr:uid="{00000000-0005-0000-0000-00008D760000}"/>
    <cellStyle name="Percent 74 2 2" xfId="18959" xr:uid="{00000000-0005-0000-0000-00008E760000}"/>
    <cellStyle name="Percent 74 2 2 2" xfId="18960" xr:uid="{00000000-0005-0000-0000-00008F760000}"/>
    <cellStyle name="Percent 74 2 2 2 2" xfId="31749" xr:uid="{00000000-0005-0000-0000-000090760000}"/>
    <cellStyle name="Percent 74 2 2 3" xfId="31748" xr:uid="{00000000-0005-0000-0000-000091760000}"/>
    <cellStyle name="Percent 74 2 3" xfId="18961" xr:uid="{00000000-0005-0000-0000-000092760000}"/>
    <cellStyle name="Percent 74 2 3 2" xfId="31750" xr:uid="{00000000-0005-0000-0000-000093760000}"/>
    <cellStyle name="Percent 74 2 4" xfId="31747" xr:uid="{00000000-0005-0000-0000-000094760000}"/>
    <cellStyle name="Percent 74 3" xfId="18962" xr:uid="{00000000-0005-0000-0000-000095760000}"/>
    <cellStyle name="Percent 74 3 2" xfId="18963" xr:uid="{00000000-0005-0000-0000-000096760000}"/>
    <cellStyle name="Percent 74 3 2 2" xfId="31752" xr:uid="{00000000-0005-0000-0000-000097760000}"/>
    <cellStyle name="Percent 74 3 3" xfId="31751" xr:uid="{00000000-0005-0000-0000-000098760000}"/>
    <cellStyle name="Percent 74 4" xfId="18964" xr:uid="{00000000-0005-0000-0000-000099760000}"/>
    <cellStyle name="Percent 74 4 2" xfId="31753" xr:uid="{00000000-0005-0000-0000-00009A760000}"/>
    <cellStyle name="Percent 74 5" xfId="31746" xr:uid="{00000000-0005-0000-0000-00009B760000}"/>
    <cellStyle name="Percent 75" xfId="18965" xr:uid="{00000000-0005-0000-0000-00009C760000}"/>
    <cellStyle name="Percent 75 2" xfId="18966" xr:uid="{00000000-0005-0000-0000-00009D760000}"/>
    <cellStyle name="Percent 75 2 2" xfId="18967" xr:uid="{00000000-0005-0000-0000-00009E760000}"/>
    <cellStyle name="Percent 75 2 2 2" xfId="18968" xr:uid="{00000000-0005-0000-0000-00009F760000}"/>
    <cellStyle name="Percent 75 2 2 2 2" xfId="31757" xr:uid="{00000000-0005-0000-0000-0000A0760000}"/>
    <cellStyle name="Percent 75 2 2 3" xfId="31756" xr:uid="{00000000-0005-0000-0000-0000A1760000}"/>
    <cellStyle name="Percent 75 2 3" xfId="18969" xr:uid="{00000000-0005-0000-0000-0000A2760000}"/>
    <cellStyle name="Percent 75 2 3 2" xfId="31758" xr:uid="{00000000-0005-0000-0000-0000A3760000}"/>
    <cellStyle name="Percent 75 2 4" xfId="31755" xr:uid="{00000000-0005-0000-0000-0000A4760000}"/>
    <cellStyle name="Percent 75 3" xfId="18970" xr:uid="{00000000-0005-0000-0000-0000A5760000}"/>
    <cellStyle name="Percent 75 3 2" xfId="18971" xr:uid="{00000000-0005-0000-0000-0000A6760000}"/>
    <cellStyle name="Percent 75 3 2 2" xfId="31760" xr:uid="{00000000-0005-0000-0000-0000A7760000}"/>
    <cellStyle name="Percent 75 3 3" xfId="31759" xr:uid="{00000000-0005-0000-0000-0000A8760000}"/>
    <cellStyle name="Percent 75 4" xfId="18972" xr:uid="{00000000-0005-0000-0000-0000A9760000}"/>
    <cellStyle name="Percent 75 4 2" xfId="31761" xr:uid="{00000000-0005-0000-0000-0000AA760000}"/>
    <cellStyle name="Percent 75 5" xfId="31754" xr:uid="{00000000-0005-0000-0000-0000AB760000}"/>
    <cellStyle name="Percent 76" xfId="18973" xr:uid="{00000000-0005-0000-0000-0000AC760000}"/>
    <cellStyle name="Percent 76 2" xfId="18974" xr:uid="{00000000-0005-0000-0000-0000AD760000}"/>
    <cellStyle name="Percent 76 2 2" xfId="18975" xr:uid="{00000000-0005-0000-0000-0000AE760000}"/>
    <cellStyle name="Percent 76 2 2 2" xfId="18976" xr:uid="{00000000-0005-0000-0000-0000AF760000}"/>
    <cellStyle name="Percent 76 2 2 2 2" xfId="31765" xr:uid="{00000000-0005-0000-0000-0000B0760000}"/>
    <cellStyle name="Percent 76 2 2 3" xfId="31764" xr:uid="{00000000-0005-0000-0000-0000B1760000}"/>
    <cellStyle name="Percent 76 2 3" xfId="18977" xr:uid="{00000000-0005-0000-0000-0000B2760000}"/>
    <cellStyle name="Percent 76 2 3 2" xfId="31766" xr:uid="{00000000-0005-0000-0000-0000B3760000}"/>
    <cellStyle name="Percent 76 2 4" xfId="31763" xr:uid="{00000000-0005-0000-0000-0000B4760000}"/>
    <cellStyle name="Percent 76 3" xfId="18978" xr:uid="{00000000-0005-0000-0000-0000B5760000}"/>
    <cellStyle name="Percent 76 3 2" xfId="18979" xr:uid="{00000000-0005-0000-0000-0000B6760000}"/>
    <cellStyle name="Percent 76 3 2 2" xfId="31768" xr:uid="{00000000-0005-0000-0000-0000B7760000}"/>
    <cellStyle name="Percent 76 3 3" xfId="31767" xr:uid="{00000000-0005-0000-0000-0000B8760000}"/>
    <cellStyle name="Percent 76 4" xfId="18980" xr:uid="{00000000-0005-0000-0000-0000B9760000}"/>
    <cellStyle name="Percent 76 4 2" xfId="31769" xr:uid="{00000000-0005-0000-0000-0000BA760000}"/>
    <cellStyle name="Percent 76 5" xfId="31762" xr:uid="{00000000-0005-0000-0000-0000BB760000}"/>
    <cellStyle name="Percent 77" xfId="18981" xr:uid="{00000000-0005-0000-0000-0000BC760000}"/>
    <cellStyle name="Percent 77 2" xfId="18982" xr:uid="{00000000-0005-0000-0000-0000BD760000}"/>
    <cellStyle name="Percent 77 2 2" xfId="18983" xr:uid="{00000000-0005-0000-0000-0000BE760000}"/>
    <cellStyle name="Percent 77 2 2 2" xfId="18984" xr:uid="{00000000-0005-0000-0000-0000BF760000}"/>
    <cellStyle name="Percent 77 2 2 2 2" xfId="31773" xr:uid="{00000000-0005-0000-0000-0000C0760000}"/>
    <cellStyle name="Percent 77 2 2 3" xfId="31772" xr:uid="{00000000-0005-0000-0000-0000C1760000}"/>
    <cellStyle name="Percent 77 2 3" xfId="18985" xr:uid="{00000000-0005-0000-0000-0000C2760000}"/>
    <cellStyle name="Percent 77 2 3 2" xfId="31774" xr:uid="{00000000-0005-0000-0000-0000C3760000}"/>
    <cellStyle name="Percent 77 2 4" xfId="31771" xr:uid="{00000000-0005-0000-0000-0000C4760000}"/>
    <cellStyle name="Percent 77 3" xfId="18986" xr:uid="{00000000-0005-0000-0000-0000C5760000}"/>
    <cellStyle name="Percent 77 3 2" xfId="18987" xr:uid="{00000000-0005-0000-0000-0000C6760000}"/>
    <cellStyle name="Percent 77 3 2 2" xfId="31776" xr:uid="{00000000-0005-0000-0000-0000C7760000}"/>
    <cellStyle name="Percent 77 3 3" xfId="31775" xr:uid="{00000000-0005-0000-0000-0000C8760000}"/>
    <cellStyle name="Percent 77 4" xfId="18988" xr:uid="{00000000-0005-0000-0000-0000C9760000}"/>
    <cellStyle name="Percent 77 4 2" xfId="31777" xr:uid="{00000000-0005-0000-0000-0000CA760000}"/>
    <cellStyle name="Percent 77 5" xfId="31770" xr:uid="{00000000-0005-0000-0000-0000CB760000}"/>
    <cellStyle name="Percent 78" xfId="18989" xr:uid="{00000000-0005-0000-0000-0000CC760000}"/>
    <cellStyle name="Percent 78 2" xfId="18990" xr:uid="{00000000-0005-0000-0000-0000CD760000}"/>
    <cellStyle name="Percent 78 2 2" xfId="18991" xr:uid="{00000000-0005-0000-0000-0000CE760000}"/>
    <cellStyle name="Percent 78 2 2 2" xfId="18992" xr:uid="{00000000-0005-0000-0000-0000CF760000}"/>
    <cellStyle name="Percent 78 2 2 2 2" xfId="31781" xr:uid="{00000000-0005-0000-0000-0000D0760000}"/>
    <cellStyle name="Percent 78 2 2 3" xfId="31780" xr:uid="{00000000-0005-0000-0000-0000D1760000}"/>
    <cellStyle name="Percent 78 2 3" xfId="18993" xr:uid="{00000000-0005-0000-0000-0000D2760000}"/>
    <cellStyle name="Percent 78 2 3 2" xfId="31782" xr:uid="{00000000-0005-0000-0000-0000D3760000}"/>
    <cellStyle name="Percent 78 2 4" xfId="31779" xr:uid="{00000000-0005-0000-0000-0000D4760000}"/>
    <cellStyle name="Percent 78 3" xfId="18994" xr:uid="{00000000-0005-0000-0000-0000D5760000}"/>
    <cellStyle name="Percent 78 3 2" xfId="18995" xr:uid="{00000000-0005-0000-0000-0000D6760000}"/>
    <cellStyle name="Percent 78 3 2 2" xfId="31784" xr:uid="{00000000-0005-0000-0000-0000D7760000}"/>
    <cellStyle name="Percent 78 3 3" xfId="31783" xr:uid="{00000000-0005-0000-0000-0000D8760000}"/>
    <cellStyle name="Percent 78 4" xfId="18996" xr:uid="{00000000-0005-0000-0000-0000D9760000}"/>
    <cellStyle name="Percent 78 4 2" xfId="31785" xr:uid="{00000000-0005-0000-0000-0000DA760000}"/>
    <cellStyle name="Percent 78 5" xfId="31778" xr:uid="{00000000-0005-0000-0000-0000DB760000}"/>
    <cellStyle name="Percent 79" xfId="18997" xr:uid="{00000000-0005-0000-0000-0000DC760000}"/>
    <cellStyle name="Percent 79 2" xfId="18998" xr:uid="{00000000-0005-0000-0000-0000DD760000}"/>
    <cellStyle name="Percent 79 2 2" xfId="18999" xr:uid="{00000000-0005-0000-0000-0000DE760000}"/>
    <cellStyle name="Percent 79 2 2 2" xfId="19000" xr:uid="{00000000-0005-0000-0000-0000DF760000}"/>
    <cellStyle name="Percent 79 2 2 2 2" xfId="31789" xr:uid="{00000000-0005-0000-0000-0000E0760000}"/>
    <cellStyle name="Percent 79 2 2 3" xfId="31788" xr:uid="{00000000-0005-0000-0000-0000E1760000}"/>
    <cellStyle name="Percent 79 2 3" xfId="19001" xr:uid="{00000000-0005-0000-0000-0000E2760000}"/>
    <cellStyle name="Percent 79 2 3 2" xfId="31790" xr:uid="{00000000-0005-0000-0000-0000E3760000}"/>
    <cellStyle name="Percent 79 2 4" xfId="31787" xr:uid="{00000000-0005-0000-0000-0000E4760000}"/>
    <cellStyle name="Percent 79 3" xfId="19002" xr:uid="{00000000-0005-0000-0000-0000E5760000}"/>
    <cellStyle name="Percent 79 3 2" xfId="19003" xr:uid="{00000000-0005-0000-0000-0000E6760000}"/>
    <cellStyle name="Percent 79 3 2 2" xfId="31792" xr:uid="{00000000-0005-0000-0000-0000E7760000}"/>
    <cellStyle name="Percent 79 3 3" xfId="31791" xr:uid="{00000000-0005-0000-0000-0000E8760000}"/>
    <cellStyle name="Percent 79 4" xfId="19004" xr:uid="{00000000-0005-0000-0000-0000E9760000}"/>
    <cellStyle name="Percent 79 4 2" xfId="31793" xr:uid="{00000000-0005-0000-0000-0000EA760000}"/>
    <cellStyle name="Percent 79 5" xfId="31786" xr:uid="{00000000-0005-0000-0000-0000EB760000}"/>
    <cellStyle name="Percent 8" xfId="19005" xr:uid="{00000000-0005-0000-0000-0000EC760000}"/>
    <cellStyle name="Percent 8 2" xfId="19006" xr:uid="{00000000-0005-0000-0000-0000ED760000}"/>
    <cellStyle name="Percent 8 3" xfId="19007" xr:uid="{00000000-0005-0000-0000-0000EE760000}"/>
    <cellStyle name="Percent 8 4" xfId="19008" xr:uid="{00000000-0005-0000-0000-0000EF760000}"/>
    <cellStyle name="Percent 8 5" xfId="19009" xr:uid="{00000000-0005-0000-0000-0000F0760000}"/>
    <cellStyle name="Percent 8 5 2" xfId="31795" xr:uid="{00000000-0005-0000-0000-0000F1760000}"/>
    <cellStyle name="Percent 8 6" xfId="31794" xr:uid="{00000000-0005-0000-0000-0000F2760000}"/>
    <cellStyle name="Percent 80" xfId="19010" xr:uid="{00000000-0005-0000-0000-0000F3760000}"/>
    <cellStyle name="Percent 80 2" xfId="19011" xr:uid="{00000000-0005-0000-0000-0000F4760000}"/>
    <cellStyle name="Percent 80 2 2" xfId="19012" xr:uid="{00000000-0005-0000-0000-0000F5760000}"/>
    <cellStyle name="Percent 80 2 2 2" xfId="31798" xr:uid="{00000000-0005-0000-0000-0000F6760000}"/>
    <cellStyle name="Percent 80 2 3" xfId="31797" xr:uid="{00000000-0005-0000-0000-0000F7760000}"/>
    <cellStyle name="Percent 80 3" xfId="19013" xr:uid="{00000000-0005-0000-0000-0000F8760000}"/>
    <cellStyle name="Percent 80 3 2" xfId="31799" xr:uid="{00000000-0005-0000-0000-0000F9760000}"/>
    <cellStyle name="Percent 80 4" xfId="31796" xr:uid="{00000000-0005-0000-0000-0000FA760000}"/>
    <cellStyle name="Percent 81" xfId="19014" xr:uid="{00000000-0005-0000-0000-0000FB760000}"/>
    <cellStyle name="Percent 81 2" xfId="19015" xr:uid="{00000000-0005-0000-0000-0000FC760000}"/>
    <cellStyle name="Percent 81 2 2" xfId="19016" xr:uid="{00000000-0005-0000-0000-0000FD760000}"/>
    <cellStyle name="Percent 81 2 2 2" xfId="31802" xr:uid="{00000000-0005-0000-0000-0000FE760000}"/>
    <cellStyle name="Percent 81 2 3" xfId="31801" xr:uid="{00000000-0005-0000-0000-0000FF760000}"/>
    <cellStyle name="Percent 81 3" xfId="19017" xr:uid="{00000000-0005-0000-0000-000000770000}"/>
    <cellStyle name="Percent 81 3 2" xfId="31803" xr:uid="{00000000-0005-0000-0000-000001770000}"/>
    <cellStyle name="Percent 81 4" xfId="31800" xr:uid="{00000000-0005-0000-0000-000002770000}"/>
    <cellStyle name="Percent 82" xfId="19018" xr:uid="{00000000-0005-0000-0000-000003770000}"/>
    <cellStyle name="Percent 82 2" xfId="19019" xr:uid="{00000000-0005-0000-0000-000004770000}"/>
    <cellStyle name="Percent 82 2 2" xfId="19020" xr:uid="{00000000-0005-0000-0000-000005770000}"/>
    <cellStyle name="Percent 82 2 2 2" xfId="31806" xr:uid="{00000000-0005-0000-0000-000006770000}"/>
    <cellStyle name="Percent 82 2 3" xfId="31805" xr:uid="{00000000-0005-0000-0000-000007770000}"/>
    <cellStyle name="Percent 82 3" xfId="19021" xr:uid="{00000000-0005-0000-0000-000008770000}"/>
    <cellStyle name="Percent 82 3 2" xfId="31807" xr:uid="{00000000-0005-0000-0000-000009770000}"/>
    <cellStyle name="Percent 82 4" xfId="31804" xr:uid="{00000000-0005-0000-0000-00000A770000}"/>
    <cellStyle name="Percent 83" xfId="19022" xr:uid="{00000000-0005-0000-0000-00000B770000}"/>
    <cellStyle name="Percent 83 2" xfId="19023" xr:uid="{00000000-0005-0000-0000-00000C770000}"/>
    <cellStyle name="Percent 83 2 2" xfId="19024" xr:uid="{00000000-0005-0000-0000-00000D770000}"/>
    <cellStyle name="Percent 83 2 2 2" xfId="31810" xr:uid="{00000000-0005-0000-0000-00000E770000}"/>
    <cellStyle name="Percent 83 2 3" xfId="31809" xr:uid="{00000000-0005-0000-0000-00000F770000}"/>
    <cellStyle name="Percent 83 3" xfId="19025" xr:uid="{00000000-0005-0000-0000-000010770000}"/>
    <cellStyle name="Percent 83 3 2" xfId="31811" xr:uid="{00000000-0005-0000-0000-000011770000}"/>
    <cellStyle name="Percent 83 4" xfId="31808" xr:uid="{00000000-0005-0000-0000-000012770000}"/>
    <cellStyle name="Percent 84" xfId="19026" xr:uid="{00000000-0005-0000-0000-000013770000}"/>
    <cellStyle name="Percent 84 2" xfId="19027" xr:uid="{00000000-0005-0000-0000-000014770000}"/>
    <cellStyle name="Percent 84 2 2" xfId="19028" xr:uid="{00000000-0005-0000-0000-000015770000}"/>
    <cellStyle name="Percent 84 2 2 2" xfId="31814" xr:uid="{00000000-0005-0000-0000-000016770000}"/>
    <cellStyle name="Percent 84 2 3" xfId="31813" xr:uid="{00000000-0005-0000-0000-000017770000}"/>
    <cellStyle name="Percent 84 3" xfId="19029" xr:uid="{00000000-0005-0000-0000-000018770000}"/>
    <cellStyle name="Percent 84 3 2" xfId="31815" xr:uid="{00000000-0005-0000-0000-000019770000}"/>
    <cellStyle name="Percent 84 4" xfId="31812" xr:uid="{00000000-0005-0000-0000-00001A770000}"/>
    <cellStyle name="Percent 85" xfId="19030" xr:uid="{00000000-0005-0000-0000-00001B770000}"/>
    <cellStyle name="Percent 85 2" xfId="19031" xr:uid="{00000000-0005-0000-0000-00001C770000}"/>
    <cellStyle name="Percent 85 2 2" xfId="19032" xr:uid="{00000000-0005-0000-0000-00001D770000}"/>
    <cellStyle name="Percent 85 2 2 2" xfId="31818" xr:uid="{00000000-0005-0000-0000-00001E770000}"/>
    <cellStyle name="Percent 85 2 3" xfId="31817" xr:uid="{00000000-0005-0000-0000-00001F770000}"/>
    <cellStyle name="Percent 85 3" xfId="19033" xr:uid="{00000000-0005-0000-0000-000020770000}"/>
    <cellStyle name="Percent 85 3 2" xfId="31819" xr:uid="{00000000-0005-0000-0000-000021770000}"/>
    <cellStyle name="Percent 85 4" xfId="31816" xr:uid="{00000000-0005-0000-0000-000022770000}"/>
    <cellStyle name="Percent 86" xfId="19034" xr:uid="{00000000-0005-0000-0000-000023770000}"/>
    <cellStyle name="Percent 86 2" xfId="19035" xr:uid="{00000000-0005-0000-0000-000024770000}"/>
    <cellStyle name="Percent 86 2 2" xfId="19036" xr:uid="{00000000-0005-0000-0000-000025770000}"/>
    <cellStyle name="Percent 86 2 2 2" xfId="31822" xr:uid="{00000000-0005-0000-0000-000026770000}"/>
    <cellStyle name="Percent 86 2 3" xfId="31821" xr:uid="{00000000-0005-0000-0000-000027770000}"/>
    <cellStyle name="Percent 86 3" xfId="19037" xr:uid="{00000000-0005-0000-0000-000028770000}"/>
    <cellStyle name="Percent 86 3 2" xfId="31823" xr:uid="{00000000-0005-0000-0000-000029770000}"/>
    <cellStyle name="Percent 86 4" xfId="31820" xr:uid="{00000000-0005-0000-0000-00002A770000}"/>
    <cellStyle name="Percent 87" xfId="19038" xr:uid="{00000000-0005-0000-0000-00002B770000}"/>
    <cellStyle name="Percent 87 2" xfId="19039" xr:uid="{00000000-0005-0000-0000-00002C770000}"/>
    <cellStyle name="Percent 87 2 2" xfId="19040" xr:uid="{00000000-0005-0000-0000-00002D770000}"/>
    <cellStyle name="Percent 87 2 2 2" xfId="31826" xr:uid="{00000000-0005-0000-0000-00002E770000}"/>
    <cellStyle name="Percent 87 2 3" xfId="31825" xr:uid="{00000000-0005-0000-0000-00002F770000}"/>
    <cellStyle name="Percent 87 3" xfId="19041" xr:uid="{00000000-0005-0000-0000-000030770000}"/>
    <cellStyle name="Percent 87 3 2" xfId="31827" xr:uid="{00000000-0005-0000-0000-000031770000}"/>
    <cellStyle name="Percent 87 4" xfId="31824" xr:uid="{00000000-0005-0000-0000-000032770000}"/>
    <cellStyle name="Percent 88" xfId="19042" xr:uid="{00000000-0005-0000-0000-000033770000}"/>
    <cellStyle name="Percent 88 2" xfId="19043" xr:uid="{00000000-0005-0000-0000-000034770000}"/>
    <cellStyle name="Percent 88 2 2" xfId="19044" xr:uid="{00000000-0005-0000-0000-000035770000}"/>
    <cellStyle name="Percent 88 2 2 2" xfId="31830" xr:uid="{00000000-0005-0000-0000-000036770000}"/>
    <cellStyle name="Percent 88 2 3" xfId="31829" xr:uid="{00000000-0005-0000-0000-000037770000}"/>
    <cellStyle name="Percent 88 3" xfId="19045" xr:uid="{00000000-0005-0000-0000-000038770000}"/>
    <cellStyle name="Percent 88 3 2" xfId="31831" xr:uid="{00000000-0005-0000-0000-000039770000}"/>
    <cellStyle name="Percent 88 4" xfId="31828" xr:uid="{00000000-0005-0000-0000-00003A770000}"/>
    <cellStyle name="Percent 89" xfId="19046" xr:uid="{00000000-0005-0000-0000-00003B770000}"/>
    <cellStyle name="Percent 89 2" xfId="19047" xr:uid="{00000000-0005-0000-0000-00003C770000}"/>
    <cellStyle name="Percent 89 2 2" xfId="19048" xr:uid="{00000000-0005-0000-0000-00003D770000}"/>
    <cellStyle name="Percent 89 2 2 2" xfId="31834" xr:uid="{00000000-0005-0000-0000-00003E770000}"/>
    <cellStyle name="Percent 89 2 3" xfId="31833" xr:uid="{00000000-0005-0000-0000-00003F770000}"/>
    <cellStyle name="Percent 89 3" xfId="19049" xr:uid="{00000000-0005-0000-0000-000040770000}"/>
    <cellStyle name="Percent 89 3 2" xfId="31835" xr:uid="{00000000-0005-0000-0000-000041770000}"/>
    <cellStyle name="Percent 89 4" xfId="31832" xr:uid="{00000000-0005-0000-0000-000042770000}"/>
    <cellStyle name="Percent 9" xfId="19050" xr:uid="{00000000-0005-0000-0000-000043770000}"/>
    <cellStyle name="Percent 9 2" xfId="19051" xr:uid="{00000000-0005-0000-0000-000044770000}"/>
    <cellStyle name="Percent 9 2 2" xfId="19052" xr:uid="{00000000-0005-0000-0000-000045770000}"/>
    <cellStyle name="Percent 9 3" xfId="19053" xr:uid="{00000000-0005-0000-0000-000046770000}"/>
    <cellStyle name="Percent 9 4" xfId="19054" xr:uid="{00000000-0005-0000-0000-000047770000}"/>
    <cellStyle name="Percent 9 5" xfId="19055" xr:uid="{00000000-0005-0000-0000-000048770000}"/>
    <cellStyle name="Percent 9 5 2" xfId="31837" xr:uid="{00000000-0005-0000-0000-000049770000}"/>
    <cellStyle name="Percent 9 6" xfId="31836" xr:uid="{00000000-0005-0000-0000-00004A770000}"/>
    <cellStyle name="Percent 90" xfId="19056" xr:uid="{00000000-0005-0000-0000-00004B770000}"/>
    <cellStyle name="Percent 90 2" xfId="19057" xr:uid="{00000000-0005-0000-0000-00004C770000}"/>
    <cellStyle name="Percent 90 2 2" xfId="19058" xr:uid="{00000000-0005-0000-0000-00004D770000}"/>
    <cellStyle name="Percent 90 2 2 2" xfId="31840" xr:uid="{00000000-0005-0000-0000-00004E770000}"/>
    <cellStyle name="Percent 90 2 3" xfId="31839" xr:uid="{00000000-0005-0000-0000-00004F770000}"/>
    <cellStyle name="Percent 90 3" xfId="19059" xr:uid="{00000000-0005-0000-0000-000050770000}"/>
    <cellStyle name="Percent 90 3 2" xfId="31841" xr:uid="{00000000-0005-0000-0000-000051770000}"/>
    <cellStyle name="Percent 90 4" xfId="31838" xr:uid="{00000000-0005-0000-0000-000052770000}"/>
    <cellStyle name="Percent 91" xfId="19060" xr:uid="{00000000-0005-0000-0000-000053770000}"/>
    <cellStyle name="Percent 91 2" xfId="19061" xr:uid="{00000000-0005-0000-0000-000054770000}"/>
    <cellStyle name="Percent 91 2 2" xfId="19062" xr:uid="{00000000-0005-0000-0000-000055770000}"/>
    <cellStyle name="Percent 91 2 2 2" xfId="31844" xr:uid="{00000000-0005-0000-0000-000056770000}"/>
    <cellStyle name="Percent 91 2 3" xfId="31843" xr:uid="{00000000-0005-0000-0000-000057770000}"/>
    <cellStyle name="Percent 91 3" xfId="19063" xr:uid="{00000000-0005-0000-0000-000058770000}"/>
    <cellStyle name="Percent 91 3 2" xfId="31845" xr:uid="{00000000-0005-0000-0000-000059770000}"/>
    <cellStyle name="Percent 91 4" xfId="31842" xr:uid="{00000000-0005-0000-0000-00005A770000}"/>
    <cellStyle name="Percent 92" xfId="19064" xr:uid="{00000000-0005-0000-0000-00005B770000}"/>
    <cellStyle name="Percent 92 2" xfId="19065" xr:uid="{00000000-0005-0000-0000-00005C770000}"/>
    <cellStyle name="Percent 92 2 2" xfId="19066" xr:uid="{00000000-0005-0000-0000-00005D770000}"/>
    <cellStyle name="Percent 92 2 2 2" xfId="31848" xr:uid="{00000000-0005-0000-0000-00005E770000}"/>
    <cellStyle name="Percent 92 2 3" xfId="31847" xr:uid="{00000000-0005-0000-0000-00005F770000}"/>
    <cellStyle name="Percent 92 3" xfId="19067" xr:uid="{00000000-0005-0000-0000-000060770000}"/>
    <cellStyle name="Percent 92 3 2" xfId="31849" xr:uid="{00000000-0005-0000-0000-000061770000}"/>
    <cellStyle name="Percent 92 4" xfId="31846" xr:uid="{00000000-0005-0000-0000-000062770000}"/>
    <cellStyle name="Percent 93" xfId="19068" xr:uid="{00000000-0005-0000-0000-000063770000}"/>
    <cellStyle name="Percent 93 2" xfId="19069" xr:uid="{00000000-0005-0000-0000-000064770000}"/>
    <cellStyle name="Percent 93 2 2" xfId="19070" xr:uid="{00000000-0005-0000-0000-000065770000}"/>
    <cellStyle name="Percent 93 2 2 2" xfId="31852" xr:uid="{00000000-0005-0000-0000-000066770000}"/>
    <cellStyle name="Percent 93 2 3" xfId="31851" xr:uid="{00000000-0005-0000-0000-000067770000}"/>
    <cellStyle name="Percent 93 3" xfId="19071" xr:uid="{00000000-0005-0000-0000-000068770000}"/>
    <cellStyle name="Percent 93 3 2" xfId="31853" xr:uid="{00000000-0005-0000-0000-000069770000}"/>
    <cellStyle name="Percent 93 4" xfId="31850" xr:uid="{00000000-0005-0000-0000-00006A770000}"/>
    <cellStyle name="Percent 94" xfId="19072" xr:uid="{00000000-0005-0000-0000-00006B770000}"/>
    <cellStyle name="Percent 94 2" xfId="19073" xr:uid="{00000000-0005-0000-0000-00006C770000}"/>
    <cellStyle name="Percent 94 2 2" xfId="19074" xr:uid="{00000000-0005-0000-0000-00006D770000}"/>
    <cellStyle name="Percent 94 2 2 2" xfId="31856" xr:uid="{00000000-0005-0000-0000-00006E770000}"/>
    <cellStyle name="Percent 94 2 3" xfId="31855" xr:uid="{00000000-0005-0000-0000-00006F770000}"/>
    <cellStyle name="Percent 94 3" xfId="19075" xr:uid="{00000000-0005-0000-0000-000070770000}"/>
    <cellStyle name="Percent 94 3 2" xfId="31857" xr:uid="{00000000-0005-0000-0000-000071770000}"/>
    <cellStyle name="Percent 94 4" xfId="31854" xr:uid="{00000000-0005-0000-0000-000072770000}"/>
    <cellStyle name="Percent 95" xfId="19076" xr:uid="{00000000-0005-0000-0000-000073770000}"/>
    <cellStyle name="Percent 95 2" xfId="19077" xr:uid="{00000000-0005-0000-0000-000074770000}"/>
    <cellStyle name="Percent 95 2 2" xfId="19078" xr:uid="{00000000-0005-0000-0000-000075770000}"/>
    <cellStyle name="Percent 95 2 2 2" xfId="31860" xr:uid="{00000000-0005-0000-0000-000076770000}"/>
    <cellStyle name="Percent 95 2 3" xfId="31859" xr:uid="{00000000-0005-0000-0000-000077770000}"/>
    <cellStyle name="Percent 95 3" xfId="19079" xr:uid="{00000000-0005-0000-0000-000078770000}"/>
    <cellStyle name="Percent 95 3 2" xfId="31861" xr:uid="{00000000-0005-0000-0000-000079770000}"/>
    <cellStyle name="Percent 95 4" xfId="31858" xr:uid="{00000000-0005-0000-0000-00007A770000}"/>
    <cellStyle name="Percent 96" xfId="19080" xr:uid="{00000000-0005-0000-0000-00007B770000}"/>
    <cellStyle name="Percent 96 2" xfId="19081" xr:uid="{00000000-0005-0000-0000-00007C770000}"/>
    <cellStyle name="Percent 96 2 2" xfId="19082" xr:uid="{00000000-0005-0000-0000-00007D770000}"/>
    <cellStyle name="Percent 96 2 2 2" xfId="31864" xr:uid="{00000000-0005-0000-0000-00007E770000}"/>
    <cellStyle name="Percent 96 2 3" xfId="31863" xr:uid="{00000000-0005-0000-0000-00007F770000}"/>
    <cellStyle name="Percent 96 3" xfId="19083" xr:uid="{00000000-0005-0000-0000-000080770000}"/>
    <cellStyle name="Percent 96 3 2" xfId="31865" xr:uid="{00000000-0005-0000-0000-000081770000}"/>
    <cellStyle name="Percent 96 4" xfId="31862" xr:uid="{00000000-0005-0000-0000-000082770000}"/>
    <cellStyle name="Percent 97" xfId="19084" xr:uid="{00000000-0005-0000-0000-000083770000}"/>
    <cellStyle name="Percent 97 2" xfId="19085" xr:uid="{00000000-0005-0000-0000-000084770000}"/>
    <cellStyle name="Percent 97 2 2" xfId="19086" xr:uid="{00000000-0005-0000-0000-000085770000}"/>
    <cellStyle name="Percent 97 2 2 2" xfId="31868" xr:uid="{00000000-0005-0000-0000-000086770000}"/>
    <cellStyle name="Percent 97 2 3" xfId="31867" xr:uid="{00000000-0005-0000-0000-000087770000}"/>
    <cellStyle name="Percent 97 3" xfId="19087" xr:uid="{00000000-0005-0000-0000-000088770000}"/>
    <cellStyle name="Percent 97 3 2" xfId="31869" xr:uid="{00000000-0005-0000-0000-000089770000}"/>
    <cellStyle name="Percent 97 4" xfId="31866" xr:uid="{00000000-0005-0000-0000-00008A770000}"/>
    <cellStyle name="Percent 98" xfId="19088" xr:uid="{00000000-0005-0000-0000-00008B770000}"/>
    <cellStyle name="Percent 98 2" xfId="19089" xr:uid="{00000000-0005-0000-0000-00008C770000}"/>
    <cellStyle name="Percent 98 2 2" xfId="19090" xr:uid="{00000000-0005-0000-0000-00008D770000}"/>
    <cellStyle name="Percent 98 2 2 2" xfId="31872" xr:uid="{00000000-0005-0000-0000-00008E770000}"/>
    <cellStyle name="Percent 98 2 3" xfId="31871" xr:uid="{00000000-0005-0000-0000-00008F770000}"/>
    <cellStyle name="Percent 98 3" xfId="19091" xr:uid="{00000000-0005-0000-0000-000090770000}"/>
    <cellStyle name="Percent 98 3 2" xfId="31873" xr:uid="{00000000-0005-0000-0000-000091770000}"/>
    <cellStyle name="Percent 98 4" xfId="31870" xr:uid="{00000000-0005-0000-0000-000092770000}"/>
    <cellStyle name="Percent 99" xfId="19092" xr:uid="{00000000-0005-0000-0000-000093770000}"/>
    <cellStyle name="Percent 99 2" xfId="19093" xr:uid="{00000000-0005-0000-0000-000094770000}"/>
    <cellStyle name="Percent 99 2 2" xfId="19094" xr:uid="{00000000-0005-0000-0000-000095770000}"/>
    <cellStyle name="Percent 99 2 2 2" xfId="31876" xr:uid="{00000000-0005-0000-0000-000096770000}"/>
    <cellStyle name="Percent 99 2 3" xfId="31875" xr:uid="{00000000-0005-0000-0000-000097770000}"/>
    <cellStyle name="Percent 99 3" xfId="19095" xr:uid="{00000000-0005-0000-0000-000098770000}"/>
    <cellStyle name="Percent 99 3 2" xfId="31877" xr:uid="{00000000-0005-0000-0000-000099770000}"/>
    <cellStyle name="Percent 99 4" xfId="31874" xr:uid="{00000000-0005-0000-0000-00009A770000}"/>
    <cellStyle name="Percentage" xfId="19096" xr:uid="{00000000-0005-0000-0000-00009B770000}"/>
    <cellStyle name="Percentage." xfId="19097" xr:uid="{00000000-0005-0000-0000-00009C770000}"/>
    <cellStyle name="Percentage. 2" xfId="19098" xr:uid="{00000000-0005-0000-0000-00009D770000}"/>
    <cellStyle name="Percentage. 3" xfId="19099" xr:uid="{00000000-0005-0000-0000-00009E770000}"/>
    <cellStyle name="Period Title" xfId="19100" xr:uid="{00000000-0005-0000-0000-00009F770000}"/>
    <cellStyle name="Period Title 2" xfId="19101" xr:uid="{00000000-0005-0000-0000-0000A0770000}"/>
    <cellStyle name="Period Title 3" xfId="19102" xr:uid="{00000000-0005-0000-0000-0000A1770000}"/>
    <cellStyle name="Period Title 4" xfId="19103" xr:uid="{00000000-0005-0000-0000-0000A2770000}"/>
    <cellStyle name="Period Title." xfId="19104" xr:uid="{00000000-0005-0000-0000-0000A3770000}"/>
    <cellStyle name="Period Title. 2" xfId="19105" xr:uid="{00000000-0005-0000-0000-0000A4770000}"/>
    <cellStyle name="Presentation Currency" xfId="19106" xr:uid="{00000000-0005-0000-0000-0000A5770000}"/>
    <cellStyle name="Presentation Currency 2" xfId="19107" xr:uid="{00000000-0005-0000-0000-0000A6770000}"/>
    <cellStyle name="Presentation Currency 3" xfId="19108" xr:uid="{00000000-0005-0000-0000-0000A7770000}"/>
    <cellStyle name="Presentation Currency." xfId="19109" xr:uid="{00000000-0005-0000-0000-0000A8770000}"/>
    <cellStyle name="Presentation Currency. 2" xfId="19110" xr:uid="{00000000-0005-0000-0000-0000A9770000}"/>
    <cellStyle name="Presentation Currency. 3" xfId="19111" xr:uid="{00000000-0005-0000-0000-0000AA770000}"/>
    <cellStyle name="Presentation Currency_Current_Yr" xfId="19112" xr:uid="{00000000-0005-0000-0000-0000AB770000}"/>
    <cellStyle name="Presentation Date" xfId="19113" xr:uid="{00000000-0005-0000-0000-0000AC770000}"/>
    <cellStyle name="Presentation Date 2" xfId="19114" xr:uid="{00000000-0005-0000-0000-0000AD770000}"/>
    <cellStyle name="Presentation Date 3" xfId="19115" xr:uid="{00000000-0005-0000-0000-0000AE770000}"/>
    <cellStyle name="Presentation Date." xfId="19116" xr:uid="{00000000-0005-0000-0000-0000AF770000}"/>
    <cellStyle name="Presentation Date. 2" xfId="19117" xr:uid="{00000000-0005-0000-0000-0000B0770000}"/>
    <cellStyle name="Presentation Date_Current_Yr" xfId="19118" xr:uid="{00000000-0005-0000-0000-0000B1770000}"/>
    <cellStyle name="Presentation Heading 1" xfId="19119" xr:uid="{00000000-0005-0000-0000-0000B2770000}"/>
    <cellStyle name="Presentation Heading 1 2" xfId="19120" xr:uid="{00000000-0005-0000-0000-0000B3770000}"/>
    <cellStyle name="Presentation Heading 1 3" xfId="19121" xr:uid="{00000000-0005-0000-0000-0000B4770000}"/>
    <cellStyle name="Presentation Heading 1." xfId="19122" xr:uid="{00000000-0005-0000-0000-0000B5770000}"/>
    <cellStyle name="Presentation Heading 1. 2" xfId="19123" xr:uid="{00000000-0005-0000-0000-0000B6770000}"/>
    <cellStyle name="Presentation Heading 1. 3" xfId="19124" xr:uid="{00000000-0005-0000-0000-0000B7770000}"/>
    <cellStyle name="Presentation Heading 1_Current_Yr" xfId="19125" xr:uid="{00000000-0005-0000-0000-0000B8770000}"/>
    <cellStyle name="Presentation Heading 2" xfId="19126" xr:uid="{00000000-0005-0000-0000-0000B9770000}"/>
    <cellStyle name="Presentation Heading 2 2" xfId="19127" xr:uid="{00000000-0005-0000-0000-0000BA770000}"/>
    <cellStyle name="Presentation Heading 2 3" xfId="19128" xr:uid="{00000000-0005-0000-0000-0000BB770000}"/>
    <cellStyle name="Presentation Heading 2." xfId="19129" xr:uid="{00000000-0005-0000-0000-0000BC770000}"/>
    <cellStyle name="Presentation Heading 2. 2" xfId="19130" xr:uid="{00000000-0005-0000-0000-0000BD770000}"/>
    <cellStyle name="Presentation Heading 2_Current_Yr" xfId="19131" xr:uid="{00000000-0005-0000-0000-0000BE770000}"/>
    <cellStyle name="Presentation Heading 3" xfId="19132" xr:uid="{00000000-0005-0000-0000-0000BF770000}"/>
    <cellStyle name="Presentation Heading 3 2" xfId="19133" xr:uid="{00000000-0005-0000-0000-0000C0770000}"/>
    <cellStyle name="Presentation Heading 3 3" xfId="19134" xr:uid="{00000000-0005-0000-0000-0000C1770000}"/>
    <cellStyle name="Presentation Heading 3." xfId="19135" xr:uid="{00000000-0005-0000-0000-0000C2770000}"/>
    <cellStyle name="Presentation Heading 3. 2" xfId="19136" xr:uid="{00000000-0005-0000-0000-0000C3770000}"/>
    <cellStyle name="Presentation Heading 3_Current_Yr" xfId="19137" xr:uid="{00000000-0005-0000-0000-0000C4770000}"/>
    <cellStyle name="Presentation Heading 4" xfId="19138" xr:uid="{00000000-0005-0000-0000-0000C5770000}"/>
    <cellStyle name="Presentation Heading 4 2" xfId="19139" xr:uid="{00000000-0005-0000-0000-0000C6770000}"/>
    <cellStyle name="Presentation Heading 4 3" xfId="19140" xr:uid="{00000000-0005-0000-0000-0000C7770000}"/>
    <cellStyle name="Presentation Heading 4." xfId="19141" xr:uid="{00000000-0005-0000-0000-0000C8770000}"/>
    <cellStyle name="Presentation Heading 4. 2" xfId="19142" xr:uid="{00000000-0005-0000-0000-0000C9770000}"/>
    <cellStyle name="Presentation Heading 4_Current_Yr" xfId="19143" xr:uid="{00000000-0005-0000-0000-0000CA770000}"/>
    <cellStyle name="Presentation Hyperlink Arrow" xfId="19144" xr:uid="{00000000-0005-0000-0000-0000CB770000}"/>
    <cellStyle name="Presentation Hyperlink Arrow 2" xfId="19145" xr:uid="{00000000-0005-0000-0000-0000CC770000}"/>
    <cellStyle name="Presentation Hyperlink Arrow." xfId="19146" xr:uid="{00000000-0005-0000-0000-0000CD770000}"/>
    <cellStyle name="Presentation Hyperlink Arrow. 2" xfId="19147" xr:uid="{00000000-0005-0000-0000-0000CE770000}"/>
    <cellStyle name="Presentation Hyperlink Arrow_Current_Yr" xfId="19148" xr:uid="{00000000-0005-0000-0000-0000CF770000}"/>
    <cellStyle name="Presentation Hyperlink Check" xfId="19149" xr:uid="{00000000-0005-0000-0000-0000D0770000}"/>
    <cellStyle name="Presentation Hyperlink Check 2" xfId="19150" xr:uid="{00000000-0005-0000-0000-0000D1770000}"/>
    <cellStyle name="Presentation Hyperlink Check." xfId="19151" xr:uid="{00000000-0005-0000-0000-0000D2770000}"/>
    <cellStyle name="Presentation Hyperlink Check. 2" xfId="19152" xr:uid="{00000000-0005-0000-0000-0000D3770000}"/>
    <cellStyle name="Presentation Hyperlink Check_Current_Yr" xfId="19153" xr:uid="{00000000-0005-0000-0000-0000D4770000}"/>
    <cellStyle name="Presentation Hyperlink Text" xfId="19154" xr:uid="{00000000-0005-0000-0000-0000D5770000}"/>
    <cellStyle name="Presentation Hyperlink Text 2" xfId="19155" xr:uid="{00000000-0005-0000-0000-0000D6770000}"/>
    <cellStyle name="Presentation Hyperlink Text." xfId="19156" xr:uid="{00000000-0005-0000-0000-0000D7770000}"/>
    <cellStyle name="Presentation Hyperlink Text. 2" xfId="19157" xr:uid="{00000000-0005-0000-0000-0000D8770000}"/>
    <cellStyle name="Presentation Hyperlink Text. 3" xfId="19158" xr:uid="{00000000-0005-0000-0000-0000D9770000}"/>
    <cellStyle name="Presentation Hyperlink Text_Current_Yr" xfId="19159" xr:uid="{00000000-0005-0000-0000-0000DA770000}"/>
    <cellStyle name="Presentation Model Name" xfId="19160" xr:uid="{00000000-0005-0000-0000-0000DB770000}"/>
    <cellStyle name="Presentation Model Name 2" xfId="19161" xr:uid="{00000000-0005-0000-0000-0000DC770000}"/>
    <cellStyle name="Presentation Model Name 3" xfId="19162" xr:uid="{00000000-0005-0000-0000-0000DD770000}"/>
    <cellStyle name="Presentation Model Name." xfId="19163" xr:uid="{00000000-0005-0000-0000-0000DE770000}"/>
    <cellStyle name="Presentation Model Name. 2" xfId="19164" xr:uid="{00000000-0005-0000-0000-0000DF770000}"/>
    <cellStyle name="Presentation Model Name. 3" xfId="19165" xr:uid="{00000000-0005-0000-0000-0000E0770000}"/>
    <cellStyle name="Presentation Model Name_Current_Yr" xfId="19166" xr:uid="{00000000-0005-0000-0000-0000E1770000}"/>
    <cellStyle name="Presentation Multiple" xfId="19167" xr:uid="{00000000-0005-0000-0000-0000E2770000}"/>
    <cellStyle name="Presentation Multiple 2" xfId="19168" xr:uid="{00000000-0005-0000-0000-0000E3770000}"/>
    <cellStyle name="Presentation Multiple 3" xfId="19169" xr:uid="{00000000-0005-0000-0000-0000E4770000}"/>
    <cellStyle name="Presentation Multiple." xfId="19170" xr:uid="{00000000-0005-0000-0000-0000E5770000}"/>
    <cellStyle name="Presentation Multiple. 2" xfId="19171" xr:uid="{00000000-0005-0000-0000-0000E6770000}"/>
    <cellStyle name="Presentation Multiple. 3" xfId="19172" xr:uid="{00000000-0005-0000-0000-0000E7770000}"/>
    <cellStyle name="Presentation Multiple_Current_Yr" xfId="19173" xr:uid="{00000000-0005-0000-0000-0000E8770000}"/>
    <cellStyle name="Presentation Normal" xfId="19174" xr:uid="{00000000-0005-0000-0000-0000E9770000}"/>
    <cellStyle name="Presentation Normal 2" xfId="19175" xr:uid="{00000000-0005-0000-0000-0000EA770000}"/>
    <cellStyle name="Presentation Normal 3" xfId="19176" xr:uid="{00000000-0005-0000-0000-0000EB770000}"/>
    <cellStyle name="Presentation Normal." xfId="19177" xr:uid="{00000000-0005-0000-0000-0000EC770000}"/>
    <cellStyle name="Presentation Normal. 2" xfId="19178" xr:uid="{00000000-0005-0000-0000-0000ED770000}"/>
    <cellStyle name="Presentation Normal_Current_Yr" xfId="19179" xr:uid="{00000000-0005-0000-0000-0000EE770000}"/>
    <cellStyle name="Presentation Number" xfId="19180" xr:uid="{00000000-0005-0000-0000-0000EF770000}"/>
    <cellStyle name="Presentation Number 2" xfId="19181" xr:uid="{00000000-0005-0000-0000-0000F0770000}"/>
    <cellStyle name="Presentation Number 3" xfId="19182" xr:uid="{00000000-0005-0000-0000-0000F1770000}"/>
    <cellStyle name="Presentation Number." xfId="19183" xr:uid="{00000000-0005-0000-0000-0000F2770000}"/>
    <cellStyle name="Presentation Number. 2" xfId="19184" xr:uid="{00000000-0005-0000-0000-0000F3770000}"/>
    <cellStyle name="Presentation Number_Current_Yr" xfId="19185" xr:uid="{00000000-0005-0000-0000-0000F4770000}"/>
    <cellStyle name="Presentation Percentage" xfId="19186" xr:uid="{00000000-0005-0000-0000-0000F5770000}"/>
    <cellStyle name="Presentation Percentage 2" xfId="19187" xr:uid="{00000000-0005-0000-0000-0000F6770000}"/>
    <cellStyle name="Presentation Percentage 3" xfId="19188" xr:uid="{00000000-0005-0000-0000-0000F7770000}"/>
    <cellStyle name="Presentation Percentage." xfId="19189" xr:uid="{00000000-0005-0000-0000-0000F8770000}"/>
    <cellStyle name="Presentation Percentage. 2" xfId="19190" xr:uid="{00000000-0005-0000-0000-0000F9770000}"/>
    <cellStyle name="Presentation Percentage. 3" xfId="19191" xr:uid="{00000000-0005-0000-0000-0000FA770000}"/>
    <cellStyle name="Presentation Percentage_Current_Yr" xfId="19192" xr:uid="{00000000-0005-0000-0000-0000FB770000}"/>
    <cellStyle name="Presentation Period Title" xfId="19193" xr:uid="{00000000-0005-0000-0000-0000FC770000}"/>
    <cellStyle name="Presentation Period Title 2" xfId="19194" xr:uid="{00000000-0005-0000-0000-0000FD770000}"/>
    <cellStyle name="Presentation Period Title 3" xfId="19195" xr:uid="{00000000-0005-0000-0000-0000FE770000}"/>
    <cellStyle name="Presentation Period Title." xfId="19196" xr:uid="{00000000-0005-0000-0000-0000FF770000}"/>
    <cellStyle name="Presentation Period Title. 2" xfId="19197" xr:uid="{00000000-0005-0000-0000-000000780000}"/>
    <cellStyle name="Presentation Period Title_Current_Yr" xfId="19198" xr:uid="{00000000-0005-0000-0000-000001780000}"/>
    <cellStyle name="Presentation Section Number" xfId="19199" xr:uid="{00000000-0005-0000-0000-000002780000}"/>
    <cellStyle name="Presentation Section Number 2" xfId="19200" xr:uid="{00000000-0005-0000-0000-000003780000}"/>
    <cellStyle name="Presentation Section Number 3" xfId="19201" xr:uid="{00000000-0005-0000-0000-000004780000}"/>
    <cellStyle name="Presentation Section Number." xfId="19202" xr:uid="{00000000-0005-0000-0000-000005780000}"/>
    <cellStyle name="Presentation Section Number. 2" xfId="19203" xr:uid="{00000000-0005-0000-0000-000006780000}"/>
    <cellStyle name="Presentation Section Number. 3" xfId="19204" xr:uid="{00000000-0005-0000-0000-000007780000}"/>
    <cellStyle name="Presentation Section Number_Current_Yr" xfId="19205" xr:uid="{00000000-0005-0000-0000-000008780000}"/>
    <cellStyle name="Presentation Sheet Title" xfId="19206" xr:uid="{00000000-0005-0000-0000-000009780000}"/>
    <cellStyle name="Presentation Sheet Title 2" xfId="19207" xr:uid="{00000000-0005-0000-0000-00000A780000}"/>
    <cellStyle name="Presentation Sheet Title 3" xfId="19208" xr:uid="{00000000-0005-0000-0000-00000B780000}"/>
    <cellStyle name="Presentation Sheet Title." xfId="19209" xr:uid="{00000000-0005-0000-0000-00000C780000}"/>
    <cellStyle name="Presentation Sheet Title. 2" xfId="19210" xr:uid="{00000000-0005-0000-0000-00000D780000}"/>
    <cellStyle name="Presentation Sheet Title. 3" xfId="19211" xr:uid="{00000000-0005-0000-0000-00000E780000}"/>
    <cellStyle name="Presentation Sheet Title_Current_Yr" xfId="19212" xr:uid="{00000000-0005-0000-0000-00000F780000}"/>
    <cellStyle name="Presentation Sub Total." xfId="19213" xr:uid="{00000000-0005-0000-0000-000010780000}"/>
    <cellStyle name="Presentation Sub Total. 2" xfId="19214" xr:uid="{00000000-0005-0000-0000-000011780000}"/>
    <cellStyle name="Presentation Sub Total. 3" xfId="19215" xr:uid="{00000000-0005-0000-0000-000012780000}"/>
    <cellStyle name="Presentation TOC 1." xfId="19216" xr:uid="{00000000-0005-0000-0000-000013780000}"/>
    <cellStyle name="Presentation TOC 1. 2" xfId="19217" xr:uid="{00000000-0005-0000-0000-000014780000}"/>
    <cellStyle name="Presentation TOC 2." xfId="19218" xr:uid="{00000000-0005-0000-0000-000015780000}"/>
    <cellStyle name="Presentation TOC 2. 2" xfId="19219" xr:uid="{00000000-0005-0000-0000-000016780000}"/>
    <cellStyle name="Presentation TOC 3." xfId="19220" xr:uid="{00000000-0005-0000-0000-000017780000}"/>
    <cellStyle name="Presentation TOC 3. 2" xfId="19221" xr:uid="{00000000-0005-0000-0000-000018780000}"/>
    <cellStyle name="Presentation TOC 4." xfId="19222" xr:uid="{00000000-0005-0000-0000-000019780000}"/>
    <cellStyle name="Presentation TOC 4. 2" xfId="19223" xr:uid="{00000000-0005-0000-0000-00001A780000}"/>
    <cellStyle name="Presentation Year" xfId="19224" xr:uid="{00000000-0005-0000-0000-00001B780000}"/>
    <cellStyle name="Presentation Year 2" xfId="19225" xr:uid="{00000000-0005-0000-0000-00001C780000}"/>
    <cellStyle name="Presentation Year 3" xfId="19226" xr:uid="{00000000-0005-0000-0000-00001D780000}"/>
    <cellStyle name="Presentation Year." xfId="19227" xr:uid="{00000000-0005-0000-0000-00001E780000}"/>
    <cellStyle name="Presentation Year. 2" xfId="19228" xr:uid="{00000000-0005-0000-0000-00001F780000}"/>
    <cellStyle name="Presentation Year_Current_Yr" xfId="19229" xr:uid="{00000000-0005-0000-0000-000020780000}"/>
    <cellStyle name="PSChar" xfId="19230" xr:uid="{00000000-0005-0000-0000-000021780000}"/>
    <cellStyle name="PSChar 2" xfId="19231" xr:uid="{00000000-0005-0000-0000-000022780000}"/>
    <cellStyle name="PSChar 2 2" xfId="19232" xr:uid="{00000000-0005-0000-0000-000023780000}"/>
    <cellStyle name="PSChar 3" xfId="19233" xr:uid="{00000000-0005-0000-0000-000024780000}"/>
    <cellStyle name="PSChar 3 2" xfId="19234" xr:uid="{00000000-0005-0000-0000-000025780000}"/>
    <cellStyle name="PSChar 4" xfId="19235" xr:uid="{00000000-0005-0000-0000-000026780000}"/>
    <cellStyle name="PSChar 4 2" xfId="19236" xr:uid="{00000000-0005-0000-0000-000027780000}"/>
    <cellStyle name="PSDate" xfId="19237" xr:uid="{00000000-0005-0000-0000-000028780000}"/>
    <cellStyle name="PSDate 2" xfId="19238" xr:uid="{00000000-0005-0000-0000-000029780000}"/>
    <cellStyle name="PSDate 2 2" xfId="19239" xr:uid="{00000000-0005-0000-0000-00002A780000}"/>
    <cellStyle name="PSDate 3" xfId="19240" xr:uid="{00000000-0005-0000-0000-00002B780000}"/>
    <cellStyle name="PSDate 3 2" xfId="19241" xr:uid="{00000000-0005-0000-0000-00002C780000}"/>
    <cellStyle name="PSDate 4" xfId="19242" xr:uid="{00000000-0005-0000-0000-00002D780000}"/>
    <cellStyle name="PSDate 4 2" xfId="19243" xr:uid="{00000000-0005-0000-0000-00002E780000}"/>
    <cellStyle name="PSDec" xfId="19244" xr:uid="{00000000-0005-0000-0000-00002F780000}"/>
    <cellStyle name="PSDec 2" xfId="19245" xr:uid="{00000000-0005-0000-0000-000030780000}"/>
    <cellStyle name="PSDec 2 2" xfId="19246" xr:uid="{00000000-0005-0000-0000-000031780000}"/>
    <cellStyle name="PSDec 3" xfId="19247" xr:uid="{00000000-0005-0000-0000-000032780000}"/>
    <cellStyle name="PSDec 3 2" xfId="19248" xr:uid="{00000000-0005-0000-0000-000033780000}"/>
    <cellStyle name="PSDec 4" xfId="19249" xr:uid="{00000000-0005-0000-0000-000034780000}"/>
    <cellStyle name="PSDec 4 2" xfId="19250" xr:uid="{00000000-0005-0000-0000-000035780000}"/>
    <cellStyle name="PSDetail" xfId="19251" xr:uid="{00000000-0005-0000-0000-000036780000}"/>
    <cellStyle name="PSDetail 2" xfId="19252" xr:uid="{00000000-0005-0000-0000-000037780000}"/>
    <cellStyle name="PSDetail 2 2" xfId="19253" xr:uid="{00000000-0005-0000-0000-000038780000}"/>
    <cellStyle name="PSDetail 3" xfId="19254" xr:uid="{00000000-0005-0000-0000-000039780000}"/>
    <cellStyle name="PSDetail 3 2" xfId="19255" xr:uid="{00000000-0005-0000-0000-00003A780000}"/>
    <cellStyle name="PSDetail 3 2 2" xfId="19256" xr:uid="{00000000-0005-0000-0000-00003B780000}"/>
    <cellStyle name="PSHeading" xfId="19257" xr:uid="{00000000-0005-0000-0000-00003C780000}"/>
    <cellStyle name="PSHeading 2" xfId="19258" xr:uid="{00000000-0005-0000-0000-00003D780000}"/>
    <cellStyle name="PSHeading 2 2" xfId="19259" xr:uid="{00000000-0005-0000-0000-00003E780000}"/>
    <cellStyle name="PSHeading 3" xfId="19260" xr:uid="{00000000-0005-0000-0000-00003F780000}"/>
    <cellStyle name="PSHeading 3 2" xfId="19261" xr:uid="{00000000-0005-0000-0000-000040780000}"/>
    <cellStyle name="PSHeading 4" xfId="19262" xr:uid="{00000000-0005-0000-0000-000041780000}"/>
    <cellStyle name="PSHeading 4 2" xfId="19263" xr:uid="{00000000-0005-0000-0000-000042780000}"/>
    <cellStyle name="PSInt" xfId="19264" xr:uid="{00000000-0005-0000-0000-000043780000}"/>
    <cellStyle name="PSInt 2" xfId="19265" xr:uid="{00000000-0005-0000-0000-000044780000}"/>
    <cellStyle name="PSInt 2 2" xfId="19266" xr:uid="{00000000-0005-0000-0000-000045780000}"/>
    <cellStyle name="PSInt 3" xfId="19267" xr:uid="{00000000-0005-0000-0000-000046780000}"/>
    <cellStyle name="PSInt 3 2" xfId="19268" xr:uid="{00000000-0005-0000-0000-000047780000}"/>
    <cellStyle name="PSInt 4" xfId="19269" xr:uid="{00000000-0005-0000-0000-000048780000}"/>
    <cellStyle name="PSInt 4 2" xfId="19270" xr:uid="{00000000-0005-0000-0000-000049780000}"/>
    <cellStyle name="PSSpacer" xfId="19271" xr:uid="{00000000-0005-0000-0000-00004A780000}"/>
    <cellStyle name="PSSpacer 2" xfId="19272" xr:uid="{00000000-0005-0000-0000-00004B780000}"/>
    <cellStyle name="PSSpacer 2 2" xfId="19273" xr:uid="{00000000-0005-0000-0000-00004C780000}"/>
    <cellStyle name="PSSpacer 3" xfId="19274" xr:uid="{00000000-0005-0000-0000-00004D780000}"/>
    <cellStyle name="PSSpacer 3 2" xfId="19275" xr:uid="{00000000-0005-0000-0000-00004E780000}"/>
    <cellStyle name="PSSpacer 4" xfId="19276" xr:uid="{00000000-0005-0000-0000-00004F780000}"/>
    <cellStyle name="PSSpacer 4 2" xfId="19277" xr:uid="{00000000-0005-0000-0000-000050780000}"/>
    <cellStyle name="Ratio" xfId="19278" xr:uid="{00000000-0005-0000-0000-000051780000}"/>
    <cellStyle name="Ratio 2" xfId="19279" xr:uid="{00000000-0005-0000-0000-000052780000}"/>
    <cellStyle name="Right Currency" xfId="19280" xr:uid="{00000000-0005-0000-0000-000053780000}"/>
    <cellStyle name="Right Currency 2" xfId="19281" xr:uid="{00000000-0005-0000-0000-000054780000}"/>
    <cellStyle name="Right Currency 3" xfId="19282" xr:uid="{00000000-0005-0000-0000-000055780000}"/>
    <cellStyle name="Right Currency 4" xfId="19283" xr:uid="{00000000-0005-0000-0000-000056780000}"/>
    <cellStyle name="Right Date" xfId="19284" xr:uid="{00000000-0005-0000-0000-000057780000}"/>
    <cellStyle name="Right Date 2" xfId="19285" xr:uid="{00000000-0005-0000-0000-000058780000}"/>
    <cellStyle name="Right Date 2 2" xfId="19286" xr:uid="{00000000-0005-0000-0000-000059780000}"/>
    <cellStyle name="Right Date 2 3" xfId="19287" xr:uid="{00000000-0005-0000-0000-00005A780000}"/>
    <cellStyle name="Right Date 3" xfId="19288" xr:uid="{00000000-0005-0000-0000-00005B780000}"/>
    <cellStyle name="Right Date 3 2" xfId="19289" xr:uid="{00000000-0005-0000-0000-00005C780000}"/>
    <cellStyle name="Right Date 3 3" xfId="19290" xr:uid="{00000000-0005-0000-0000-00005D780000}"/>
    <cellStyle name="Right Date 4" xfId="19291" xr:uid="{00000000-0005-0000-0000-00005E780000}"/>
    <cellStyle name="Right Date 5" xfId="19292" xr:uid="{00000000-0005-0000-0000-00005F780000}"/>
    <cellStyle name="Right Multiple" xfId="19293" xr:uid="{00000000-0005-0000-0000-000060780000}"/>
    <cellStyle name="Right Multiple 2" xfId="19294" xr:uid="{00000000-0005-0000-0000-000061780000}"/>
    <cellStyle name="Right Multiple 3" xfId="19295" xr:uid="{00000000-0005-0000-0000-000062780000}"/>
    <cellStyle name="Right Multiple 4" xfId="19296" xr:uid="{00000000-0005-0000-0000-000063780000}"/>
    <cellStyle name="Right Number" xfId="19297" xr:uid="{00000000-0005-0000-0000-000064780000}"/>
    <cellStyle name="Right Number 2" xfId="19298" xr:uid="{00000000-0005-0000-0000-000065780000}"/>
    <cellStyle name="Right Number 2 2" xfId="19299" xr:uid="{00000000-0005-0000-0000-000066780000}"/>
    <cellStyle name="Right Number 2 3" xfId="19300" xr:uid="{00000000-0005-0000-0000-000067780000}"/>
    <cellStyle name="Right Number 3" xfId="19301" xr:uid="{00000000-0005-0000-0000-000068780000}"/>
    <cellStyle name="Right Number 3 2" xfId="19302" xr:uid="{00000000-0005-0000-0000-000069780000}"/>
    <cellStyle name="Right Number 3 3" xfId="19303" xr:uid="{00000000-0005-0000-0000-00006A780000}"/>
    <cellStyle name="Right Number 4" xfId="19304" xr:uid="{00000000-0005-0000-0000-00006B780000}"/>
    <cellStyle name="Right Number 5" xfId="19305" xr:uid="{00000000-0005-0000-0000-00006C780000}"/>
    <cellStyle name="Right Percentage" xfId="19306" xr:uid="{00000000-0005-0000-0000-00006D780000}"/>
    <cellStyle name="Right Percentage 2" xfId="19307" xr:uid="{00000000-0005-0000-0000-00006E780000}"/>
    <cellStyle name="Right Percentage 3" xfId="19308" xr:uid="{00000000-0005-0000-0000-00006F780000}"/>
    <cellStyle name="Right Percentage 4" xfId="19309" xr:uid="{00000000-0005-0000-0000-000070780000}"/>
    <cellStyle name="Right Year" xfId="19310" xr:uid="{00000000-0005-0000-0000-000071780000}"/>
    <cellStyle name="Right Year 2" xfId="19311" xr:uid="{00000000-0005-0000-0000-000072780000}"/>
    <cellStyle name="Right Year 2 2" xfId="19312" xr:uid="{00000000-0005-0000-0000-000073780000}"/>
    <cellStyle name="Right Year 2 3" xfId="19313" xr:uid="{00000000-0005-0000-0000-000074780000}"/>
    <cellStyle name="Right Year 3" xfId="19314" xr:uid="{00000000-0005-0000-0000-000075780000}"/>
    <cellStyle name="Right Year 4" xfId="19315" xr:uid="{00000000-0005-0000-0000-000076780000}"/>
    <cellStyle name="SAPError" xfId="19316" xr:uid="{00000000-0005-0000-0000-000077780000}"/>
    <cellStyle name="SAPError 2" xfId="19317" xr:uid="{00000000-0005-0000-0000-000078780000}"/>
    <cellStyle name="SAPKey" xfId="19318" xr:uid="{00000000-0005-0000-0000-000079780000}"/>
    <cellStyle name="SAPKey 2" xfId="19319" xr:uid="{00000000-0005-0000-0000-00007A780000}"/>
    <cellStyle name="SAPLocked" xfId="19320" xr:uid="{00000000-0005-0000-0000-00007B780000}"/>
    <cellStyle name="SAPLocked 2" xfId="19321" xr:uid="{00000000-0005-0000-0000-00007C780000}"/>
    <cellStyle name="SAPOutput" xfId="19322" xr:uid="{00000000-0005-0000-0000-00007D780000}"/>
    <cellStyle name="SAPOutput 2" xfId="19323" xr:uid="{00000000-0005-0000-0000-00007E780000}"/>
    <cellStyle name="SAPSpace" xfId="19324" xr:uid="{00000000-0005-0000-0000-00007F780000}"/>
    <cellStyle name="SAPSpace 2" xfId="19325" xr:uid="{00000000-0005-0000-0000-000080780000}"/>
    <cellStyle name="SAPText" xfId="19326" xr:uid="{00000000-0005-0000-0000-000081780000}"/>
    <cellStyle name="SAPText 2" xfId="19327" xr:uid="{00000000-0005-0000-0000-000082780000}"/>
    <cellStyle name="SAPUnLocked" xfId="19328" xr:uid="{00000000-0005-0000-0000-000083780000}"/>
    <cellStyle name="SAPUnLocked 2" xfId="19329" xr:uid="{00000000-0005-0000-0000-000084780000}"/>
    <cellStyle name="Section Number" xfId="19330" xr:uid="{00000000-0005-0000-0000-000085780000}"/>
    <cellStyle name="Section Number 2" xfId="19331" xr:uid="{00000000-0005-0000-0000-000086780000}"/>
    <cellStyle name="Section Number 3" xfId="19332" xr:uid="{00000000-0005-0000-0000-000087780000}"/>
    <cellStyle name="Section Number 4" xfId="19333" xr:uid="{00000000-0005-0000-0000-000088780000}"/>
    <cellStyle name="Section Number." xfId="19334" xr:uid="{00000000-0005-0000-0000-000089780000}"/>
    <cellStyle name="Section Number. 2" xfId="19335" xr:uid="{00000000-0005-0000-0000-00008A780000}"/>
    <cellStyle name="Section Number. 3" xfId="19336" xr:uid="{00000000-0005-0000-0000-00008B780000}"/>
    <cellStyle name="Section Number_Current_Yr" xfId="19337" xr:uid="{00000000-0005-0000-0000-00008C780000}"/>
    <cellStyle name="Sheet Title" xfId="19338" xr:uid="{00000000-0005-0000-0000-00008D780000}"/>
    <cellStyle name="Sheet Title 2" xfId="19339" xr:uid="{00000000-0005-0000-0000-00008E780000}"/>
    <cellStyle name="Sheet Title 2 2" xfId="19340" xr:uid="{00000000-0005-0000-0000-00008F780000}"/>
    <cellStyle name="Sheet Title 2 3" xfId="19341" xr:uid="{00000000-0005-0000-0000-000090780000}"/>
    <cellStyle name="Sheet Title 3" xfId="19342" xr:uid="{00000000-0005-0000-0000-000091780000}"/>
    <cellStyle name="Sheet Title 4" xfId="19343" xr:uid="{00000000-0005-0000-0000-000092780000}"/>
    <cellStyle name="Sheet Title 5" xfId="19344" xr:uid="{00000000-0005-0000-0000-000093780000}"/>
    <cellStyle name="Sheet Title 6" xfId="19345" xr:uid="{00000000-0005-0000-0000-000094780000}"/>
    <cellStyle name="Sheet Title." xfId="19346" xr:uid="{00000000-0005-0000-0000-000095780000}"/>
    <cellStyle name="Sheet Title. 2" xfId="19347" xr:uid="{00000000-0005-0000-0000-000096780000}"/>
    <cellStyle name="Sheet Title. 3" xfId="19348" xr:uid="{00000000-0005-0000-0000-000097780000}"/>
    <cellStyle name="Sheet Title_Current_Yr" xfId="19349" xr:uid="{00000000-0005-0000-0000-000098780000}"/>
    <cellStyle name="Style 1" xfId="19350" xr:uid="{00000000-0005-0000-0000-000099780000}"/>
    <cellStyle name="Style 1 2" xfId="19351" xr:uid="{00000000-0005-0000-0000-00009A780000}"/>
    <cellStyle name="Style2" xfId="19352" xr:uid="{00000000-0005-0000-0000-00009B780000}"/>
    <cellStyle name="Style3" xfId="19353" xr:uid="{00000000-0005-0000-0000-00009C780000}"/>
    <cellStyle name="Style4" xfId="19354" xr:uid="{00000000-0005-0000-0000-00009D780000}"/>
    <cellStyle name="Style4 2" xfId="19355" xr:uid="{00000000-0005-0000-0000-00009E780000}"/>
    <cellStyle name="Style5" xfId="19356" xr:uid="{00000000-0005-0000-0000-00009F780000}"/>
    <cellStyle name="Style5 2" xfId="19357" xr:uid="{00000000-0005-0000-0000-0000A0780000}"/>
    <cellStyle name="Sub Total." xfId="19358" xr:uid="{00000000-0005-0000-0000-0000A1780000}"/>
    <cellStyle name="Sub Total. 2" xfId="19359" xr:uid="{00000000-0005-0000-0000-0000A2780000}"/>
    <cellStyle name="Sub Total. 3" xfId="19360" xr:uid="{00000000-0005-0000-0000-0000A3780000}"/>
    <cellStyle name="Table Head" xfId="19361" xr:uid="{00000000-0005-0000-0000-0000A4780000}"/>
    <cellStyle name="Table Head Aligned" xfId="19362" xr:uid="{00000000-0005-0000-0000-0000A5780000}"/>
    <cellStyle name="Table Head Aligned 2" xfId="19363" xr:uid="{00000000-0005-0000-0000-0000A6780000}"/>
    <cellStyle name="Table Head Aligned 2 2" xfId="19364" xr:uid="{00000000-0005-0000-0000-0000A7780000}"/>
    <cellStyle name="Table Head Aligned 2 2 2" xfId="19365" xr:uid="{00000000-0005-0000-0000-0000A8780000}"/>
    <cellStyle name="Table Head Aligned 3" xfId="19366" xr:uid="{00000000-0005-0000-0000-0000A9780000}"/>
    <cellStyle name="Table Head Aligned 3 2" xfId="19367" xr:uid="{00000000-0005-0000-0000-0000AA780000}"/>
    <cellStyle name="Table Head Blue" xfId="19368" xr:uid="{00000000-0005-0000-0000-0000AB780000}"/>
    <cellStyle name="Table Head Green" xfId="19369" xr:uid="{00000000-0005-0000-0000-0000AC780000}"/>
    <cellStyle name="Table Head Green 2" xfId="19370" xr:uid="{00000000-0005-0000-0000-0000AD780000}"/>
    <cellStyle name="Table Head Green 2 2" xfId="19371" xr:uid="{00000000-0005-0000-0000-0000AE780000}"/>
    <cellStyle name="Table Head Green 3" xfId="19372" xr:uid="{00000000-0005-0000-0000-0000AF780000}"/>
    <cellStyle name="Table Head Green 3 2" xfId="19373" xr:uid="{00000000-0005-0000-0000-0000B0780000}"/>
    <cellStyle name="Table Head Green 3 2 2" xfId="19374" xr:uid="{00000000-0005-0000-0000-0000B1780000}"/>
    <cellStyle name="Table Head_pldt" xfId="19375" xr:uid="{00000000-0005-0000-0000-0000B2780000}"/>
    <cellStyle name="Table Source" xfId="19376" xr:uid="{00000000-0005-0000-0000-0000B3780000}"/>
    <cellStyle name="Table Title" xfId="19377" xr:uid="{00000000-0005-0000-0000-0000B4780000}"/>
    <cellStyle name="Table Units" xfId="19378" xr:uid="{00000000-0005-0000-0000-0000B5780000}"/>
    <cellStyle name="Table Units 2" xfId="19379" xr:uid="{00000000-0005-0000-0000-0000B6780000}"/>
    <cellStyle name="Table Units 2 2" xfId="19380" xr:uid="{00000000-0005-0000-0000-0000B7780000}"/>
    <cellStyle name="Table Units 3" xfId="19381" xr:uid="{00000000-0005-0000-0000-0000B8780000}"/>
    <cellStyle name="TableLvl3" xfId="27" xr:uid="{00000000-0005-0000-0000-0000B9780000}"/>
    <cellStyle name="Text" xfId="19382" xr:uid="{00000000-0005-0000-0000-0000BA780000}"/>
    <cellStyle name="Text 2" xfId="19383" xr:uid="{00000000-0005-0000-0000-0000BB780000}"/>
    <cellStyle name="Text 3" xfId="19384" xr:uid="{00000000-0005-0000-0000-0000BC780000}"/>
    <cellStyle name="Text Head 1" xfId="19385" xr:uid="{00000000-0005-0000-0000-0000BD780000}"/>
    <cellStyle name="Text Head 2" xfId="19386" xr:uid="{00000000-0005-0000-0000-0000BE780000}"/>
    <cellStyle name="Text Indent 2" xfId="19387" xr:uid="{00000000-0005-0000-0000-0000BF780000}"/>
    <cellStyle name="Theirs" xfId="19388" xr:uid="{00000000-0005-0000-0000-0000C0780000}"/>
    <cellStyle name="Title 2" xfId="19389" xr:uid="{00000000-0005-0000-0000-0000C1780000}"/>
    <cellStyle name="Title 3" xfId="19390" xr:uid="{00000000-0005-0000-0000-0000C2780000}"/>
    <cellStyle name="Title 4" xfId="19391" xr:uid="{00000000-0005-0000-0000-0000C3780000}"/>
    <cellStyle name="Title 5" xfId="19392" xr:uid="{00000000-0005-0000-0000-0000C4780000}"/>
    <cellStyle name="Title 6" xfId="19393" xr:uid="{00000000-0005-0000-0000-0000C5780000}"/>
    <cellStyle name="Title 7" xfId="19394" xr:uid="{00000000-0005-0000-0000-0000C6780000}"/>
    <cellStyle name="TOC 1" xfId="19395" xr:uid="{00000000-0005-0000-0000-0000C7780000}"/>
    <cellStyle name="TOC 1 2" xfId="19396" xr:uid="{00000000-0005-0000-0000-0000C8780000}"/>
    <cellStyle name="TOC 2" xfId="19397" xr:uid="{00000000-0005-0000-0000-0000C9780000}"/>
    <cellStyle name="TOC 2 2" xfId="19398" xr:uid="{00000000-0005-0000-0000-0000CA780000}"/>
    <cellStyle name="TOC 2 3" xfId="19399" xr:uid="{00000000-0005-0000-0000-0000CB780000}"/>
    <cellStyle name="TOC 2 4" xfId="19400" xr:uid="{00000000-0005-0000-0000-0000CC780000}"/>
    <cellStyle name="TOC 2 5" xfId="19401" xr:uid="{00000000-0005-0000-0000-0000CD780000}"/>
    <cellStyle name="TOC 3" xfId="19402" xr:uid="{00000000-0005-0000-0000-0000CE780000}"/>
    <cellStyle name="TOC 3 2" xfId="19403" xr:uid="{00000000-0005-0000-0000-0000CF780000}"/>
    <cellStyle name="TOC 3 3" xfId="19404" xr:uid="{00000000-0005-0000-0000-0000D0780000}"/>
    <cellStyle name="TOC 4" xfId="19405" xr:uid="{00000000-0005-0000-0000-0000D1780000}"/>
    <cellStyle name="TOC 4 2" xfId="19406" xr:uid="{00000000-0005-0000-0000-0000D2780000}"/>
    <cellStyle name="TOC 4 3" xfId="19407" xr:uid="{00000000-0005-0000-0000-0000D3780000}"/>
    <cellStyle name="Total 10" xfId="19408" xr:uid="{00000000-0005-0000-0000-0000D4780000}"/>
    <cellStyle name="Total 10 2" xfId="19409" xr:uid="{00000000-0005-0000-0000-0000D5780000}"/>
    <cellStyle name="Total 10 2 2" xfId="19410" xr:uid="{00000000-0005-0000-0000-0000D6780000}"/>
    <cellStyle name="Total 10 2 2 2" xfId="19411" xr:uid="{00000000-0005-0000-0000-0000D7780000}"/>
    <cellStyle name="Total 10 2 2 3" xfId="19412" xr:uid="{00000000-0005-0000-0000-0000D8780000}"/>
    <cellStyle name="Total 10 2 2 4" xfId="19413" xr:uid="{00000000-0005-0000-0000-0000D9780000}"/>
    <cellStyle name="Total 10 2 2 5" xfId="19414" xr:uid="{00000000-0005-0000-0000-0000DA780000}"/>
    <cellStyle name="Total 10 2 2 6" xfId="19415" xr:uid="{00000000-0005-0000-0000-0000DB780000}"/>
    <cellStyle name="Total 10 2 2 7" xfId="19416" xr:uid="{00000000-0005-0000-0000-0000DC780000}"/>
    <cellStyle name="Total 10 2 2 8" xfId="19417" xr:uid="{00000000-0005-0000-0000-0000DD780000}"/>
    <cellStyle name="Total 10 2 3" xfId="19418" xr:uid="{00000000-0005-0000-0000-0000DE780000}"/>
    <cellStyle name="Total 10 2 4" xfId="19419" xr:uid="{00000000-0005-0000-0000-0000DF780000}"/>
    <cellStyle name="Total 10 2 5" xfId="19420" xr:uid="{00000000-0005-0000-0000-0000E0780000}"/>
    <cellStyle name="Total 10 2 6" xfId="19421" xr:uid="{00000000-0005-0000-0000-0000E1780000}"/>
    <cellStyle name="Total 10 2 7" xfId="19422" xr:uid="{00000000-0005-0000-0000-0000E2780000}"/>
    <cellStyle name="Total 10 2 8" xfId="19423" xr:uid="{00000000-0005-0000-0000-0000E3780000}"/>
    <cellStyle name="Total 10 3" xfId="19424" xr:uid="{00000000-0005-0000-0000-0000E4780000}"/>
    <cellStyle name="Total 10 3 2" xfId="19425" xr:uid="{00000000-0005-0000-0000-0000E5780000}"/>
    <cellStyle name="Total 10 3 3" xfId="19426" xr:uid="{00000000-0005-0000-0000-0000E6780000}"/>
    <cellStyle name="Total 10 3 4" xfId="19427" xr:uid="{00000000-0005-0000-0000-0000E7780000}"/>
    <cellStyle name="Total 10 3 5" xfId="19428" xr:uid="{00000000-0005-0000-0000-0000E8780000}"/>
    <cellStyle name="Total 10 3 6" xfId="19429" xr:uid="{00000000-0005-0000-0000-0000E9780000}"/>
    <cellStyle name="Total 10 3 7" xfId="19430" xr:uid="{00000000-0005-0000-0000-0000EA780000}"/>
    <cellStyle name="Total 10 3 8" xfId="19431" xr:uid="{00000000-0005-0000-0000-0000EB780000}"/>
    <cellStyle name="Total 10 4" xfId="19432" xr:uid="{00000000-0005-0000-0000-0000EC780000}"/>
    <cellStyle name="Total 10 5" xfId="19433" xr:uid="{00000000-0005-0000-0000-0000ED780000}"/>
    <cellStyle name="Total 10 6" xfId="19434" xr:uid="{00000000-0005-0000-0000-0000EE780000}"/>
    <cellStyle name="Total 10 7" xfId="19435" xr:uid="{00000000-0005-0000-0000-0000EF780000}"/>
    <cellStyle name="Total 10 8" xfId="19436" xr:uid="{00000000-0005-0000-0000-0000F0780000}"/>
    <cellStyle name="Total 10 9" xfId="19437" xr:uid="{00000000-0005-0000-0000-0000F1780000}"/>
    <cellStyle name="Total 11" xfId="19438" xr:uid="{00000000-0005-0000-0000-0000F2780000}"/>
    <cellStyle name="Total 11 2" xfId="19439" xr:uid="{00000000-0005-0000-0000-0000F3780000}"/>
    <cellStyle name="Total 11 2 2" xfId="19440" xr:uid="{00000000-0005-0000-0000-0000F4780000}"/>
    <cellStyle name="Total 11 2 2 2" xfId="19441" xr:uid="{00000000-0005-0000-0000-0000F5780000}"/>
    <cellStyle name="Total 11 2 2 3" xfId="19442" xr:uid="{00000000-0005-0000-0000-0000F6780000}"/>
    <cellStyle name="Total 11 2 2 4" xfId="19443" xr:uid="{00000000-0005-0000-0000-0000F7780000}"/>
    <cellStyle name="Total 11 2 2 5" xfId="19444" xr:uid="{00000000-0005-0000-0000-0000F8780000}"/>
    <cellStyle name="Total 11 2 2 6" xfId="19445" xr:uid="{00000000-0005-0000-0000-0000F9780000}"/>
    <cellStyle name="Total 11 2 2 7" xfId="19446" xr:uid="{00000000-0005-0000-0000-0000FA780000}"/>
    <cellStyle name="Total 11 2 2 8" xfId="19447" xr:uid="{00000000-0005-0000-0000-0000FB780000}"/>
    <cellStyle name="Total 11 2 3" xfId="19448" xr:uid="{00000000-0005-0000-0000-0000FC780000}"/>
    <cellStyle name="Total 11 2 4" xfId="19449" xr:uid="{00000000-0005-0000-0000-0000FD780000}"/>
    <cellStyle name="Total 11 2 5" xfId="19450" xr:uid="{00000000-0005-0000-0000-0000FE780000}"/>
    <cellStyle name="Total 11 2 6" xfId="19451" xr:uid="{00000000-0005-0000-0000-0000FF780000}"/>
    <cellStyle name="Total 11 2 7" xfId="19452" xr:uid="{00000000-0005-0000-0000-000000790000}"/>
    <cellStyle name="Total 11 2 8" xfId="19453" xr:uid="{00000000-0005-0000-0000-000001790000}"/>
    <cellStyle name="Total 11 3" xfId="19454" xr:uid="{00000000-0005-0000-0000-000002790000}"/>
    <cellStyle name="Total 11 3 2" xfId="19455" xr:uid="{00000000-0005-0000-0000-000003790000}"/>
    <cellStyle name="Total 11 3 3" xfId="19456" xr:uid="{00000000-0005-0000-0000-000004790000}"/>
    <cellStyle name="Total 11 3 4" xfId="19457" xr:uid="{00000000-0005-0000-0000-000005790000}"/>
    <cellStyle name="Total 11 3 5" xfId="19458" xr:uid="{00000000-0005-0000-0000-000006790000}"/>
    <cellStyle name="Total 11 3 6" xfId="19459" xr:uid="{00000000-0005-0000-0000-000007790000}"/>
    <cellStyle name="Total 11 3 7" xfId="19460" xr:uid="{00000000-0005-0000-0000-000008790000}"/>
    <cellStyle name="Total 11 3 8" xfId="19461" xr:uid="{00000000-0005-0000-0000-000009790000}"/>
    <cellStyle name="Total 11 4" xfId="19462" xr:uid="{00000000-0005-0000-0000-00000A790000}"/>
    <cellStyle name="Total 11 5" xfId="19463" xr:uid="{00000000-0005-0000-0000-00000B790000}"/>
    <cellStyle name="Total 11 6" xfId="19464" xr:uid="{00000000-0005-0000-0000-00000C790000}"/>
    <cellStyle name="Total 11 7" xfId="19465" xr:uid="{00000000-0005-0000-0000-00000D790000}"/>
    <cellStyle name="Total 11 8" xfId="19466" xr:uid="{00000000-0005-0000-0000-00000E790000}"/>
    <cellStyle name="Total 11 9" xfId="19467" xr:uid="{00000000-0005-0000-0000-00000F790000}"/>
    <cellStyle name="Total 12" xfId="19468" xr:uid="{00000000-0005-0000-0000-000010790000}"/>
    <cellStyle name="Total 12 2" xfId="19469" xr:uid="{00000000-0005-0000-0000-000011790000}"/>
    <cellStyle name="Total 12 2 2" xfId="19470" xr:uid="{00000000-0005-0000-0000-000012790000}"/>
    <cellStyle name="Total 12 2 3" xfId="19471" xr:uid="{00000000-0005-0000-0000-000013790000}"/>
    <cellStyle name="Total 12 2 4" xfId="19472" xr:uid="{00000000-0005-0000-0000-000014790000}"/>
    <cellStyle name="Total 12 2 5" xfId="19473" xr:uid="{00000000-0005-0000-0000-000015790000}"/>
    <cellStyle name="Total 12 2 6" xfId="19474" xr:uid="{00000000-0005-0000-0000-000016790000}"/>
    <cellStyle name="Total 12 2 7" xfId="19475" xr:uid="{00000000-0005-0000-0000-000017790000}"/>
    <cellStyle name="Total 12 2 8" xfId="19476" xr:uid="{00000000-0005-0000-0000-000018790000}"/>
    <cellStyle name="Total 12 3" xfId="19477" xr:uid="{00000000-0005-0000-0000-000019790000}"/>
    <cellStyle name="Total 12 4" xfId="19478" xr:uid="{00000000-0005-0000-0000-00001A790000}"/>
    <cellStyle name="Total 12 5" xfId="19479" xr:uid="{00000000-0005-0000-0000-00001B790000}"/>
    <cellStyle name="Total 12 6" xfId="19480" xr:uid="{00000000-0005-0000-0000-00001C790000}"/>
    <cellStyle name="Total 12 7" xfId="19481" xr:uid="{00000000-0005-0000-0000-00001D790000}"/>
    <cellStyle name="Total 12 8" xfId="19482" xr:uid="{00000000-0005-0000-0000-00001E790000}"/>
    <cellStyle name="Total 13" xfId="19483" xr:uid="{00000000-0005-0000-0000-00001F790000}"/>
    <cellStyle name="Total 13 2" xfId="19484" xr:uid="{00000000-0005-0000-0000-000020790000}"/>
    <cellStyle name="Total 13 2 2" xfId="19485" xr:uid="{00000000-0005-0000-0000-000021790000}"/>
    <cellStyle name="Total 13 2 3" xfId="19486" xr:uid="{00000000-0005-0000-0000-000022790000}"/>
    <cellStyle name="Total 13 2 4" xfId="19487" xr:uid="{00000000-0005-0000-0000-000023790000}"/>
    <cellStyle name="Total 13 2 5" xfId="19488" xr:uid="{00000000-0005-0000-0000-000024790000}"/>
    <cellStyle name="Total 13 2 6" xfId="19489" xr:uid="{00000000-0005-0000-0000-000025790000}"/>
    <cellStyle name="Total 13 2 7" xfId="19490" xr:uid="{00000000-0005-0000-0000-000026790000}"/>
    <cellStyle name="Total 13 2 8" xfId="19491" xr:uid="{00000000-0005-0000-0000-000027790000}"/>
    <cellStyle name="Total 13 3" xfId="19492" xr:uid="{00000000-0005-0000-0000-000028790000}"/>
    <cellStyle name="Total 13 4" xfId="19493" xr:uid="{00000000-0005-0000-0000-000029790000}"/>
    <cellStyle name="Total 13 5" xfId="19494" xr:uid="{00000000-0005-0000-0000-00002A790000}"/>
    <cellStyle name="Total 13 6" xfId="19495" xr:uid="{00000000-0005-0000-0000-00002B790000}"/>
    <cellStyle name="Total 13 7" xfId="19496" xr:uid="{00000000-0005-0000-0000-00002C790000}"/>
    <cellStyle name="Total 13 8" xfId="19497" xr:uid="{00000000-0005-0000-0000-00002D790000}"/>
    <cellStyle name="Total 14" xfId="19498" xr:uid="{00000000-0005-0000-0000-00002E790000}"/>
    <cellStyle name="Total 2" xfId="19499" xr:uid="{00000000-0005-0000-0000-00002F790000}"/>
    <cellStyle name="Total 2 2" xfId="19500" xr:uid="{00000000-0005-0000-0000-000030790000}"/>
    <cellStyle name="Total 2 2 2" xfId="19501" xr:uid="{00000000-0005-0000-0000-000031790000}"/>
    <cellStyle name="Total 2 2 2 2" xfId="19502" xr:uid="{00000000-0005-0000-0000-000032790000}"/>
    <cellStyle name="Total 2 2 2 2 2" xfId="19503" xr:uid="{00000000-0005-0000-0000-000033790000}"/>
    <cellStyle name="Total 2 2 2 2 3" xfId="19504" xr:uid="{00000000-0005-0000-0000-000034790000}"/>
    <cellStyle name="Total 2 2 2 2 4" xfId="19505" xr:uid="{00000000-0005-0000-0000-000035790000}"/>
    <cellStyle name="Total 2 2 2 2 5" xfId="19506" xr:uid="{00000000-0005-0000-0000-000036790000}"/>
    <cellStyle name="Total 2 2 2 2 6" xfId="19507" xr:uid="{00000000-0005-0000-0000-000037790000}"/>
    <cellStyle name="Total 2 2 2 2 7" xfId="19508" xr:uid="{00000000-0005-0000-0000-000038790000}"/>
    <cellStyle name="Total 2 2 2 2 8" xfId="19509" xr:uid="{00000000-0005-0000-0000-000039790000}"/>
    <cellStyle name="Total 2 2 2 3" xfId="19510" xr:uid="{00000000-0005-0000-0000-00003A790000}"/>
    <cellStyle name="Total 2 2 2 4" xfId="19511" xr:uid="{00000000-0005-0000-0000-00003B790000}"/>
    <cellStyle name="Total 2 2 2 5" xfId="19512" xr:uid="{00000000-0005-0000-0000-00003C790000}"/>
    <cellStyle name="Total 2 2 2 6" xfId="19513" xr:uid="{00000000-0005-0000-0000-00003D790000}"/>
    <cellStyle name="Total 2 2 2 7" xfId="19514" xr:uid="{00000000-0005-0000-0000-00003E790000}"/>
    <cellStyle name="Total 2 2 2 8" xfId="19515" xr:uid="{00000000-0005-0000-0000-00003F790000}"/>
    <cellStyle name="Total 2 2 3" xfId="19516" xr:uid="{00000000-0005-0000-0000-000040790000}"/>
    <cellStyle name="Total 2 2 3 2" xfId="19517" xr:uid="{00000000-0005-0000-0000-000041790000}"/>
    <cellStyle name="Total 2 2 3 3" xfId="19518" xr:uid="{00000000-0005-0000-0000-000042790000}"/>
    <cellStyle name="Total 2 2 3 4" xfId="19519" xr:uid="{00000000-0005-0000-0000-000043790000}"/>
    <cellStyle name="Total 2 2 3 5" xfId="19520" xr:uid="{00000000-0005-0000-0000-000044790000}"/>
    <cellStyle name="Total 2 2 3 6" xfId="19521" xr:uid="{00000000-0005-0000-0000-000045790000}"/>
    <cellStyle name="Total 2 2 3 7" xfId="19522" xr:uid="{00000000-0005-0000-0000-000046790000}"/>
    <cellStyle name="Total 2 2 3 8" xfId="19523" xr:uid="{00000000-0005-0000-0000-000047790000}"/>
    <cellStyle name="Total 2 2 4" xfId="19524" xr:uid="{00000000-0005-0000-0000-000048790000}"/>
    <cellStyle name="Total 2 2 5" xfId="19525" xr:uid="{00000000-0005-0000-0000-000049790000}"/>
    <cellStyle name="Total 2 2 6" xfId="19526" xr:uid="{00000000-0005-0000-0000-00004A790000}"/>
    <cellStyle name="Total 2 2 7" xfId="19527" xr:uid="{00000000-0005-0000-0000-00004B790000}"/>
    <cellStyle name="Total 2 2 8" xfId="19528" xr:uid="{00000000-0005-0000-0000-00004C790000}"/>
    <cellStyle name="Total 2 2 9" xfId="19529" xr:uid="{00000000-0005-0000-0000-00004D790000}"/>
    <cellStyle name="Total 2 3" xfId="19530" xr:uid="{00000000-0005-0000-0000-00004E790000}"/>
    <cellStyle name="Total 2 3 2" xfId="19531" xr:uid="{00000000-0005-0000-0000-00004F790000}"/>
    <cellStyle name="Total 2 3 2 2" xfId="19532" xr:uid="{00000000-0005-0000-0000-000050790000}"/>
    <cellStyle name="Total 2 3 2 2 2" xfId="19533" xr:uid="{00000000-0005-0000-0000-000051790000}"/>
    <cellStyle name="Total 2 3 2 2 3" xfId="19534" xr:uid="{00000000-0005-0000-0000-000052790000}"/>
    <cellStyle name="Total 2 3 2 2 4" xfId="19535" xr:uid="{00000000-0005-0000-0000-000053790000}"/>
    <cellStyle name="Total 2 3 2 2 5" xfId="19536" xr:uid="{00000000-0005-0000-0000-000054790000}"/>
    <cellStyle name="Total 2 3 2 2 6" xfId="19537" xr:uid="{00000000-0005-0000-0000-000055790000}"/>
    <cellStyle name="Total 2 3 2 2 7" xfId="19538" xr:uid="{00000000-0005-0000-0000-000056790000}"/>
    <cellStyle name="Total 2 3 2 2 8" xfId="19539" xr:uid="{00000000-0005-0000-0000-000057790000}"/>
    <cellStyle name="Total 2 3 2 3" xfId="19540" xr:uid="{00000000-0005-0000-0000-000058790000}"/>
    <cellStyle name="Total 2 3 2 4" xfId="19541" xr:uid="{00000000-0005-0000-0000-000059790000}"/>
    <cellStyle name="Total 2 3 2 5" xfId="19542" xr:uid="{00000000-0005-0000-0000-00005A790000}"/>
    <cellStyle name="Total 2 3 2 6" xfId="19543" xr:uid="{00000000-0005-0000-0000-00005B790000}"/>
    <cellStyle name="Total 2 3 2 7" xfId="19544" xr:uid="{00000000-0005-0000-0000-00005C790000}"/>
    <cellStyle name="Total 2 3 2 8" xfId="19545" xr:uid="{00000000-0005-0000-0000-00005D790000}"/>
    <cellStyle name="Total 2 3 3" xfId="19546" xr:uid="{00000000-0005-0000-0000-00005E790000}"/>
    <cellStyle name="Total 2 3 3 2" xfId="19547" xr:uid="{00000000-0005-0000-0000-00005F790000}"/>
    <cellStyle name="Total 2 3 3 3" xfId="19548" xr:uid="{00000000-0005-0000-0000-000060790000}"/>
    <cellStyle name="Total 2 3 3 4" xfId="19549" xr:uid="{00000000-0005-0000-0000-000061790000}"/>
    <cellStyle name="Total 2 3 3 5" xfId="19550" xr:uid="{00000000-0005-0000-0000-000062790000}"/>
    <cellStyle name="Total 2 3 3 6" xfId="19551" xr:uid="{00000000-0005-0000-0000-000063790000}"/>
    <cellStyle name="Total 2 3 3 7" xfId="19552" xr:uid="{00000000-0005-0000-0000-000064790000}"/>
    <cellStyle name="Total 2 3 3 8" xfId="19553" xr:uid="{00000000-0005-0000-0000-000065790000}"/>
    <cellStyle name="Total 2 3 4" xfId="19554" xr:uid="{00000000-0005-0000-0000-000066790000}"/>
    <cellStyle name="Total 2 3 5" xfId="19555" xr:uid="{00000000-0005-0000-0000-000067790000}"/>
    <cellStyle name="Total 2 3 6" xfId="19556" xr:uid="{00000000-0005-0000-0000-000068790000}"/>
    <cellStyle name="Total 2 3 7" xfId="19557" xr:uid="{00000000-0005-0000-0000-000069790000}"/>
    <cellStyle name="Total 2 3 8" xfId="19558" xr:uid="{00000000-0005-0000-0000-00006A790000}"/>
    <cellStyle name="Total 2 3 9" xfId="19559" xr:uid="{00000000-0005-0000-0000-00006B790000}"/>
    <cellStyle name="Total 2 4" xfId="19560" xr:uid="{00000000-0005-0000-0000-00006C790000}"/>
    <cellStyle name="Total 2 4 2" xfId="19561" xr:uid="{00000000-0005-0000-0000-00006D790000}"/>
    <cellStyle name="Total 2 4 2 2" xfId="19562" xr:uid="{00000000-0005-0000-0000-00006E790000}"/>
    <cellStyle name="Total 2 4 2 2 2" xfId="19563" xr:uid="{00000000-0005-0000-0000-00006F790000}"/>
    <cellStyle name="Total 2 4 2 2 3" xfId="19564" xr:uid="{00000000-0005-0000-0000-000070790000}"/>
    <cellStyle name="Total 2 4 2 2 4" xfId="19565" xr:uid="{00000000-0005-0000-0000-000071790000}"/>
    <cellStyle name="Total 2 4 2 2 5" xfId="19566" xr:uid="{00000000-0005-0000-0000-000072790000}"/>
    <cellStyle name="Total 2 4 2 2 6" xfId="19567" xr:uid="{00000000-0005-0000-0000-000073790000}"/>
    <cellStyle name="Total 2 4 2 2 7" xfId="19568" xr:uid="{00000000-0005-0000-0000-000074790000}"/>
    <cellStyle name="Total 2 4 2 2 8" xfId="19569" xr:uid="{00000000-0005-0000-0000-000075790000}"/>
    <cellStyle name="Total 2 4 2 3" xfId="19570" xr:uid="{00000000-0005-0000-0000-000076790000}"/>
    <cellStyle name="Total 2 4 2 4" xfId="19571" xr:uid="{00000000-0005-0000-0000-000077790000}"/>
    <cellStyle name="Total 2 4 2 5" xfId="19572" xr:uid="{00000000-0005-0000-0000-000078790000}"/>
    <cellStyle name="Total 2 4 2 6" xfId="19573" xr:uid="{00000000-0005-0000-0000-000079790000}"/>
    <cellStyle name="Total 2 4 2 7" xfId="19574" xr:uid="{00000000-0005-0000-0000-00007A790000}"/>
    <cellStyle name="Total 2 4 2 8" xfId="19575" xr:uid="{00000000-0005-0000-0000-00007B790000}"/>
    <cellStyle name="Total 2 4 3" xfId="19576" xr:uid="{00000000-0005-0000-0000-00007C790000}"/>
    <cellStyle name="Total 2 4 3 2" xfId="19577" xr:uid="{00000000-0005-0000-0000-00007D790000}"/>
    <cellStyle name="Total 2 4 3 3" xfId="19578" xr:uid="{00000000-0005-0000-0000-00007E790000}"/>
    <cellStyle name="Total 2 4 3 4" xfId="19579" xr:uid="{00000000-0005-0000-0000-00007F790000}"/>
    <cellStyle name="Total 2 4 3 5" xfId="19580" xr:uid="{00000000-0005-0000-0000-000080790000}"/>
    <cellStyle name="Total 2 4 3 6" xfId="19581" xr:uid="{00000000-0005-0000-0000-000081790000}"/>
    <cellStyle name="Total 2 4 3 7" xfId="19582" xr:uid="{00000000-0005-0000-0000-000082790000}"/>
    <cellStyle name="Total 2 4 3 8" xfId="19583" xr:uid="{00000000-0005-0000-0000-000083790000}"/>
    <cellStyle name="Total 2 4 4" xfId="19584" xr:uid="{00000000-0005-0000-0000-000084790000}"/>
    <cellStyle name="Total 2 4 5" xfId="19585" xr:uid="{00000000-0005-0000-0000-000085790000}"/>
    <cellStyle name="Total 2 4 6" xfId="19586" xr:uid="{00000000-0005-0000-0000-000086790000}"/>
    <cellStyle name="Total 2 4 7" xfId="19587" xr:uid="{00000000-0005-0000-0000-000087790000}"/>
    <cellStyle name="Total 2 4 8" xfId="19588" xr:uid="{00000000-0005-0000-0000-000088790000}"/>
    <cellStyle name="Total 2 4 9" xfId="19589" xr:uid="{00000000-0005-0000-0000-000089790000}"/>
    <cellStyle name="Total 2 5" xfId="19590" xr:uid="{00000000-0005-0000-0000-00008A790000}"/>
    <cellStyle name="Total 2 5 2" xfId="19591" xr:uid="{00000000-0005-0000-0000-00008B790000}"/>
    <cellStyle name="Total 2 5 2 2" xfId="19592" xr:uid="{00000000-0005-0000-0000-00008C790000}"/>
    <cellStyle name="Total 2 5 2 2 2" xfId="19593" xr:uid="{00000000-0005-0000-0000-00008D790000}"/>
    <cellStyle name="Total 2 5 2 2 3" xfId="19594" xr:uid="{00000000-0005-0000-0000-00008E790000}"/>
    <cellStyle name="Total 2 5 2 2 4" xfId="19595" xr:uid="{00000000-0005-0000-0000-00008F790000}"/>
    <cellStyle name="Total 2 5 2 2 5" xfId="19596" xr:uid="{00000000-0005-0000-0000-000090790000}"/>
    <cellStyle name="Total 2 5 2 2 6" xfId="19597" xr:uid="{00000000-0005-0000-0000-000091790000}"/>
    <cellStyle name="Total 2 5 2 2 7" xfId="19598" xr:uid="{00000000-0005-0000-0000-000092790000}"/>
    <cellStyle name="Total 2 5 2 2 8" xfId="19599" xr:uid="{00000000-0005-0000-0000-000093790000}"/>
    <cellStyle name="Total 2 5 2 3" xfId="19600" xr:uid="{00000000-0005-0000-0000-000094790000}"/>
    <cellStyle name="Total 2 5 2 4" xfId="19601" xr:uid="{00000000-0005-0000-0000-000095790000}"/>
    <cellStyle name="Total 2 5 2 5" xfId="19602" xr:uid="{00000000-0005-0000-0000-000096790000}"/>
    <cellStyle name="Total 2 5 2 6" xfId="19603" xr:uid="{00000000-0005-0000-0000-000097790000}"/>
    <cellStyle name="Total 2 5 2 7" xfId="19604" xr:uid="{00000000-0005-0000-0000-000098790000}"/>
    <cellStyle name="Total 2 5 2 8" xfId="19605" xr:uid="{00000000-0005-0000-0000-000099790000}"/>
    <cellStyle name="Total 2 5 3" xfId="19606" xr:uid="{00000000-0005-0000-0000-00009A790000}"/>
    <cellStyle name="Total 2 5 3 2" xfId="19607" xr:uid="{00000000-0005-0000-0000-00009B790000}"/>
    <cellStyle name="Total 2 5 3 3" xfId="19608" xr:uid="{00000000-0005-0000-0000-00009C790000}"/>
    <cellStyle name="Total 2 5 3 4" xfId="19609" xr:uid="{00000000-0005-0000-0000-00009D790000}"/>
    <cellStyle name="Total 2 5 3 5" xfId="19610" xr:uid="{00000000-0005-0000-0000-00009E790000}"/>
    <cellStyle name="Total 2 5 3 6" xfId="19611" xr:uid="{00000000-0005-0000-0000-00009F790000}"/>
    <cellStyle name="Total 2 5 3 7" xfId="19612" xr:uid="{00000000-0005-0000-0000-0000A0790000}"/>
    <cellStyle name="Total 2 5 3 8" xfId="19613" xr:uid="{00000000-0005-0000-0000-0000A1790000}"/>
    <cellStyle name="Total 2 5 4" xfId="19614" xr:uid="{00000000-0005-0000-0000-0000A2790000}"/>
    <cellStyle name="Total 2 5 5" xfId="19615" xr:uid="{00000000-0005-0000-0000-0000A3790000}"/>
    <cellStyle name="Total 2 5 6" xfId="19616" xr:uid="{00000000-0005-0000-0000-0000A4790000}"/>
    <cellStyle name="Total 2 5 7" xfId="19617" xr:uid="{00000000-0005-0000-0000-0000A5790000}"/>
    <cellStyle name="Total 2 5 8" xfId="19618" xr:uid="{00000000-0005-0000-0000-0000A6790000}"/>
    <cellStyle name="Total 2 5 9" xfId="19619" xr:uid="{00000000-0005-0000-0000-0000A7790000}"/>
    <cellStyle name="Total 2 6" xfId="19620" xr:uid="{00000000-0005-0000-0000-0000A8790000}"/>
    <cellStyle name="Total 2 6 2" xfId="19621" xr:uid="{00000000-0005-0000-0000-0000A9790000}"/>
    <cellStyle name="Total 2 6 2 2" xfId="19622" xr:uid="{00000000-0005-0000-0000-0000AA790000}"/>
    <cellStyle name="Total 2 6 2 2 2" xfId="19623" xr:uid="{00000000-0005-0000-0000-0000AB790000}"/>
    <cellStyle name="Total 2 6 2 2 3" xfId="19624" xr:uid="{00000000-0005-0000-0000-0000AC790000}"/>
    <cellStyle name="Total 2 6 2 2 4" xfId="19625" xr:uid="{00000000-0005-0000-0000-0000AD790000}"/>
    <cellStyle name="Total 2 6 2 2 5" xfId="19626" xr:uid="{00000000-0005-0000-0000-0000AE790000}"/>
    <cellStyle name="Total 2 6 2 2 6" xfId="19627" xr:uid="{00000000-0005-0000-0000-0000AF790000}"/>
    <cellStyle name="Total 2 6 2 2 7" xfId="19628" xr:uid="{00000000-0005-0000-0000-0000B0790000}"/>
    <cellStyle name="Total 2 6 2 2 8" xfId="19629" xr:uid="{00000000-0005-0000-0000-0000B1790000}"/>
    <cellStyle name="Total 2 6 2 3" xfId="19630" xr:uid="{00000000-0005-0000-0000-0000B2790000}"/>
    <cellStyle name="Total 2 6 2 4" xfId="19631" xr:uid="{00000000-0005-0000-0000-0000B3790000}"/>
    <cellStyle name="Total 2 6 2 5" xfId="19632" xr:uid="{00000000-0005-0000-0000-0000B4790000}"/>
    <cellStyle name="Total 2 6 2 6" xfId="19633" xr:uid="{00000000-0005-0000-0000-0000B5790000}"/>
    <cellStyle name="Total 2 6 2 7" xfId="19634" xr:uid="{00000000-0005-0000-0000-0000B6790000}"/>
    <cellStyle name="Total 2 6 2 8" xfId="19635" xr:uid="{00000000-0005-0000-0000-0000B7790000}"/>
    <cellStyle name="Total 2 6 3" xfId="19636" xr:uid="{00000000-0005-0000-0000-0000B8790000}"/>
    <cellStyle name="Total 2 6 3 2" xfId="19637" xr:uid="{00000000-0005-0000-0000-0000B9790000}"/>
    <cellStyle name="Total 2 6 3 3" xfId="19638" xr:uid="{00000000-0005-0000-0000-0000BA790000}"/>
    <cellStyle name="Total 2 6 3 4" xfId="19639" xr:uid="{00000000-0005-0000-0000-0000BB790000}"/>
    <cellStyle name="Total 2 6 3 5" xfId="19640" xr:uid="{00000000-0005-0000-0000-0000BC790000}"/>
    <cellStyle name="Total 2 6 3 6" xfId="19641" xr:uid="{00000000-0005-0000-0000-0000BD790000}"/>
    <cellStyle name="Total 2 6 3 7" xfId="19642" xr:uid="{00000000-0005-0000-0000-0000BE790000}"/>
    <cellStyle name="Total 2 6 3 8" xfId="19643" xr:uid="{00000000-0005-0000-0000-0000BF790000}"/>
    <cellStyle name="Total 2 6 4" xfId="19644" xr:uid="{00000000-0005-0000-0000-0000C0790000}"/>
    <cellStyle name="Total 2 6 5" xfId="19645" xr:uid="{00000000-0005-0000-0000-0000C1790000}"/>
    <cellStyle name="Total 2 6 6" xfId="19646" xr:uid="{00000000-0005-0000-0000-0000C2790000}"/>
    <cellStyle name="Total 2 6 7" xfId="19647" xr:uid="{00000000-0005-0000-0000-0000C3790000}"/>
    <cellStyle name="Total 2 6 8" xfId="19648" xr:uid="{00000000-0005-0000-0000-0000C4790000}"/>
    <cellStyle name="Total 2 6 9" xfId="19649" xr:uid="{00000000-0005-0000-0000-0000C5790000}"/>
    <cellStyle name="Total 2 7" xfId="19650" xr:uid="{00000000-0005-0000-0000-0000C6790000}"/>
    <cellStyle name="Total 2 7 2" xfId="19651" xr:uid="{00000000-0005-0000-0000-0000C7790000}"/>
    <cellStyle name="Total 2 7 2 2" xfId="19652" xr:uid="{00000000-0005-0000-0000-0000C8790000}"/>
    <cellStyle name="Total 2 7 2 2 2" xfId="19653" xr:uid="{00000000-0005-0000-0000-0000C9790000}"/>
    <cellStyle name="Total 2 7 2 2 3" xfId="19654" xr:uid="{00000000-0005-0000-0000-0000CA790000}"/>
    <cellStyle name="Total 2 7 2 2 4" xfId="19655" xr:uid="{00000000-0005-0000-0000-0000CB790000}"/>
    <cellStyle name="Total 2 7 2 2 5" xfId="19656" xr:uid="{00000000-0005-0000-0000-0000CC790000}"/>
    <cellStyle name="Total 2 7 2 2 6" xfId="19657" xr:uid="{00000000-0005-0000-0000-0000CD790000}"/>
    <cellStyle name="Total 2 7 2 2 7" xfId="19658" xr:uid="{00000000-0005-0000-0000-0000CE790000}"/>
    <cellStyle name="Total 2 7 2 2 8" xfId="19659" xr:uid="{00000000-0005-0000-0000-0000CF790000}"/>
    <cellStyle name="Total 2 7 2 3" xfId="19660" xr:uid="{00000000-0005-0000-0000-0000D0790000}"/>
    <cellStyle name="Total 2 7 2 4" xfId="19661" xr:uid="{00000000-0005-0000-0000-0000D1790000}"/>
    <cellStyle name="Total 2 7 2 5" xfId="19662" xr:uid="{00000000-0005-0000-0000-0000D2790000}"/>
    <cellStyle name="Total 2 7 2 6" xfId="19663" xr:uid="{00000000-0005-0000-0000-0000D3790000}"/>
    <cellStyle name="Total 2 7 2 7" xfId="19664" xr:uid="{00000000-0005-0000-0000-0000D4790000}"/>
    <cellStyle name="Total 2 7 2 8" xfId="19665" xr:uid="{00000000-0005-0000-0000-0000D5790000}"/>
    <cellStyle name="Total 2 7 3" xfId="19666" xr:uid="{00000000-0005-0000-0000-0000D6790000}"/>
    <cellStyle name="Total 2 7 3 2" xfId="19667" xr:uid="{00000000-0005-0000-0000-0000D7790000}"/>
    <cellStyle name="Total 2 7 3 3" xfId="19668" xr:uid="{00000000-0005-0000-0000-0000D8790000}"/>
    <cellStyle name="Total 2 7 3 4" xfId="19669" xr:uid="{00000000-0005-0000-0000-0000D9790000}"/>
    <cellStyle name="Total 2 7 3 5" xfId="19670" xr:uid="{00000000-0005-0000-0000-0000DA790000}"/>
    <cellStyle name="Total 2 7 3 6" xfId="19671" xr:uid="{00000000-0005-0000-0000-0000DB790000}"/>
    <cellStyle name="Total 2 7 3 7" xfId="19672" xr:uid="{00000000-0005-0000-0000-0000DC790000}"/>
    <cellStyle name="Total 2 7 3 8" xfId="19673" xr:uid="{00000000-0005-0000-0000-0000DD790000}"/>
    <cellStyle name="Total 2 7 4" xfId="19674" xr:uid="{00000000-0005-0000-0000-0000DE790000}"/>
    <cellStyle name="Total 2 7 5" xfId="19675" xr:uid="{00000000-0005-0000-0000-0000DF790000}"/>
    <cellStyle name="Total 2 7 6" xfId="19676" xr:uid="{00000000-0005-0000-0000-0000E0790000}"/>
    <cellStyle name="Total 2 7 7" xfId="19677" xr:uid="{00000000-0005-0000-0000-0000E1790000}"/>
    <cellStyle name="Total 2 7 8" xfId="19678" xr:uid="{00000000-0005-0000-0000-0000E2790000}"/>
    <cellStyle name="Total 2 7 9" xfId="19679" xr:uid="{00000000-0005-0000-0000-0000E3790000}"/>
    <cellStyle name="Total 2 8" xfId="19680" xr:uid="{00000000-0005-0000-0000-0000E4790000}"/>
    <cellStyle name="Total 2 8 2" xfId="19681" xr:uid="{00000000-0005-0000-0000-0000E5790000}"/>
    <cellStyle name="Total 2 8 2 2" xfId="19682" xr:uid="{00000000-0005-0000-0000-0000E6790000}"/>
    <cellStyle name="Total 2 8 2 2 2" xfId="19683" xr:uid="{00000000-0005-0000-0000-0000E7790000}"/>
    <cellStyle name="Total 2 8 2 2 3" xfId="19684" xr:uid="{00000000-0005-0000-0000-0000E8790000}"/>
    <cellStyle name="Total 2 8 2 2 4" xfId="19685" xr:uid="{00000000-0005-0000-0000-0000E9790000}"/>
    <cellStyle name="Total 2 8 2 2 5" xfId="19686" xr:uid="{00000000-0005-0000-0000-0000EA790000}"/>
    <cellStyle name="Total 2 8 2 2 6" xfId="19687" xr:uid="{00000000-0005-0000-0000-0000EB790000}"/>
    <cellStyle name="Total 2 8 2 2 7" xfId="19688" xr:uid="{00000000-0005-0000-0000-0000EC790000}"/>
    <cellStyle name="Total 2 8 2 2 8" xfId="19689" xr:uid="{00000000-0005-0000-0000-0000ED790000}"/>
    <cellStyle name="Total 2 8 2 3" xfId="19690" xr:uid="{00000000-0005-0000-0000-0000EE790000}"/>
    <cellStyle name="Total 2 8 2 4" xfId="19691" xr:uid="{00000000-0005-0000-0000-0000EF790000}"/>
    <cellStyle name="Total 2 8 2 5" xfId="19692" xr:uid="{00000000-0005-0000-0000-0000F0790000}"/>
    <cellStyle name="Total 2 8 2 6" xfId="19693" xr:uid="{00000000-0005-0000-0000-0000F1790000}"/>
    <cellStyle name="Total 2 8 2 7" xfId="19694" xr:uid="{00000000-0005-0000-0000-0000F2790000}"/>
    <cellStyle name="Total 2 8 2 8" xfId="19695" xr:uid="{00000000-0005-0000-0000-0000F3790000}"/>
    <cellStyle name="Total 2 8 3" xfId="19696" xr:uid="{00000000-0005-0000-0000-0000F4790000}"/>
    <cellStyle name="Total 2 8 3 2" xfId="19697" xr:uid="{00000000-0005-0000-0000-0000F5790000}"/>
    <cellStyle name="Total 2 8 3 3" xfId="19698" xr:uid="{00000000-0005-0000-0000-0000F6790000}"/>
    <cellStyle name="Total 2 8 3 4" xfId="19699" xr:uid="{00000000-0005-0000-0000-0000F7790000}"/>
    <cellStyle name="Total 2 8 3 5" xfId="19700" xr:uid="{00000000-0005-0000-0000-0000F8790000}"/>
    <cellStyle name="Total 2 8 3 6" xfId="19701" xr:uid="{00000000-0005-0000-0000-0000F9790000}"/>
    <cellStyle name="Total 2 8 3 7" xfId="19702" xr:uid="{00000000-0005-0000-0000-0000FA790000}"/>
    <cellStyle name="Total 2 8 3 8" xfId="19703" xr:uid="{00000000-0005-0000-0000-0000FB790000}"/>
    <cellStyle name="Total 2 8 4" xfId="19704" xr:uid="{00000000-0005-0000-0000-0000FC790000}"/>
    <cellStyle name="Total 2 8 5" xfId="19705" xr:uid="{00000000-0005-0000-0000-0000FD790000}"/>
    <cellStyle name="Total 2 8 6" xfId="19706" xr:uid="{00000000-0005-0000-0000-0000FE790000}"/>
    <cellStyle name="Total 2 8 7" xfId="19707" xr:uid="{00000000-0005-0000-0000-0000FF790000}"/>
    <cellStyle name="Total 2 8 8" xfId="19708" xr:uid="{00000000-0005-0000-0000-0000007A0000}"/>
    <cellStyle name="Total 2 8 9" xfId="19709" xr:uid="{00000000-0005-0000-0000-0000017A0000}"/>
    <cellStyle name="Total 2 9" xfId="19710" xr:uid="{00000000-0005-0000-0000-0000027A0000}"/>
    <cellStyle name="Total 2 9 2" xfId="19711" xr:uid="{00000000-0005-0000-0000-0000037A0000}"/>
    <cellStyle name="Total 2 9 2 2" xfId="19712" xr:uid="{00000000-0005-0000-0000-0000047A0000}"/>
    <cellStyle name="Total 2 9 2 3" xfId="19713" xr:uid="{00000000-0005-0000-0000-0000057A0000}"/>
    <cellStyle name="Total 2 9 2 4" xfId="19714" xr:uid="{00000000-0005-0000-0000-0000067A0000}"/>
    <cellStyle name="Total 2 9 2 5" xfId="19715" xr:uid="{00000000-0005-0000-0000-0000077A0000}"/>
    <cellStyle name="Total 2 9 2 6" xfId="19716" xr:uid="{00000000-0005-0000-0000-0000087A0000}"/>
    <cellStyle name="Total 2 9 2 7" xfId="19717" xr:uid="{00000000-0005-0000-0000-0000097A0000}"/>
    <cellStyle name="Total 2 9 2 8" xfId="19718" xr:uid="{00000000-0005-0000-0000-00000A7A0000}"/>
    <cellStyle name="Total 2 9 3" xfId="19719" xr:uid="{00000000-0005-0000-0000-00000B7A0000}"/>
    <cellStyle name="Total 2 9 4" xfId="19720" xr:uid="{00000000-0005-0000-0000-00000C7A0000}"/>
    <cellStyle name="Total 2 9 5" xfId="19721" xr:uid="{00000000-0005-0000-0000-00000D7A0000}"/>
    <cellStyle name="Total 2 9 6" xfId="19722" xr:uid="{00000000-0005-0000-0000-00000E7A0000}"/>
    <cellStyle name="Total 2 9 7" xfId="19723" xr:uid="{00000000-0005-0000-0000-00000F7A0000}"/>
    <cellStyle name="Total 2 9 8" xfId="19724" xr:uid="{00000000-0005-0000-0000-0000107A0000}"/>
    <cellStyle name="Total 3" xfId="19725" xr:uid="{00000000-0005-0000-0000-0000117A0000}"/>
    <cellStyle name="Total 3 2" xfId="19726" xr:uid="{00000000-0005-0000-0000-0000127A0000}"/>
    <cellStyle name="Total 3 2 2" xfId="19727" xr:uid="{00000000-0005-0000-0000-0000137A0000}"/>
    <cellStyle name="Total 3 2 2 2" xfId="19728" xr:uid="{00000000-0005-0000-0000-0000147A0000}"/>
    <cellStyle name="Total 3 2 2 2 2" xfId="19729" xr:uid="{00000000-0005-0000-0000-0000157A0000}"/>
    <cellStyle name="Total 3 2 2 2 3" xfId="19730" xr:uid="{00000000-0005-0000-0000-0000167A0000}"/>
    <cellStyle name="Total 3 2 2 2 4" xfId="19731" xr:uid="{00000000-0005-0000-0000-0000177A0000}"/>
    <cellStyle name="Total 3 2 2 2 5" xfId="19732" xr:uid="{00000000-0005-0000-0000-0000187A0000}"/>
    <cellStyle name="Total 3 2 2 2 6" xfId="19733" xr:uid="{00000000-0005-0000-0000-0000197A0000}"/>
    <cellStyle name="Total 3 2 2 2 7" xfId="19734" xr:uid="{00000000-0005-0000-0000-00001A7A0000}"/>
    <cellStyle name="Total 3 2 2 2 8" xfId="19735" xr:uid="{00000000-0005-0000-0000-00001B7A0000}"/>
    <cellStyle name="Total 3 2 2 3" xfId="19736" xr:uid="{00000000-0005-0000-0000-00001C7A0000}"/>
    <cellStyle name="Total 3 2 2 4" xfId="19737" xr:uid="{00000000-0005-0000-0000-00001D7A0000}"/>
    <cellStyle name="Total 3 2 2 5" xfId="19738" xr:uid="{00000000-0005-0000-0000-00001E7A0000}"/>
    <cellStyle name="Total 3 2 2 6" xfId="19739" xr:uid="{00000000-0005-0000-0000-00001F7A0000}"/>
    <cellStyle name="Total 3 2 2 7" xfId="19740" xr:uid="{00000000-0005-0000-0000-0000207A0000}"/>
    <cellStyle name="Total 3 2 2 8" xfId="19741" xr:uid="{00000000-0005-0000-0000-0000217A0000}"/>
    <cellStyle name="Total 3 2 3" xfId="19742" xr:uid="{00000000-0005-0000-0000-0000227A0000}"/>
    <cellStyle name="Total 3 2 3 2" xfId="19743" xr:uid="{00000000-0005-0000-0000-0000237A0000}"/>
    <cellStyle name="Total 3 2 3 3" xfId="19744" xr:uid="{00000000-0005-0000-0000-0000247A0000}"/>
    <cellStyle name="Total 3 2 3 4" xfId="19745" xr:uid="{00000000-0005-0000-0000-0000257A0000}"/>
    <cellStyle name="Total 3 2 3 5" xfId="19746" xr:uid="{00000000-0005-0000-0000-0000267A0000}"/>
    <cellStyle name="Total 3 2 3 6" xfId="19747" xr:uid="{00000000-0005-0000-0000-0000277A0000}"/>
    <cellStyle name="Total 3 2 3 7" xfId="19748" xr:uid="{00000000-0005-0000-0000-0000287A0000}"/>
    <cellStyle name="Total 3 2 3 8" xfId="19749" xr:uid="{00000000-0005-0000-0000-0000297A0000}"/>
    <cellStyle name="Total 3 2 4" xfId="19750" xr:uid="{00000000-0005-0000-0000-00002A7A0000}"/>
    <cellStyle name="Total 3 2 5" xfId="19751" xr:uid="{00000000-0005-0000-0000-00002B7A0000}"/>
    <cellStyle name="Total 3 2 6" xfId="19752" xr:uid="{00000000-0005-0000-0000-00002C7A0000}"/>
    <cellStyle name="Total 3 2 7" xfId="19753" xr:uid="{00000000-0005-0000-0000-00002D7A0000}"/>
    <cellStyle name="Total 3 2 8" xfId="19754" xr:uid="{00000000-0005-0000-0000-00002E7A0000}"/>
    <cellStyle name="Total 3 2 9" xfId="19755" xr:uid="{00000000-0005-0000-0000-00002F7A0000}"/>
    <cellStyle name="Total 3 3" xfId="19756" xr:uid="{00000000-0005-0000-0000-0000307A0000}"/>
    <cellStyle name="Total 3 3 2" xfId="19757" xr:uid="{00000000-0005-0000-0000-0000317A0000}"/>
    <cellStyle name="Total 3 3 2 2" xfId="19758" xr:uid="{00000000-0005-0000-0000-0000327A0000}"/>
    <cellStyle name="Total 3 3 2 2 2" xfId="19759" xr:uid="{00000000-0005-0000-0000-0000337A0000}"/>
    <cellStyle name="Total 3 3 2 2 3" xfId="19760" xr:uid="{00000000-0005-0000-0000-0000347A0000}"/>
    <cellStyle name="Total 3 3 2 2 4" xfId="19761" xr:uid="{00000000-0005-0000-0000-0000357A0000}"/>
    <cellStyle name="Total 3 3 2 2 5" xfId="19762" xr:uid="{00000000-0005-0000-0000-0000367A0000}"/>
    <cellStyle name="Total 3 3 2 2 6" xfId="19763" xr:uid="{00000000-0005-0000-0000-0000377A0000}"/>
    <cellStyle name="Total 3 3 2 2 7" xfId="19764" xr:uid="{00000000-0005-0000-0000-0000387A0000}"/>
    <cellStyle name="Total 3 3 2 2 8" xfId="19765" xr:uid="{00000000-0005-0000-0000-0000397A0000}"/>
    <cellStyle name="Total 3 3 2 3" xfId="19766" xr:uid="{00000000-0005-0000-0000-00003A7A0000}"/>
    <cellStyle name="Total 3 3 2 4" xfId="19767" xr:uid="{00000000-0005-0000-0000-00003B7A0000}"/>
    <cellStyle name="Total 3 3 2 5" xfId="19768" xr:uid="{00000000-0005-0000-0000-00003C7A0000}"/>
    <cellStyle name="Total 3 3 2 6" xfId="19769" xr:uid="{00000000-0005-0000-0000-00003D7A0000}"/>
    <cellStyle name="Total 3 3 2 7" xfId="19770" xr:uid="{00000000-0005-0000-0000-00003E7A0000}"/>
    <cellStyle name="Total 3 3 2 8" xfId="19771" xr:uid="{00000000-0005-0000-0000-00003F7A0000}"/>
    <cellStyle name="Total 3 3 3" xfId="19772" xr:uid="{00000000-0005-0000-0000-0000407A0000}"/>
    <cellStyle name="Total 3 3 3 2" xfId="19773" xr:uid="{00000000-0005-0000-0000-0000417A0000}"/>
    <cellStyle name="Total 3 3 3 3" xfId="19774" xr:uid="{00000000-0005-0000-0000-0000427A0000}"/>
    <cellStyle name="Total 3 3 3 4" xfId="19775" xr:uid="{00000000-0005-0000-0000-0000437A0000}"/>
    <cellStyle name="Total 3 3 3 5" xfId="19776" xr:uid="{00000000-0005-0000-0000-0000447A0000}"/>
    <cellStyle name="Total 3 3 3 6" xfId="19777" xr:uid="{00000000-0005-0000-0000-0000457A0000}"/>
    <cellStyle name="Total 3 3 3 7" xfId="19778" xr:uid="{00000000-0005-0000-0000-0000467A0000}"/>
    <cellStyle name="Total 3 3 3 8" xfId="19779" xr:uid="{00000000-0005-0000-0000-0000477A0000}"/>
    <cellStyle name="Total 3 3 4" xfId="19780" xr:uid="{00000000-0005-0000-0000-0000487A0000}"/>
    <cellStyle name="Total 3 3 5" xfId="19781" xr:uid="{00000000-0005-0000-0000-0000497A0000}"/>
    <cellStyle name="Total 3 3 6" xfId="19782" xr:uid="{00000000-0005-0000-0000-00004A7A0000}"/>
    <cellStyle name="Total 3 3 7" xfId="19783" xr:uid="{00000000-0005-0000-0000-00004B7A0000}"/>
    <cellStyle name="Total 3 3 8" xfId="19784" xr:uid="{00000000-0005-0000-0000-00004C7A0000}"/>
    <cellStyle name="Total 3 3 9" xfId="19785" xr:uid="{00000000-0005-0000-0000-00004D7A0000}"/>
    <cellStyle name="Total 3 4" xfId="19786" xr:uid="{00000000-0005-0000-0000-00004E7A0000}"/>
    <cellStyle name="Total 3 4 2" xfId="19787" xr:uid="{00000000-0005-0000-0000-00004F7A0000}"/>
    <cellStyle name="Total 3 4 2 2" xfId="19788" xr:uid="{00000000-0005-0000-0000-0000507A0000}"/>
    <cellStyle name="Total 3 4 2 2 2" xfId="19789" xr:uid="{00000000-0005-0000-0000-0000517A0000}"/>
    <cellStyle name="Total 3 4 2 2 3" xfId="19790" xr:uid="{00000000-0005-0000-0000-0000527A0000}"/>
    <cellStyle name="Total 3 4 2 2 4" xfId="19791" xr:uid="{00000000-0005-0000-0000-0000537A0000}"/>
    <cellStyle name="Total 3 4 2 2 5" xfId="19792" xr:uid="{00000000-0005-0000-0000-0000547A0000}"/>
    <cellStyle name="Total 3 4 2 2 6" xfId="19793" xr:uid="{00000000-0005-0000-0000-0000557A0000}"/>
    <cellStyle name="Total 3 4 2 2 7" xfId="19794" xr:uid="{00000000-0005-0000-0000-0000567A0000}"/>
    <cellStyle name="Total 3 4 2 2 8" xfId="19795" xr:uid="{00000000-0005-0000-0000-0000577A0000}"/>
    <cellStyle name="Total 3 4 2 3" xfId="19796" xr:uid="{00000000-0005-0000-0000-0000587A0000}"/>
    <cellStyle name="Total 3 4 2 4" xfId="19797" xr:uid="{00000000-0005-0000-0000-0000597A0000}"/>
    <cellStyle name="Total 3 4 2 5" xfId="19798" xr:uid="{00000000-0005-0000-0000-00005A7A0000}"/>
    <cellStyle name="Total 3 4 2 6" xfId="19799" xr:uid="{00000000-0005-0000-0000-00005B7A0000}"/>
    <cellStyle name="Total 3 4 2 7" xfId="19800" xr:uid="{00000000-0005-0000-0000-00005C7A0000}"/>
    <cellStyle name="Total 3 4 2 8" xfId="19801" xr:uid="{00000000-0005-0000-0000-00005D7A0000}"/>
    <cellStyle name="Total 3 4 3" xfId="19802" xr:uid="{00000000-0005-0000-0000-00005E7A0000}"/>
    <cellStyle name="Total 3 4 3 2" xfId="19803" xr:uid="{00000000-0005-0000-0000-00005F7A0000}"/>
    <cellStyle name="Total 3 4 3 3" xfId="19804" xr:uid="{00000000-0005-0000-0000-0000607A0000}"/>
    <cellStyle name="Total 3 4 3 4" xfId="19805" xr:uid="{00000000-0005-0000-0000-0000617A0000}"/>
    <cellStyle name="Total 3 4 3 5" xfId="19806" xr:uid="{00000000-0005-0000-0000-0000627A0000}"/>
    <cellStyle name="Total 3 4 3 6" xfId="19807" xr:uid="{00000000-0005-0000-0000-0000637A0000}"/>
    <cellStyle name="Total 3 4 3 7" xfId="19808" xr:uid="{00000000-0005-0000-0000-0000647A0000}"/>
    <cellStyle name="Total 3 4 3 8" xfId="19809" xr:uid="{00000000-0005-0000-0000-0000657A0000}"/>
    <cellStyle name="Total 3 4 4" xfId="19810" xr:uid="{00000000-0005-0000-0000-0000667A0000}"/>
    <cellStyle name="Total 3 4 5" xfId="19811" xr:uid="{00000000-0005-0000-0000-0000677A0000}"/>
    <cellStyle name="Total 3 4 6" xfId="19812" xr:uid="{00000000-0005-0000-0000-0000687A0000}"/>
    <cellStyle name="Total 3 4 7" xfId="19813" xr:uid="{00000000-0005-0000-0000-0000697A0000}"/>
    <cellStyle name="Total 3 4 8" xfId="19814" xr:uid="{00000000-0005-0000-0000-00006A7A0000}"/>
    <cellStyle name="Total 3 4 9" xfId="19815" xr:uid="{00000000-0005-0000-0000-00006B7A0000}"/>
    <cellStyle name="Total 3 5" xfId="19816" xr:uid="{00000000-0005-0000-0000-00006C7A0000}"/>
    <cellStyle name="Total 3 5 2" xfId="19817" xr:uid="{00000000-0005-0000-0000-00006D7A0000}"/>
    <cellStyle name="Total 3 5 2 2" xfId="19818" xr:uid="{00000000-0005-0000-0000-00006E7A0000}"/>
    <cellStyle name="Total 3 5 2 2 2" xfId="19819" xr:uid="{00000000-0005-0000-0000-00006F7A0000}"/>
    <cellStyle name="Total 3 5 2 2 3" xfId="19820" xr:uid="{00000000-0005-0000-0000-0000707A0000}"/>
    <cellStyle name="Total 3 5 2 2 4" xfId="19821" xr:uid="{00000000-0005-0000-0000-0000717A0000}"/>
    <cellStyle name="Total 3 5 2 2 5" xfId="19822" xr:uid="{00000000-0005-0000-0000-0000727A0000}"/>
    <cellStyle name="Total 3 5 2 2 6" xfId="19823" xr:uid="{00000000-0005-0000-0000-0000737A0000}"/>
    <cellStyle name="Total 3 5 2 2 7" xfId="19824" xr:uid="{00000000-0005-0000-0000-0000747A0000}"/>
    <cellStyle name="Total 3 5 2 2 8" xfId="19825" xr:uid="{00000000-0005-0000-0000-0000757A0000}"/>
    <cellStyle name="Total 3 5 2 3" xfId="19826" xr:uid="{00000000-0005-0000-0000-0000767A0000}"/>
    <cellStyle name="Total 3 5 2 4" xfId="19827" xr:uid="{00000000-0005-0000-0000-0000777A0000}"/>
    <cellStyle name="Total 3 5 2 5" xfId="19828" xr:uid="{00000000-0005-0000-0000-0000787A0000}"/>
    <cellStyle name="Total 3 5 2 6" xfId="19829" xr:uid="{00000000-0005-0000-0000-0000797A0000}"/>
    <cellStyle name="Total 3 5 2 7" xfId="19830" xr:uid="{00000000-0005-0000-0000-00007A7A0000}"/>
    <cellStyle name="Total 3 5 2 8" xfId="19831" xr:uid="{00000000-0005-0000-0000-00007B7A0000}"/>
    <cellStyle name="Total 3 5 3" xfId="19832" xr:uid="{00000000-0005-0000-0000-00007C7A0000}"/>
    <cellStyle name="Total 3 5 3 2" xfId="19833" xr:uid="{00000000-0005-0000-0000-00007D7A0000}"/>
    <cellStyle name="Total 3 5 3 3" xfId="19834" xr:uid="{00000000-0005-0000-0000-00007E7A0000}"/>
    <cellStyle name="Total 3 5 3 4" xfId="19835" xr:uid="{00000000-0005-0000-0000-00007F7A0000}"/>
    <cellStyle name="Total 3 5 3 5" xfId="19836" xr:uid="{00000000-0005-0000-0000-0000807A0000}"/>
    <cellStyle name="Total 3 5 3 6" xfId="19837" xr:uid="{00000000-0005-0000-0000-0000817A0000}"/>
    <cellStyle name="Total 3 5 3 7" xfId="19838" xr:uid="{00000000-0005-0000-0000-0000827A0000}"/>
    <cellStyle name="Total 3 5 3 8" xfId="19839" xr:uid="{00000000-0005-0000-0000-0000837A0000}"/>
    <cellStyle name="Total 3 5 4" xfId="19840" xr:uid="{00000000-0005-0000-0000-0000847A0000}"/>
    <cellStyle name="Total 3 5 5" xfId="19841" xr:uid="{00000000-0005-0000-0000-0000857A0000}"/>
    <cellStyle name="Total 3 5 6" xfId="19842" xr:uid="{00000000-0005-0000-0000-0000867A0000}"/>
    <cellStyle name="Total 3 5 7" xfId="19843" xr:uid="{00000000-0005-0000-0000-0000877A0000}"/>
    <cellStyle name="Total 3 5 8" xfId="19844" xr:uid="{00000000-0005-0000-0000-0000887A0000}"/>
    <cellStyle name="Total 3 5 9" xfId="19845" xr:uid="{00000000-0005-0000-0000-0000897A0000}"/>
    <cellStyle name="Total 3 6" xfId="19846" xr:uid="{00000000-0005-0000-0000-00008A7A0000}"/>
    <cellStyle name="Total 3 6 2" xfId="19847" xr:uid="{00000000-0005-0000-0000-00008B7A0000}"/>
    <cellStyle name="Total 3 6 2 2" xfId="19848" xr:uid="{00000000-0005-0000-0000-00008C7A0000}"/>
    <cellStyle name="Total 3 6 2 2 2" xfId="19849" xr:uid="{00000000-0005-0000-0000-00008D7A0000}"/>
    <cellStyle name="Total 3 6 2 2 3" xfId="19850" xr:uid="{00000000-0005-0000-0000-00008E7A0000}"/>
    <cellStyle name="Total 3 6 2 2 4" xfId="19851" xr:uid="{00000000-0005-0000-0000-00008F7A0000}"/>
    <cellStyle name="Total 3 6 2 2 5" xfId="19852" xr:uid="{00000000-0005-0000-0000-0000907A0000}"/>
    <cellStyle name="Total 3 6 2 2 6" xfId="19853" xr:uid="{00000000-0005-0000-0000-0000917A0000}"/>
    <cellStyle name="Total 3 6 2 2 7" xfId="19854" xr:uid="{00000000-0005-0000-0000-0000927A0000}"/>
    <cellStyle name="Total 3 6 2 2 8" xfId="19855" xr:uid="{00000000-0005-0000-0000-0000937A0000}"/>
    <cellStyle name="Total 3 6 2 3" xfId="19856" xr:uid="{00000000-0005-0000-0000-0000947A0000}"/>
    <cellStyle name="Total 3 6 2 4" xfId="19857" xr:uid="{00000000-0005-0000-0000-0000957A0000}"/>
    <cellStyle name="Total 3 6 2 5" xfId="19858" xr:uid="{00000000-0005-0000-0000-0000967A0000}"/>
    <cellStyle name="Total 3 6 2 6" xfId="19859" xr:uid="{00000000-0005-0000-0000-0000977A0000}"/>
    <cellStyle name="Total 3 6 2 7" xfId="19860" xr:uid="{00000000-0005-0000-0000-0000987A0000}"/>
    <cellStyle name="Total 3 6 2 8" xfId="19861" xr:uid="{00000000-0005-0000-0000-0000997A0000}"/>
    <cellStyle name="Total 3 6 3" xfId="19862" xr:uid="{00000000-0005-0000-0000-00009A7A0000}"/>
    <cellStyle name="Total 3 6 3 2" xfId="19863" xr:uid="{00000000-0005-0000-0000-00009B7A0000}"/>
    <cellStyle name="Total 3 6 3 3" xfId="19864" xr:uid="{00000000-0005-0000-0000-00009C7A0000}"/>
    <cellStyle name="Total 3 6 3 4" xfId="19865" xr:uid="{00000000-0005-0000-0000-00009D7A0000}"/>
    <cellStyle name="Total 3 6 3 5" xfId="19866" xr:uid="{00000000-0005-0000-0000-00009E7A0000}"/>
    <cellStyle name="Total 3 6 3 6" xfId="19867" xr:uid="{00000000-0005-0000-0000-00009F7A0000}"/>
    <cellStyle name="Total 3 6 3 7" xfId="19868" xr:uid="{00000000-0005-0000-0000-0000A07A0000}"/>
    <cellStyle name="Total 3 6 3 8" xfId="19869" xr:uid="{00000000-0005-0000-0000-0000A17A0000}"/>
    <cellStyle name="Total 3 6 4" xfId="19870" xr:uid="{00000000-0005-0000-0000-0000A27A0000}"/>
    <cellStyle name="Total 3 6 5" xfId="19871" xr:uid="{00000000-0005-0000-0000-0000A37A0000}"/>
    <cellStyle name="Total 3 6 6" xfId="19872" xr:uid="{00000000-0005-0000-0000-0000A47A0000}"/>
    <cellStyle name="Total 3 6 7" xfId="19873" xr:uid="{00000000-0005-0000-0000-0000A57A0000}"/>
    <cellStyle name="Total 3 6 8" xfId="19874" xr:uid="{00000000-0005-0000-0000-0000A67A0000}"/>
    <cellStyle name="Total 3 6 9" xfId="19875" xr:uid="{00000000-0005-0000-0000-0000A77A0000}"/>
    <cellStyle name="Total 3 7" xfId="19876" xr:uid="{00000000-0005-0000-0000-0000A87A0000}"/>
    <cellStyle name="Total 3 7 2" xfId="19877" xr:uid="{00000000-0005-0000-0000-0000A97A0000}"/>
    <cellStyle name="Total 3 7 2 2" xfId="19878" xr:uid="{00000000-0005-0000-0000-0000AA7A0000}"/>
    <cellStyle name="Total 3 7 2 2 2" xfId="19879" xr:uid="{00000000-0005-0000-0000-0000AB7A0000}"/>
    <cellStyle name="Total 3 7 2 2 3" xfId="19880" xr:uid="{00000000-0005-0000-0000-0000AC7A0000}"/>
    <cellStyle name="Total 3 7 2 2 4" xfId="19881" xr:uid="{00000000-0005-0000-0000-0000AD7A0000}"/>
    <cellStyle name="Total 3 7 2 2 5" xfId="19882" xr:uid="{00000000-0005-0000-0000-0000AE7A0000}"/>
    <cellStyle name="Total 3 7 2 2 6" xfId="19883" xr:uid="{00000000-0005-0000-0000-0000AF7A0000}"/>
    <cellStyle name="Total 3 7 2 2 7" xfId="19884" xr:uid="{00000000-0005-0000-0000-0000B07A0000}"/>
    <cellStyle name="Total 3 7 2 2 8" xfId="19885" xr:uid="{00000000-0005-0000-0000-0000B17A0000}"/>
    <cellStyle name="Total 3 7 2 3" xfId="19886" xr:uid="{00000000-0005-0000-0000-0000B27A0000}"/>
    <cellStyle name="Total 3 7 2 4" xfId="19887" xr:uid="{00000000-0005-0000-0000-0000B37A0000}"/>
    <cellStyle name="Total 3 7 2 5" xfId="19888" xr:uid="{00000000-0005-0000-0000-0000B47A0000}"/>
    <cellStyle name="Total 3 7 2 6" xfId="19889" xr:uid="{00000000-0005-0000-0000-0000B57A0000}"/>
    <cellStyle name="Total 3 7 2 7" xfId="19890" xr:uid="{00000000-0005-0000-0000-0000B67A0000}"/>
    <cellStyle name="Total 3 7 2 8" xfId="19891" xr:uid="{00000000-0005-0000-0000-0000B77A0000}"/>
    <cellStyle name="Total 3 7 3" xfId="19892" xr:uid="{00000000-0005-0000-0000-0000B87A0000}"/>
    <cellStyle name="Total 3 7 3 2" xfId="19893" xr:uid="{00000000-0005-0000-0000-0000B97A0000}"/>
    <cellStyle name="Total 3 7 3 3" xfId="19894" xr:uid="{00000000-0005-0000-0000-0000BA7A0000}"/>
    <cellStyle name="Total 3 7 3 4" xfId="19895" xr:uid="{00000000-0005-0000-0000-0000BB7A0000}"/>
    <cellStyle name="Total 3 7 3 5" xfId="19896" xr:uid="{00000000-0005-0000-0000-0000BC7A0000}"/>
    <cellStyle name="Total 3 7 3 6" xfId="19897" xr:uid="{00000000-0005-0000-0000-0000BD7A0000}"/>
    <cellStyle name="Total 3 7 3 7" xfId="19898" xr:uid="{00000000-0005-0000-0000-0000BE7A0000}"/>
    <cellStyle name="Total 3 7 3 8" xfId="19899" xr:uid="{00000000-0005-0000-0000-0000BF7A0000}"/>
    <cellStyle name="Total 3 7 4" xfId="19900" xr:uid="{00000000-0005-0000-0000-0000C07A0000}"/>
    <cellStyle name="Total 3 7 5" xfId="19901" xr:uid="{00000000-0005-0000-0000-0000C17A0000}"/>
    <cellStyle name="Total 3 7 6" xfId="19902" xr:uid="{00000000-0005-0000-0000-0000C27A0000}"/>
    <cellStyle name="Total 3 7 7" xfId="19903" xr:uid="{00000000-0005-0000-0000-0000C37A0000}"/>
    <cellStyle name="Total 3 7 8" xfId="19904" xr:uid="{00000000-0005-0000-0000-0000C47A0000}"/>
    <cellStyle name="Total 3 7 9" xfId="19905" xr:uid="{00000000-0005-0000-0000-0000C57A0000}"/>
    <cellStyle name="Total 3 8" xfId="19906" xr:uid="{00000000-0005-0000-0000-0000C67A0000}"/>
    <cellStyle name="Total 3 8 2" xfId="19907" xr:uid="{00000000-0005-0000-0000-0000C77A0000}"/>
    <cellStyle name="Total 3 8 2 2" xfId="19908" xr:uid="{00000000-0005-0000-0000-0000C87A0000}"/>
    <cellStyle name="Total 3 8 2 2 2" xfId="19909" xr:uid="{00000000-0005-0000-0000-0000C97A0000}"/>
    <cellStyle name="Total 3 8 2 2 3" xfId="19910" xr:uid="{00000000-0005-0000-0000-0000CA7A0000}"/>
    <cellStyle name="Total 3 8 2 2 4" xfId="19911" xr:uid="{00000000-0005-0000-0000-0000CB7A0000}"/>
    <cellStyle name="Total 3 8 2 2 5" xfId="19912" xr:uid="{00000000-0005-0000-0000-0000CC7A0000}"/>
    <cellStyle name="Total 3 8 2 2 6" xfId="19913" xr:uid="{00000000-0005-0000-0000-0000CD7A0000}"/>
    <cellStyle name="Total 3 8 2 2 7" xfId="19914" xr:uid="{00000000-0005-0000-0000-0000CE7A0000}"/>
    <cellStyle name="Total 3 8 2 2 8" xfId="19915" xr:uid="{00000000-0005-0000-0000-0000CF7A0000}"/>
    <cellStyle name="Total 3 8 2 3" xfId="19916" xr:uid="{00000000-0005-0000-0000-0000D07A0000}"/>
    <cellStyle name="Total 3 8 2 4" xfId="19917" xr:uid="{00000000-0005-0000-0000-0000D17A0000}"/>
    <cellStyle name="Total 3 8 2 5" xfId="19918" xr:uid="{00000000-0005-0000-0000-0000D27A0000}"/>
    <cellStyle name="Total 3 8 2 6" xfId="19919" xr:uid="{00000000-0005-0000-0000-0000D37A0000}"/>
    <cellStyle name="Total 3 8 2 7" xfId="19920" xr:uid="{00000000-0005-0000-0000-0000D47A0000}"/>
    <cellStyle name="Total 3 8 2 8" xfId="19921" xr:uid="{00000000-0005-0000-0000-0000D57A0000}"/>
    <cellStyle name="Total 3 8 3" xfId="19922" xr:uid="{00000000-0005-0000-0000-0000D67A0000}"/>
    <cellStyle name="Total 3 8 3 2" xfId="19923" xr:uid="{00000000-0005-0000-0000-0000D77A0000}"/>
    <cellStyle name="Total 3 8 3 3" xfId="19924" xr:uid="{00000000-0005-0000-0000-0000D87A0000}"/>
    <cellStyle name="Total 3 8 3 4" xfId="19925" xr:uid="{00000000-0005-0000-0000-0000D97A0000}"/>
    <cellStyle name="Total 3 8 3 5" xfId="19926" xr:uid="{00000000-0005-0000-0000-0000DA7A0000}"/>
    <cellStyle name="Total 3 8 3 6" xfId="19927" xr:uid="{00000000-0005-0000-0000-0000DB7A0000}"/>
    <cellStyle name="Total 3 8 3 7" xfId="19928" xr:uid="{00000000-0005-0000-0000-0000DC7A0000}"/>
    <cellStyle name="Total 3 8 3 8" xfId="19929" xr:uid="{00000000-0005-0000-0000-0000DD7A0000}"/>
    <cellStyle name="Total 3 8 4" xfId="19930" xr:uid="{00000000-0005-0000-0000-0000DE7A0000}"/>
    <cellStyle name="Total 3 8 5" xfId="19931" xr:uid="{00000000-0005-0000-0000-0000DF7A0000}"/>
    <cellStyle name="Total 3 8 6" xfId="19932" xr:uid="{00000000-0005-0000-0000-0000E07A0000}"/>
    <cellStyle name="Total 3 8 7" xfId="19933" xr:uid="{00000000-0005-0000-0000-0000E17A0000}"/>
    <cellStyle name="Total 3 8 8" xfId="19934" xr:uid="{00000000-0005-0000-0000-0000E27A0000}"/>
    <cellStyle name="Total 3 8 9" xfId="19935" xr:uid="{00000000-0005-0000-0000-0000E37A0000}"/>
    <cellStyle name="Total 3 9" xfId="19936" xr:uid="{00000000-0005-0000-0000-0000E47A0000}"/>
    <cellStyle name="Total 3 9 2" xfId="19937" xr:uid="{00000000-0005-0000-0000-0000E57A0000}"/>
    <cellStyle name="Total 3 9 2 2" xfId="19938" xr:uid="{00000000-0005-0000-0000-0000E67A0000}"/>
    <cellStyle name="Total 3 9 2 3" xfId="19939" xr:uid="{00000000-0005-0000-0000-0000E77A0000}"/>
    <cellStyle name="Total 3 9 2 4" xfId="19940" xr:uid="{00000000-0005-0000-0000-0000E87A0000}"/>
    <cellStyle name="Total 3 9 2 5" xfId="19941" xr:uid="{00000000-0005-0000-0000-0000E97A0000}"/>
    <cellStyle name="Total 3 9 2 6" xfId="19942" xr:uid="{00000000-0005-0000-0000-0000EA7A0000}"/>
    <cellStyle name="Total 3 9 2 7" xfId="19943" xr:uid="{00000000-0005-0000-0000-0000EB7A0000}"/>
    <cellStyle name="Total 3 9 2 8" xfId="19944" xr:uid="{00000000-0005-0000-0000-0000EC7A0000}"/>
    <cellStyle name="Total 3 9 3" xfId="19945" xr:uid="{00000000-0005-0000-0000-0000ED7A0000}"/>
    <cellStyle name="Total 3 9 4" xfId="19946" xr:uid="{00000000-0005-0000-0000-0000EE7A0000}"/>
    <cellStyle name="Total 3 9 5" xfId="19947" xr:uid="{00000000-0005-0000-0000-0000EF7A0000}"/>
    <cellStyle name="Total 3 9 6" xfId="19948" xr:uid="{00000000-0005-0000-0000-0000F07A0000}"/>
    <cellStyle name="Total 3 9 7" xfId="19949" xr:uid="{00000000-0005-0000-0000-0000F17A0000}"/>
    <cellStyle name="Total 3 9 8" xfId="19950" xr:uid="{00000000-0005-0000-0000-0000F27A0000}"/>
    <cellStyle name="Total 4" xfId="19951" xr:uid="{00000000-0005-0000-0000-0000F37A0000}"/>
    <cellStyle name="Total 4 2" xfId="19952" xr:uid="{00000000-0005-0000-0000-0000F47A0000}"/>
    <cellStyle name="Total 4 2 2" xfId="19953" xr:uid="{00000000-0005-0000-0000-0000F57A0000}"/>
    <cellStyle name="Total 4 2 2 2" xfId="19954" xr:uid="{00000000-0005-0000-0000-0000F67A0000}"/>
    <cellStyle name="Total 4 2 2 2 2" xfId="19955" xr:uid="{00000000-0005-0000-0000-0000F77A0000}"/>
    <cellStyle name="Total 4 2 2 2 3" xfId="19956" xr:uid="{00000000-0005-0000-0000-0000F87A0000}"/>
    <cellStyle name="Total 4 2 2 2 4" xfId="19957" xr:uid="{00000000-0005-0000-0000-0000F97A0000}"/>
    <cellStyle name="Total 4 2 2 2 5" xfId="19958" xr:uid="{00000000-0005-0000-0000-0000FA7A0000}"/>
    <cellStyle name="Total 4 2 2 2 6" xfId="19959" xr:uid="{00000000-0005-0000-0000-0000FB7A0000}"/>
    <cellStyle name="Total 4 2 2 2 7" xfId="19960" xr:uid="{00000000-0005-0000-0000-0000FC7A0000}"/>
    <cellStyle name="Total 4 2 2 2 8" xfId="19961" xr:uid="{00000000-0005-0000-0000-0000FD7A0000}"/>
    <cellStyle name="Total 4 2 2 3" xfId="19962" xr:uid="{00000000-0005-0000-0000-0000FE7A0000}"/>
    <cellStyle name="Total 4 2 2 4" xfId="19963" xr:uid="{00000000-0005-0000-0000-0000FF7A0000}"/>
    <cellStyle name="Total 4 2 2 5" xfId="19964" xr:uid="{00000000-0005-0000-0000-0000007B0000}"/>
    <cellStyle name="Total 4 2 2 6" xfId="19965" xr:uid="{00000000-0005-0000-0000-0000017B0000}"/>
    <cellStyle name="Total 4 2 2 7" xfId="19966" xr:uid="{00000000-0005-0000-0000-0000027B0000}"/>
    <cellStyle name="Total 4 2 2 8" xfId="19967" xr:uid="{00000000-0005-0000-0000-0000037B0000}"/>
    <cellStyle name="Total 4 2 3" xfId="19968" xr:uid="{00000000-0005-0000-0000-0000047B0000}"/>
    <cellStyle name="Total 4 2 3 2" xfId="19969" xr:uid="{00000000-0005-0000-0000-0000057B0000}"/>
    <cellStyle name="Total 4 2 3 3" xfId="19970" xr:uid="{00000000-0005-0000-0000-0000067B0000}"/>
    <cellStyle name="Total 4 2 3 4" xfId="19971" xr:uid="{00000000-0005-0000-0000-0000077B0000}"/>
    <cellStyle name="Total 4 2 3 5" xfId="19972" xr:uid="{00000000-0005-0000-0000-0000087B0000}"/>
    <cellStyle name="Total 4 2 3 6" xfId="19973" xr:uid="{00000000-0005-0000-0000-0000097B0000}"/>
    <cellStyle name="Total 4 2 3 7" xfId="19974" xr:uid="{00000000-0005-0000-0000-00000A7B0000}"/>
    <cellStyle name="Total 4 2 3 8" xfId="19975" xr:uid="{00000000-0005-0000-0000-00000B7B0000}"/>
    <cellStyle name="Total 4 2 4" xfId="19976" xr:uid="{00000000-0005-0000-0000-00000C7B0000}"/>
    <cellStyle name="Total 4 2 5" xfId="19977" xr:uid="{00000000-0005-0000-0000-00000D7B0000}"/>
    <cellStyle name="Total 4 2 6" xfId="19978" xr:uid="{00000000-0005-0000-0000-00000E7B0000}"/>
    <cellStyle name="Total 4 2 7" xfId="19979" xr:uid="{00000000-0005-0000-0000-00000F7B0000}"/>
    <cellStyle name="Total 4 2 8" xfId="19980" xr:uid="{00000000-0005-0000-0000-0000107B0000}"/>
    <cellStyle name="Total 4 2 9" xfId="19981" xr:uid="{00000000-0005-0000-0000-0000117B0000}"/>
    <cellStyle name="Total 4 3" xfId="19982" xr:uid="{00000000-0005-0000-0000-0000127B0000}"/>
    <cellStyle name="Total 4 3 2" xfId="19983" xr:uid="{00000000-0005-0000-0000-0000137B0000}"/>
    <cellStyle name="Total 4 3 2 2" xfId="19984" xr:uid="{00000000-0005-0000-0000-0000147B0000}"/>
    <cellStyle name="Total 4 3 2 2 2" xfId="19985" xr:uid="{00000000-0005-0000-0000-0000157B0000}"/>
    <cellStyle name="Total 4 3 2 2 3" xfId="19986" xr:uid="{00000000-0005-0000-0000-0000167B0000}"/>
    <cellStyle name="Total 4 3 2 2 4" xfId="19987" xr:uid="{00000000-0005-0000-0000-0000177B0000}"/>
    <cellStyle name="Total 4 3 2 2 5" xfId="19988" xr:uid="{00000000-0005-0000-0000-0000187B0000}"/>
    <cellStyle name="Total 4 3 2 2 6" xfId="19989" xr:uid="{00000000-0005-0000-0000-0000197B0000}"/>
    <cellStyle name="Total 4 3 2 2 7" xfId="19990" xr:uid="{00000000-0005-0000-0000-00001A7B0000}"/>
    <cellStyle name="Total 4 3 2 2 8" xfId="19991" xr:uid="{00000000-0005-0000-0000-00001B7B0000}"/>
    <cellStyle name="Total 4 3 2 3" xfId="19992" xr:uid="{00000000-0005-0000-0000-00001C7B0000}"/>
    <cellStyle name="Total 4 3 2 4" xfId="19993" xr:uid="{00000000-0005-0000-0000-00001D7B0000}"/>
    <cellStyle name="Total 4 3 2 5" xfId="19994" xr:uid="{00000000-0005-0000-0000-00001E7B0000}"/>
    <cellStyle name="Total 4 3 2 6" xfId="19995" xr:uid="{00000000-0005-0000-0000-00001F7B0000}"/>
    <cellStyle name="Total 4 3 2 7" xfId="19996" xr:uid="{00000000-0005-0000-0000-0000207B0000}"/>
    <cellStyle name="Total 4 3 2 8" xfId="19997" xr:uid="{00000000-0005-0000-0000-0000217B0000}"/>
    <cellStyle name="Total 4 3 3" xfId="19998" xr:uid="{00000000-0005-0000-0000-0000227B0000}"/>
    <cellStyle name="Total 4 3 3 2" xfId="19999" xr:uid="{00000000-0005-0000-0000-0000237B0000}"/>
    <cellStyle name="Total 4 3 3 3" xfId="20000" xr:uid="{00000000-0005-0000-0000-0000247B0000}"/>
    <cellStyle name="Total 4 3 3 4" xfId="20001" xr:uid="{00000000-0005-0000-0000-0000257B0000}"/>
    <cellStyle name="Total 4 3 3 5" xfId="20002" xr:uid="{00000000-0005-0000-0000-0000267B0000}"/>
    <cellStyle name="Total 4 3 3 6" xfId="20003" xr:uid="{00000000-0005-0000-0000-0000277B0000}"/>
    <cellStyle name="Total 4 3 3 7" xfId="20004" xr:uid="{00000000-0005-0000-0000-0000287B0000}"/>
    <cellStyle name="Total 4 3 3 8" xfId="20005" xr:uid="{00000000-0005-0000-0000-0000297B0000}"/>
    <cellStyle name="Total 4 3 4" xfId="20006" xr:uid="{00000000-0005-0000-0000-00002A7B0000}"/>
    <cellStyle name="Total 4 3 5" xfId="20007" xr:uid="{00000000-0005-0000-0000-00002B7B0000}"/>
    <cellStyle name="Total 4 3 6" xfId="20008" xr:uid="{00000000-0005-0000-0000-00002C7B0000}"/>
    <cellStyle name="Total 4 3 7" xfId="20009" xr:uid="{00000000-0005-0000-0000-00002D7B0000}"/>
    <cellStyle name="Total 4 3 8" xfId="20010" xr:uid="{00000000-0005-0000-0000-00002E7B0000}"/>
    <cellStyle name="Total 4 3 9" xfId="20011" xr:uid="{00000000-0005-0000-0000-00002F7B0000}"/>
    <cellStyle name="Total 4 4" xfId="20012" xr:uid="{00000000-0005-0000-0000-0000307B0000}"/>
    <cellStyle name="Total 4 4 2" xfId="20013" xr:uid="{00000000-0005-0000-0000-0000317B0000}"/>
    <cellStyle name="Total 4 4 2 2" xfId="20014" xr:uid="{00000000-0005-0000-0000-0000327B0000}"/>
    <cellStyle name="Total 4 4 2 2 2" xfId="20015" xr:uid="{00000000-0005-0000-0000-0000337B0000}"/>
    <cellStyle name="Total 4 4 2 2 3" xfId="20016" xr:uid="{00000000-0005-0000-0000-0000347B0000}"/>
    <cellStyle name="Total 4 4 2 2 4" xfId="20017" xr:uid="{00000000-0005-0000-0000-0000357B0000}"/>
    <cellStyle name="Total 4 4 2 2 5" xfId="20018" xr:uid="{00000000-0005-0000-0000-0000367B0000}"/>
    <cellStyle name="Total 4 4 2 2 6" xfId="20019" xr:uid="{00000000-0005-0000-0000-0000377B0000}"/>
    <cellStyle name="Total 4 4 2 2 7" xfId="20020" xr:uid="{00000000-0005-0000-0000-0000387B0000}"/>
    <cellStyle name="Total 4 4 2 2 8" xfId="20021" xr:uid="{00000000-0005-0000-0000-0000397B0000}"/>
    <cellStyle name="Total 4 4 2 3" xfId="20022" xr:uid="{00000000-0005-0000-0000-00003A7B0000}"/>
    <cellStyle name="Total 4 4 2 4" xfId="20023" xr:uid="{00000000-0005-0000-0000-00003B7B0000}"/>
    <cellStyle name="Total 4 4 2 5" xfId="20024" xr:uid="{00000000-0005-0000-0000-00003C7B0000}"/>
    <cellStyle name="Total 4 4 2 6" xfId="20025" xr:uid="{00000000-0005-0000-0000-00003D7B0000}"/>
    <cellStyle name="Total 4 4 2 7" xfId="20026" xr:uid="{00000000-0005-0000-0000-00003E7B0000}"/>
    <cellStyle name="Total 4 4 2 8" xfId="20027" xr:uid="{00000000-0005-0000-0000-00003F7B0000}"/>
    <cellStyle name="Total 4 4 3" xfId="20028" xr:uid="{00000000-0005-0000-0000-0000407B0000}"/>
    <cellStyle name="Total 4 4 3 2" xfId="20029" xr:uid="{00000000-0005-0000-0000-0000417B0000}"/>
    <cellStyle name="Total 4 4 3 3" xfId="20030" xr:uid="{00000000-0005-0000-0000-0000427B0000}"/>
    <cellStyle name="Total 4 4 3 4" xfId="20031" xr:uid="{00000000-0005-0000-0000-0000437B0000}"/>
    <cellStyle name="Total 4 4 3 5" xfId="20032" xr:uid="{00000000-0005-0000-0000-0000447B0000}"/>
    <cellStyle name="Total 4 4 3 6" xfId="20033" xr:uid="{00000000-0005-0000-0000-0000457B0000}"/>
    <cellStyle name="Total 4 4 3 7" xfId="20034" xr:uid="{00000000-0005-0000-0000-0000467B0000}"/>
    <cellStyle name="Total 4 4 3 8" xfId="20035" xr:uid="{00000000-0005-0000-0000-0000477B0000}"/>
    <cellStyle name="Total 4 4 4" xfId="20036" xr:uid="{00000000-0005-0000-0000-0000487B0000}"/>
    <cellStyle name="Total 4 4 5" xfId="20037" xr:uid="{00000000-0005-0000-0000-0000497B0000}"/>
    <cellStyle name="Total 4 4 6" xfId="20038" xr:uid="{00000000-0005-0000-0000-00004A7B0000}"/>
    <cellStyle name="Total 4 4 7" xfId="20039" xr:uid="{00000000-0005-0000-0000-00004B7B0000}"/>
    <cellStyle name="Total 4 4 8" xfId="20040" xr:uid="{00000000-0005-0000-0000-00004C7B0000}"/>
    <cellStyle name="Total 4 4 9" xfId="20041" xr:uid="{00000000-0005-0000-0000-00004D7B0000}"/>
    <cellStyle name="Total 4 5" xfId="20042" xr:uid="{00000000-0005-0000-0000-00004E7B0000}"/>
    <cellStyle name="Total 4 5 2" xfId="20043" xr:uid="{00000000-0005-0000-0000-00004F7B0000}"/>
    <cellStyle name="Total 4 5 2 2" xfId="20044" xr:uid="{00000000-0005-0000-0000-0000507B0000}"/>
    <cellStyle name="Total 4 5 2 2 2" xfId="20045" xr:uid="{00000000-0005-0000-0000-0000517B0000}"/>
    <cellStyle name="Total 4 5 2 2 3" xfId="20046" xr:uid="{00000000-0005-0000-0000-0000527B0000}"/>
    <cellStyle name="Total 4 5 2 2 4" xfId="20047" xr:uid="{00000000-0005-0000-0000-0000537B0000}"/>
    <cellStyle name="Total 4 5 2 2 5" xfId="20048" xr:uid="{00000000-0005-0000-0000-0000547B0000}"/>
    <cellStyle name="Total 4 5 2 2 6" xfId="20049" xr:uid="{00000000-0005-0000-0000-0000557B0000}"/>
    <cellStyle name="Total 4 5 2 2 7" xfId="20050" xr:uid="{00000000-0005-0000-0000-0000567B0000}"/>
    <cellStyle name="Total 4 5 2 2 8" xfId="20051" xr:uid="{00000000-0005-0000-0000-0000577B0000}"/>
    <cellStyle name="Total 4 5 2 3" xfId="20052" xr:uid="{00000000-0005-0000-0000-0000587B0000}"/>
    <cellStyle name="Total 4 5 2 4" xfId="20053" xr:uid="{00000000-0005-0000-0000-0000597B0000}"/>
    <cellStyle name="Total 4 5 2 5" xfId="20054" xr:uid="{00000000-0005-0000-0000-00005A7B0000}"/>
    <cellStyle name="Total 4 5 2 6" xfId="20055" xr:uid="{00000000-0005-0000-0000-00005B7B0000}"/>
    <cellStyle name="Total 4 5 2 7" xfId="20056" xr:uid="{00000000-0005-0000-0000-00005C7B0000}"/>
    <cellStyle name="Total 4 5 2 8" xfId="20057" xr:uid="{00000000-0005-0000-0000-00005D7B0000}"/>
    <cellStyle name="Total 4 5 3" xfId="20058" xr:uid="{00000000-0005-0000-0000-00005E7B0000}"/>
    <cellStyle name="Total 4 5 3 2" xfId="20059" xr:uid="{00000000-0005-0000-0000-00005F7B0000}"/>
    <cellStyle name="Total 4 5 3 3" xfId="20060" xr:uid="{00000000-0005-0000-0000-0000607B0000}"/>
    <cellStyle name="Total 4 5 3 4" xfId="20061" xr:uid="{00000000-0005-0000-0000-0000617B0000}"/>
    <cellStyle name="Total 4 5 3 5" xfId="20062" xr:uid="{00000000-0005-0000-0000-0000627B0000}"/>
    <cellStyle name="Total 4 5 3 6" xfId="20063" xr:uid="{00000000-0005-0000-0000-0000637B0000}"/>
    <cellStyle name="Total 4 5 3 7" xfId="20064" xr:uid="{00000000-0005-0000-0000-0000647B0000}"/>
    <cellStyle name="Total 4 5 3 8" xfId="20065" xr:uid="{00000000-0005-0000-0000-0000657B0000}"/>
    <cellStyle name="Total 4 5 4" xfId="20066" xr:uid="{00000000-0005-0000-0000-0000667B0000}"/>
    <cellStyle name="Total 4 5 5" xfId="20067" xr:uid="{00000000-0005-0000-0000-0000677B0000}"/>
    <cellStyle name="Total 4 5 6" xfId="20068" xr:uid="{00000000-0005-0000-0000-0000687B0000}"/>
    <cellStyle name="Total 4 5 7" xfId="20069" xr:uid="{00000000-0005-0000-0000-0000697B0000}"/>
    <cellStyle name="Total 4 5 8" xfId="20070" xr:uid="{00000000-0005-0000-0000-00006A7B0000}"/>
    <cellStyle name="Total 4 5 9" xfId="20071" xr:uid="{00000000-0005-0000-0000-00006B7B0000}"/>
    <cellStyle name="Total 4 6" xfId="20072" xr:uid="{00000000-0005-0000-0000-00006C7B0000}"/>
    <cellStyle name="Total 4 6 2" xfId="20073" xr:uid="{00000000-0005-0000-0000-00006D7B0000}"/>
    <cellStyle name="Total 4 6 2 2" xfId="20074" xr:uid="{00000000-0005-0000-0000-00006E7B0000}"/>
    <cellStyle name="Total 4 6 2 2 2" xfId="20075" xr:uid="{00000000-0005-0000-0000-00006F7B0000}"/>
    <cellStyle name="Total 4 6 2 2 3" xfId="20076" xr:uid="{00000000-0005-0000-0000-0000707B0000}"/>
    <cellStyle name="Total 4 6 2 2 4" xfId="20077" xr:uid="{00000000-0005-0000-0000-0000717B0000}"/>
    <cellStyle name="Total 4 6 2 2 5" xfId="20078" xr:uid="{00000000-0005-0000-0000-0000727B0000}"/>
    <cellStyle name="Total 4 6 2 2 6" xfId="20079" xr:uid="{00000000-0005-0000-0000-0000737B0000}"/>
    <cellStyle name="Total 4 6 2 2 7" xfId="20080" xr:uid="{00000000-0005-0000-0000-0000747B0000}"/>
    <cellStyle name="Total 4 6 2 2 8" xfId="20081" xr:uid="{00000000-0005-0000-0000-0000757B0000}"/>
    <cellStyle name="Total 4 6 2 3" xfId="20082" xr:uid="{00000000-0005-0000-0000-0000767B0000}"/>
    <cellStyle name="Total 4 6 2 4" xfId="20083" xr:uid="{00000000-0005-0000-0000-0000777B0000}"/>
    <cellStyle name="Total 4 6 2 5" xfId="20084" xr:uid="{00000000-0005-0000-0000-0000787B0000}"/>
    <cellStyle name="Total 4 6 2 6" xfId="20085" xr:uid="{00000000-0005-0000-0000-0000797B0000}"/>
    <cellStyle name="Total 4 6 2 7" xfId="20086" xr:uid="{00000000-0005-0000-0000-00007A7B0000}"/>
    <cellStyle name="Total 4 6 2 8" xfId="20087" xr:uid="{00000000-0005-0000-0000-00007B7B0000}"/>
    <cellStyle name="Total 4 6 3" xfId="20088" xr:uid="{00000000-0005-0000-0000-00007C7B0000}"/>
    <cellStyle name="Total 4 6 3 2" xfId="20089" xr:uid="{00000000-0005-0000-0000-00007D7B0000}"/>
    <cellStyle name="Total 4 6 3 3" xfId="20090" xr:uid="{00000000-0005-0000-0000-00007E7B0000}"/>
    <cellStyle name="Total 4 6 3 4" xfId="20091" xr:uid="{00000000-0005-0000-0000-00007F7B0000}"/>
    <cellStyle name="Total 4 6 3 5" xfId="20092" xr:uid="{00000000-0005-0000-0000-0000807B0000}"/>
    <cellStyle name="Total 4 6 3 6" xfId="20093" xr:uid="{00000000-0005-0000-0000-0000817B0000}"/>
    <cellStyle name="Total 4 6 3 7" xfId="20094" xr:uid="{00000000-0005-0000-0000-0000827B0000}"/>
    <cellStyle name="Total 4 6 3 8" xfId="20095" xr:uid="{00000000-0005-0000-0000-0000837B0000}"/>
    <cellStyle name="Total 4 6 4" xfId="20096" xr:uid="{00000000-0005-0000-0000-0000847B0000}"/>
    <cellStyle name="Total 4 6 5" xfId="20097" xr:uid="{00000000-0005-0000-0000-0000857B0000}"/>
    <cellStyle name="Total 4 6 6" xfId="20098" xr:uid="{00000000-0005-0000-0000-0000867B0000}"/>
    <cellStyle name="Total 4 6 7" xfId="20099" xr:uid="{00000000-0005-0000-0000-0000877B0000}"/>
    <cellStyle name="Total 4 6 8" xfId="20100" xr:uid="{00000000-0005-0000-0000-0000887B0000}"/>
    <cellStyle name="Total 4 6 9" xfId="20101" xr:uid="{00000000-0005-0000-0000-0000897B0000}"/>
    <cellStyle name="Total 4 7" xfId="20102" xr:uid="{00000000-0005-0000-0000-00008A7B0000}"/>
    <cellStyle name="Total 4 7 2" xfId="20103" xr:uid="{00000000-0005-0000-0000-00008B7B0000}"/>
    <cellStyle name="Total 4 7 2 2" xfId="20104" xr:uid="{00000000-0005-0000-0000-00008C7B0000}"/>
    <cellStyle name="Total 4 7 2 2 2" xfId="20105" xr:uid="{00000000-0005-0000-0000-00008D7B0000}"/>
    <cellStyle name="Total 4 7 2 2 3" xfId="20106" xr:uid="{00000000-0005-0000-0000-00008E7B0000}"/>
    <cellStyle name="Total 4 7 2 2 4" xfId="20107" xr:uid="{00000000-0005-0000-0000-00008F7B0000}"/>
    <cellStyle name="Total 4 7 2 2 5" xfId="20108" xr:uid="{00000000-0005-0000-0000-0000907B0000}"/>
    <cellStyle name="Total 4 7 2 2 6" xfId="20109" xr:uid="{00000000-0005-0000-0000-0000917B0000}"/>
    <cellStyle name="Total 4 7 2 2 7" xfId="20110" xr:uid="{00000000-0005-0000-0000-0000927B0000}"/>
    <cellStyle name="Total 4 7 2 2 8" xfId="20111" xr:uid="{00000000-0005-0000-0000-0000937B0000}"/>
    <cellStyle name="Total 4 7 2 3" xfId="20112" xr:uid="{00000000-0005-0000-0000-0000947B0000}"/>
    <cellStyle name="Total 4 7 2 4" xfId="20113" xr:uid="{00000000-0005-0000-0000-0000957B0000}"/>
    <cellStyle name="Total 4 7 2 5" xfId="20114" xr:uid="{00000000-0005-0000-0000-0000967B0000}"/>
    <cellStyle name="Total 4 7 2 6" xfId="20115" xr:uid="{00000000-0005-0000-0000-0000977B0000}"/>
    <cellStyle name="Total 4 7 2 7" xfId="20116" xr:uid="{00000000-0005-0000-0000-0000987B0000}"/>
    <cellStyle name="Total 4 7 2 8" xfId="20117" xr:uid="{00000000-0005-0000-0000-0000997B0000}"/>
    <cellStyle name="Total 4 7 3" xfId="20118" xr:uid="{00000000-0005-0000-0000-00009A7B0000}"/>
    <cellStyle name="Total 4 7 3 2" xfId="20119" xr:uid="{00000000-0005-0000-0000-00009B7B0000}"/>
    <cellStyle name="Total 4 7 3 3" xfId="20120" xr:uid="{00000000-0005-0000-0000-00009C7B0000}"/>
    <cellStyle name="Total 4 7 3 4" xfId="20121" xr:uid="{00000000-0005-0000-0000-00009D7B0000}"/>
    <cellStyle name="Total 4 7 3 5" xfId="20122" xr:uid="{00000000-0005-0000-0000-00009E7B0000}"/>
    <cellStyle name="Total 4 7 3 6" xfId="20123" xr:uid="{00000000-0005-0000-0000-00009F7B0000}"/>
    <cellStyle name="Total 4 7 3 7" xfId="20124" xr:uid="{00000000-0005-0000-0000-0000A07B0000}"/>
    <cellStyle name="Total 4 7 3 8" xfId="20125" xr:uid="{00000000-0005-0000-0000-0000A17B0000}"/>
    <cellStyle name="Total 4 7 4" xfId="20126" xr:uid="{00000000-0005-0000-0000-0000A27B0000}"/>
    <cellStyle name="Total 4 7 5" xfId="20127" xr:uid="{00000000-0005-0000-0000-0000A37B0000}"/>
    <cellStyle name="Total 4 7 6" xfId="20128" xr:uid="{00000000-0005-0000-0000-0000A47B0000}"/>
    <cellStyle name="Total 4 7 7" xfId="20129" xr:uid="{00000000-0005-0000-0000-0000A57B0000}"/>
    <cellStyle name="Total 4 7 8" xfId="20130" xr:uid="{00000000-0005-0000-0000-0000A67B0000}"/>
    <cellStyle name="Total 4 7 9" xfId="20131" xr:uid="{00000000-0005-0000-0000-0000A77B0000}"/>
    <cellStyle name="Total 4 8" xfId="20132" xr:uid="{00000000-0005-0000-0000-0000A87B0000}"/>
    <cellStyle name="Total 4 8 2" xfId="20133" xr:uid="{00000000-0005-0000-0000-0000A97B0000}"/>
    <cellStyle name="Total 4 8 2 2" xfId="20134" xr:uid="{00000000-0005-0000-0000-0000AA7B0000}"/>
    <cellStyle name="Total 4 8 2 2 2" xfId="20135" xr:uid="{00000000-0005-0000-0000-0000AB7B0000}"/>
    <cellStyle name="Total 4 8 2 2 3" xfId="20136" xr:uid="{00000000-0005-0000-0000-0000AC7B0000}"/>
    <cellStyle name="Total 4 8 2 2 4" xfId="20137" xr:uid="{00000000-0005-0000-0000-0000AD7B0000}"/>
    <cellStyle name="Total 4 8 2 2 5" xfId="20138" xr:uid="{00000000-0005-0000-0000-0000AE7B0000}"/>
    <cellStyle name="Total 4 8 2 2 6" xfId="20139" xr:uid="{00000000-0005-0000-0000-0000AF7B0000}"/>
    <cellStyle name="Total 4 8 2 2 7" xfId="20140" xr:uid="{00000000-0005-0000-0000-0000B07B0000}"/>
    <cellStyle name="Total 4 8 2 2 8" xfId="20141" xr:uid="{00000000-0005-0000-0000-0000B17B0000}"/>
    <cellStyle name="Total 4 8 2 3" xfId="20142" xr:uid="{00000000-0005-0000-0000-0000B27B0000}"/>
    <cellStyle name="Total 4 8 2 4" xfId="20143" xr:uid="{00000000-0005-0000-0000-0000B37B0000}"/>
    <cellStyle name="Total 4 8 2 5" xfId="20144" xr:uid="{00000000-0005-0000-0000-0000B47B0000}"/>
    <cellStyle name="Total 4 8 2 6" xfId="20145" xr:uid="{00000000-0005-0000-0000-0000B57B0000}"/>
    <cellStyle name="Total 4 8 2 7" xfId="20146" xr:uid="{00000000-0005-0000-0000-0000B67B0000}"/>
    <cellStyle name="Total 4 8 2 8" xfId="20147" xr:uid="{00000000-0005-0000-0000-0000B77B0000}"/>
    <cellStyle name="Total 4 8 3" xfId="20148" xr:uid="{00000000-0005-0000-0000-0000B87B0000}"/>
    <cellStyle name="Total 4 8 3 2" xfId="20149" xr:uid="{00000000-0005-0000-0000-0000B97B0000}"/>
    <cellStyle name="Total 4 8 3 3" xfId="20150" xr:uid="{00000000-0005-0000-0000-0000BA7B0000}"/>
    <cellStyle name="Total 4 8 3 4" xfId="20151" xr:uid="{00000000-0005-0000-0000-0000BB7B0000}"/>
    <cellStyle name="Total 4 8 3 5" xfId="20152" xr:uid="{00000000-0005-0000-0000-0000BC7B0000}"/>
    <cellStyle name="Total 4 8 3 6" xfId="20153" xr:uid="{00000000-0005-0000-0000-0000BD7B0000}"/>
    <cellStyle name="Total 4 8 3 7" xfId="20154" xr:uid="{00000000-0005-0000-0000-0000BE7B0000}"/>
    <cellStyle name="Total 4 8 3 8" xfId="20155" xr:uid="{00000000-0005-0000-0000-0000BF7B0000}"/>
    <cellStyle name="Total 4 8 4" xfId="20156" xr:uid="{00000000-0005-0000-0000-0000C07B0000}"/>
    <cellStyle name="Total 4 8 5" xfId="20157" xr:uid="{00000000-0005-0000-0000-0000C17B0000}"/>
    <cellStyle name="Total 4 8 6" xfId="20158" xr:uid="{00000000-0005-0000-0000-0000C27B0000}"/>
    <cellStyle name="Total 4 8 7" xfId="20159" xr:uid="{00000000-0005-0000-0000-0000C37B0000}"/>
    <cellStyle name="Total 4 8 8" xfId="20160" xr:uid="{00000000-0005-0000-0000-0000C47B0000}"/>
    <cellStyle name="Total 4 8 9" xfId="20161" xr:uid="{00000000-0005-0000-0000-0000C57B0000}"/>
    <cellStyle name="Total 4 9" xfId="20162" xr:uid="{00000000-0005-0000-0000-0000C67B0000}"/>
    <cellStyle name="Total 4 9 2" xfId="20163" xr:uid="{00000000-0005-0000-0000-0000C77B0000}"/>
    <cellStyle name="Total 4 9 2 2" xfId="20164" xr:uid="{00000000-0005-0000-0000-0000C87B0000}"/>
    <cellStyle name="Total 4 9 2 3" xfId="20165" xr:uid="{00000000-0005-0000-0000-0000C97B0000}"/>
    <cellStyle name="Total 4 9 2 4" xfId="20166" xr:uid="{00000000-0005-0000-0000-0000CA7B0000}"/>
    <cellStyle name="Total 4 9 2 5" xfId="20167" xr:uid="{00000000-0005-0000-0000-0000CB7B0000}"/>
    <cellStyle name="Total 4 9 2 6" xfId="20168" xr:uid="{00000000-0005-0000-0000-0000CC7B0000}"/>
    <cellStyle name="Total 4 9 2 7" xfId="20169" xr:uid="{00000000-0005-0000-0000-0000CD7B0000}"/>
    <cellStyle name="Total 4 9 2 8" xfId="20170" xr:uid="{00000000-0005-0000-0000-0000CE7B0000}"/>
    <cellStyle name="Total 4 9 3" xfId="20171" xr:uid="{00000000-0005-0000-0000-0000CF7B0000}"/>
    <cellStyle name="Total 4 9 4" xfId="20172" xr:uid="{00000000-0005-0000-0000-0000D07B0000}"/>
    <cellStyle name="Total 4 9 5" xfId="20173" xr:uid="{00000000-0005-0000-0000-0000D17B0000}"/>
    <cellStyle name="Total 4 9 6" xfId="20174" xr:uid="{00000000-0005-0000-0000-0000D27B0000}"/>
    <cellStyle name="Total 4 9 7" xfId="20175" xr:uid="{00000000-0005-0000-0000-0000D37B0000}"/>
    <cellStyle name="Total 4 9 8" xfId="20176" xr:uid="{00000000-0005-0000-0000-0000D47B0000}"/>
    <cellStyle name="Total 5" xfId="20177" xr:uid="{00000000-0005-0000-0000-0000D57B0000}"/>
    <cellStyle name="Total 5 10" xfId="20178" xr:uid="{00000000-0005-0000-0000-0000D67B0000}"/>
    <cellStyle name="Total 5 2" xfId="20179" xr:uid="{00000000-0005-0000-0000-0000D77B0000}"/>
    <cellStyle name="Total 5 2 2" xfId="20180" xr:uid="{00000000-0005-0000-0000-0000D87B0000}"/>
    <cellStyle name="Total 5 2 2 2" xfId="20181" xr:uid="{00000000-0005-0000-0000-0000D97B0000}"/>
    <cellStyle name="Total 5 2 2 2 2" xfId="20182" xr:uid="{00000000-0005-0000-0000-0000DA7B0000}"/>
    <cellStyle name="Total 5 2 2 2 3" xfId="20183" xr:uid="{00000000-0005-0000-0000-0000DB7B0000}"/>
    <cellStyle name="Total 5 2 2 2 4" xfId="20184" xr:uid="{00000000-0005-0000-0000-0000DC7B0000}"/>
    <cellStyle name="Total 5 2 2 2 5" xfId="20185" xr:uid="{00000000-0005-0000-0000-0000DD7B0000}"/>
    <cellStyle name="Total 5 2 2 2 6" xfId="20186" xr:uid="{00000000-0005-0000-0000-0000DE7B0000}"/>
    <cellStyle name="Total 5 2 2 2 7" xfId="20187" xr:uid="{00000000-0005-0000-0000-0000DF7B0000}"/>
    <cellStyle name="Total 5 2 2 2 8" xfId="20188" xr:uid="{00000000-0005-0000-0000-0000E07B0000}"/>
    <cellStyle name="Total 5 2 2 3" xfId="20189" xr:uid="{00000000-0005-0000-0000-0000E17B0000}"/>
    <cellStyle name="Total 5 2 2 4" xfId="20190" xr:uid="{00000000-0005-0000-0000-0000E27B0000}"/>
    <cellStyle name="Total 5 2 2 5" xfId="20191" xr:uid="{00000000-0005-0000-0000-0000E37B0000}"/>
    <cellStyle name="Total 5 2 2 6" xfId="20192" xr:uid="{00000000-0005-0000-0000-0000E47B0000}"/>
    <cellStyle name="Total 5 2 2 7" xfId="20193" xr:uid="{00000000-0005-0000-0000-0000E57B0000}"/>
    <cellStyle name="Total 5 2 2 8" xfId="20194" xr:uid="{00000000-0005-0000-0000-0000E67B0000}"/>
    <cellStyle name="Total 5 2 3" xfId="20195" xr:uid="{00000000-0005-0000-0000-0000E77B0000}"/>
    <cellStyle name="Total 5 2 3 2" xfId="20196" xr:uid="{00000000-0005-0000-0000-0000E87B0000}"/>
    <cellStyle name="Total 5 2 3 3" xfId="20197" xr:uid="{00000000-0005-0000-0000-0000E97B0000}"/>
    <cellStyle name="Total 5 2 3 4" xfId="20198" xr:uid="{00000000-0005-0000-0000-0000EA7B0000}"/>
    <cellStyle name="Total 5 2 3 5" xfId="20199" xr:uid="{00000000-0005-0000-0000-0000EB7B0000}"/>
    <cellStyle name="Total 5 2 3 6" xfId="20200" xr:uid="{00000000-0005-0000-0000-0000EC7B0000}"/>
    <cellStyle name="Total 5 2 3 7" xfId="20201" xr:uid="{00000000-0005-0000-0000-0000ED7B0000}"/>
    <cellStyle name="Total 5 2 3 8" xfId="20202" xr:uid="{00000000-0005-0000-0000-0000EE7B0000}"/>
    <cellStyle name="Total 5 2 4" xfId="20203" xr:uid="{00000000-0005-0000-0000-0000EF7B0000}"/>
    <cellStyle name="Total 5 2 5" xfId="20204" xr:uid="{00000000-0005-0000-0000-0000F07B0000}"/>
    <cellStyle name="Total 5 2 6" xfId="20205" xr:uid="{00000000-0005-0000-0000-0000F17B0000}"/>
    <cellStyle name="Total 5 2 7" xfId="20206" xr:uid="{00000000-0005-0000-0000-0000F27B0000}"/>
    <cellStyle name="Total 5 2 8" xfId="20207" xr:uid="{00000000-0005-0000-0000-0000F37B0000}"/>
    <cellStyle name="Total 5 2 9" xfId="20208" xr:uid="{00000000-0005-0000-0000-0000F47B0000}"/>
    <cellStyle name="Total 5 3" xfId="20209" xr:uid="{00000000-0005-0000-0000-0000F57B0000}"/>
    <cellStyle name="Total 5 3 2" xfId="20210" xr:uid="{00000000-0005-0000-0000-0000F67B0000}"/>
    <cellStyle name="Total 5 3 2 2" xfId="20211" xr:uid="{00000000-0005-0000-0000-0000F77B0000}"/>
    <cellStyle name="Total 5 3 2 3" xfId="20212" xr:uid="{00000000-0005-0000-0000-0000F87B0000}"/>
    <cellStyle name="Total 5 3 2 4" xfId="20213" xr:uid="{00000000-0005-0000-0000-0000F97B0000}"/>
    <cellStyle name="Total 5 3 2 5" xfId="20214" xr:uid="{00000000-0005-0000-0000-0000FA7B0000}"/>
    <cellStyle name="Total 5 3 2 6" xfId="20215" xr:uid="{00000000-0005-0000-0000-0000FB7B0000}"/>
    <cellStyle name="Total 5 3 2 7" xfId="20216" xr:uid="{00000000-0005-0000-0000-0000FC7B0000}"/>
    <cellStyle name="Total 5 3 2 8" xfId="20217" xr:uid="{00000000-0005-0000-0000-0000FD7B0000}"/>
    <cellStyle name="Total 5 3 3" xfId="20218" xr:uid="{00000000-0005-0000-0000-0000FE7B0000}"/>
    <cellStyle name="Total 5 3 4" xfId="20219" xr:uid="{00000000-0005-0000-0000-0000FF7B0000}"/>
    <cellStyle name="Total 5 3 5" xfId="20220" xr:uid="{00000000-0005-0000-0000-0000007C0000}"/>
    <cellStyle name="Total 5 3 6" xfId="20221" xr:uid="{00000000-0005-0000-0000-0000017C0000}"/>
    <cellStyle name="Total 5 3 7" xfId="20222" xr:uid="{00000000-0005-0000-0000-0000027C0000}"/>
    <cellStyle name="Total 5 3 8" xfId="20223" xr:uid="{00000000-0005-0000-0000-0000037C0000}"/>
    <cellStyle name="Total 5 4" xfId="20224" xr:uid="{00000000-0005-0000-0000-0000047C0000}"/>
    <cellStyle name="Total 5 4 2" xfId="20225" xr:uid="{00000000-0005-0000-0000-0000057C0000}"/>
    <cellStyle name="Total 5 4 3" xfId="20226" xr:uid="{00000000-0005-0000-0000-0000067C0000}"/>
    <cellStyle name="Total 5 4 4" xfId="20227" xr:uid="{00000000-0005-0000-0000-0000077C0000}"/>
    <cellStyle name="Total 5 4 5" xfId="20228" xr:uid="{00000000-0005-0000-0000-0000087C0000}"/>
    <cellStyle name="Total 5 4 6" xfId="20229" xr:uid="{00000000-0005-0000-0000-0000097C0000}"/>
    <cellStyle name="Total 5 4 7" xfId="20230" xr:uid="{00000000-0005-0000-0000-00000A7C0000}"/>
    <cellStyle name="Total 5 4 8" xfId="20231" xr:uid="{00000000-0005-0000-0000-00000B7C0000}"/>
    <cellStyle name="Total 5 5" xfId="20232" xr:uid="{00000000-0005-0000-0000-00000C7C0000}"/>
    <cellStyle name="Total 5 6" xfId="20233" xr:uid="{00000000-0005-0000-0000-00000D7C0000}"/>
    <cellStyle name="Total 5 7" xfId="20234" xr:uid="{00000000-0005-0000-0000-00000E7C0000}"/>
    <cellStyle name="Total 5 8" xfId="20235" xr:uid="{00000000-0005-0000-0000-00000F7C0000}"/>
    <cellStyle name="Total 5 9" xfId="20236" xr:uid="{00000000-0005-0000-0000-0000107C0000}"/>
    <cellStyle name="Total 6" xfId="20237" xr:uid="{00000000-0005-0000-0000-0000117C0000}"/>
    <cellStyle name="Total 6 2" xfId="20238" xr:uid="{00000000-0005-0000-0000-0000127C0000}"/>
    <cellStyle name="Total 6 2 2" xfId="20239" xr:uid="{00000000-0005-0000-0000-0000137C0000}"/>
    <cellStyle name="Total 6 2 2 2" xfId="20240" xr:uid="{00000000-0005-0000-0000-0000147C0000}"/>
    <cellStyle name="Total 6 2 2 3" xfId="20241" xr:uid="{00000000-0005-0000-0000-0000157C0000}"/>
    <cellStyle name="Total 6 2 2 4" xfId="20242" xr:uid="{00000000-0005-0000-0000-0000167C0000}"/>
    <cellStyle name="Total 6 2 2 5" xfId="20243" xr:uid="{00000000-0005-0000-0000-0000177C0000}"/>
    <cellStyle name="Total 6 2 2 6" xfId="20244" xr:uid="{00000000-0005-0000-0000-0000187C0000}"/>
    <cellStyle name="Total 6 2 2 7" xfId="20245" xr:uid="{00000000-0005-0000-0000-0000197C0000}"/>
    <cellStyle name="Total 6 2 2 8" xfId="20246" xr:uid="{00000000-0005-0000-0000-00001A7C0000}"/>
    <cellStyle name="Total 6 2 3" xfId="20247" xr:uid="{00000000-0005-0000-0000-00001B7C0000}"/>
    <cellStyle name="Total 6 2 4" xfId="20248" xr:uid="{00000000-0005-0000-0000-00001C7C0000}"/>
    <cellStyle name="Total 6 2 5" xfId="20249" xr:uid="{00000000-0005-0000-0000-00001D7C0000}"/>
    <cellStyle name="Total 6 2 6" xfId="20250" xr:uid="{00000000-0005-0000-0000-00001E7C0000}"/>
    <cellStyle name="Total 6 2 7" xfId="20251" xr:uid="{00000000-0005-0000-0000-00001F7C0000}"/>
    <cellStyle name="Total 6 2 8" xfId="20252" xr:uid="{00000000-0005-0000-0000-0000207C0000}"/>
    <cellStyle name="Total 6 3" xfId="20253" xr:uid="{00000000-0005-0000-0000-0000217C0000}"/>
    <cellStyle name="Total 6 3 2" xfId="20254" xr:uid="{00000000-0005-0000-0000-0000227C0000}"/>
    <cellStyle name="Total 6 3 3" xfId="20255" xr:uid="{00000000-0005-0000-0000-0000237C0000}"/>
    <cellStyle name="Total 6 3 4" xfId="20256" xr:uid="{00000000-0005-0000-0000-0000247C0000}"/>
    <cellStyle name="Total 6 3 5" xfId="20257" xr:uid="{00000000-0005-0000-0000-0000257C0000}"/>
    <cellStyle name="Total 6 3 6" xfId="20258" xr:uid="{00000000-0005-0000-0000-0000267C0000}"/>
    <cellStyle name="Total 6 3 7" xfId="20259" xr:uid="{00000000-0005-0000-0000-0000277C0000}"/>
    <cellStyle name="Total 6 3 8" xfId="20260" xr:uid="{00000000-0005-0000-0000-0000287C0000}"/>
    <cellStyle name="Total 6 4" xfId="20261" xr:uid="{00000000-0005-0000-0000-0000297C0000}"/>
    <cellStyle name="Total 6 5" xfId="20262" xr:uid="{00000000-0005-0000-0000-00002A7C0000}"/>
    <cellStyle name="Total 6 6" xfId="20263" xr:uid="{00000000-0005-0000-0000-00002B7C0000}"/>
    <cellStyle name="Total 6 7" xfId="20264" xr:uid="{00000000-0005-0000-0000-00002C7C0000}"/>
    <cellStyle name="Total 6 8" xfId="20265" xr:uid="{00000000-0005-0000-0000-00002D7C0000}"/>
    <cellStyle name="Total 6 9" xfId="20266" xr:uid="{00000000-0005-0000-0000-00002E7C0000}"/>
    <cellStyle name="Total 7" xfId="20267" xr:uid="{00000000-0005-0000-0000-00002F7C0000}"/>
    <cellStyle name="Total 7 2" xfId="20268" xr:uid="{00000000-0005-0000-0000-0000307C0000}"/>
    <cellStyle name="Total 7 2 2" xfId="20269" xr:uid="{00000000-0005-0000-0000-0000317C0000}"/>
    <cellStyle name="Total 7 2 2 2" xfId="20270" xr:uid="{00000000-0005-0000-0000-0000327C0000}"/>
    <cellStyle name="Total 7 2 2 3" xfId="20271" xr:uid="{00000000-0005-0000-0000-0000337C0000}"/>
    <cellStyle name="Total 7 2 2 4" xfId="20272" xr:uid="{00000000-0005-0000-0000-0000347C0000}"/>
    <cellStyle name="Total 7 2 2 5" xfId="20273" xr:uid="{00000000-0005-0000-0000-0000357C0000}"/>
    <cellStyle name="Total 7 2 2 6" xfId="20274" xr:uid="{00000000-0005-0000-0000-0000367C0000}"/>
    <cellStyle name="Total 7 2 2 7" xfId="20275" xr:uid="{00000000-0005-0000-0000-0000377C0000}"/>
    <cellStyle name="Total 7 2 2 8" xfId="20276" xr:uid="{00000000-0005-0000-0000-0000387C0000}"/>
    <cellStyle name="Total 7 2 3" xfId="20277" xr:uid="{00000000-0005-0000-0000-0000397C0000}"/>
    <cellStyle name="Total 7 2 4" xfId="20278" xr:uid="{00000000-0005-0000-0000-00003A7C0000}"/>
    <cellStyle name="Total 7 2 5" xfId="20279" xr:uid="{00000000-0005-0000-0000-00003B7C0000}"/>
    <cellStyle name="Total 7 2 6" xfId="20280" xr:uid="{00000000-0005-0000-0000-00003C7C0000}"/>
    <cellStyle name="Total 7 2 7" xfId="20281" xr:uid="{00000000-0005-0000-0000-00003D7C0000}"/>
    <cellStyle name="Total 7 2 8" xfId="20282" xr:uid="{00000000-0005-0000-0000-00003E7C0000}"/>
    <cellStyle name="Total 7 3" xfId="20283" xr:uid="{00000000-0005-0000-0000-00003F7C0000}"/>
    <cellStyle name="Total 7 3 2" xfId="20284" xr:uid="{00000000-0005-0000-0000-0000407C0000}"/>
    <cellStyle name="Total 7 3 3" xfId="20285" xr:uid="{00000000-0005-0000-0000-0000417C0000}"/>
    <cellStyle name="Total 7 3 4" xfId="20286" xr:uid="{00000000-0005-0000-0000-0000427C0000}"/>
    <cellStyle name="Total 7 3 5" xfId="20287" xr:uid="{00000000-0005-0000-0000-0000437C0000}"/>
    <cellStyle name="Total 7 3 6" xfId="20288" xr:uid="{00000000-0005-0000-0000-0000447C0000}"/>
    <cellStyle name="Total 7 3 7" xfId="20289" xr:uid="{00000000-0005-0000-0000-0000457C0000}"/>
    <cellStyle name="Total 7 3 8" xfId="20290" xr:uid="{00000000-0005-0000-0000-0000467C0000}"/>
    <cellStyle name="Total 7 4" xfId="20291" xr:uid="{00000000-0005-0000-0000-0000477C0000}"/>
    <cellStyle name="Total 7 5" xfId="20292" xr:uid="{00000000-0005-0000-0000-0000487C0000}"/>
    <cellStyle name="Total 7 6" xfId="20293" xr:uid="{00000000-0005-0000-0000-0000497C0000}"/>
    <cellStyle name="Total 7 7" xfId="20294" xr:uid="{00000000-0005-0000-0000-00004A7C0000}"/>
    <cellStyle name="Total 7 8" xfId="20295" xr:uid="{00000000-0005-0000-0000-00004B7C0000}"/>
    <cellStyle name="Total 7 9" xfId="20296" xr:uid="{00000000-0005-0000-0000-00004C7C0000}"/>
    <cellStyle name="Total 8" xfId="20297" xr:uid="{00000000-0005-0000-0000-00004D7C0000}"/>
    <cellStyle name="Total 8 2" xfId="20298" xr:uid="{00000000-0005-0000-0000-00004E7C0000}"/>
    <cellStyle name="Total 8 2 2" xfId="20299" xr:uid="{00000000-0005-0000-0000-00004F7C0000}"/>
    <cellStyle name="Total 8 2 2 2" xfId="20300" xr:uid="{00000000-0005-0000-0000-0000507C0000}"/>
    <cellStyle name="Total 8 2 2 3" xfId="20301" xr:uid="{00000000-0005-0000-0000-0000517C0000}"/>
    <cellStyle name="Total 8 2 2 4" xfId="20302" xr:uid="{00000000-0005-0000-0000-0000527C0000}"/>
    <cellStyle name="Total 8 2 2 5" xfId="20303" xr:uid="{00000000-0005-0000-0000-0000537C0000}"/>
    <cellStyle name="Total 8 2 2 6" xfId="20304" xr:uid="{00000000-0005-0000-0000-0000547C0000}"/>
    <cellStyle name="Total 8 2 2 7" xfId="20305" xr:uid="{00000000-0005-0000-0000-0000557C0000}"/>
    <cellStyle name="Total 8 2 2 8" xfId="20306" xr:uid="{00000000-0005-0000-0000-0000567C0000}"/>
    <cellStyle name="Total 8 2 3" xfId="20307" xr:uid="{00000000-0005-0000-0000-0000577C0000}"/>
    <cellStyle name="Total 8 2 4" xfId="20308" xr:uid="{00000000-0005-0000-0000-0000587C0000}"/>
    <cellStyle name="Total 8 2 5" xfId="20309" xr:uid="{00000000-0005-0000-0000-0000597C0000}"/>
    <cellStyle name="Total 8 2 6" xfId="20310" xr:uid="{00000000-0005-0000-0000-00005A7C0000}"/>
    <cellStyle name="Total 8 2 7" xfId="20311" xr:uid="{00000000-0005-0000-0000-00005B7C0000}"/>
    <cellStyle name="Total 8 2 8" xfId="20312" xr:uid="{00000000-0005-0000-0000-00005C7C0000}"/>
    <cellStyle name="Total 8 3" xfId="20313" xr:uid="{00000000-0005-0000-0000-00005D7C0000}"/>
    <cellStyle name="Total 8 3 2" xfId="20314" xr:uid="{00000000-0005-0000-0000-00005E7C0000}"/>
    <cellStyle name="Total 8 3 3" xfId="20315" xr:uid="{00000000-0005-0000-0000-00005F7C0000}"/>
    <cellStyle name="Total 8 3 4" xfId="20316" xr:uid="{00000000-0005-0000-0000-0000607C0000}"/>
    <cellStyle name="Total 8 3 5" xfId="20317" xr:uid="{00000000-0005-0000-0000-0000617C0000}"/>
    <cellStyle name="Total 8 3 6" xfId="20318" xr:uid="{00000000-0005-0000-0000-0000627C0000}"/>
    <cellStyle name="Total 8 3 7" xfId="20319" xr:uid="{00000000-0005-0000-0000-0000637C0000}"/>
    <cellStyle name="Total 8 3 8" xfId="20320" xr:uid="{00000000-0005-0000-0000-0000647C0000}"/>
    <cellStyle name="Total 8 4" xfId="20321" xr:uid="{00000000-0005-0000-0000-0000657C0000}"/>
    <cellStyle name="Total 8 5" xfId="20322" xr:uid="{00000000-0005-0000-0000-0000667C0000}"/>
    <cellStyle name="Total 8 6" xfId="20323" xr:uid="{00000000-0005-0000-0000-0000677C0000}"/>
    <cellStyle name="Total 8 7" xfId="20324" xr:uid="{00000000-0005-0000-0000-0000687C0000}"/>
    <cellStyle name="Total 8 8" xfId="20325" xr:uid="{00000000-0005-0000-0000-0000697C0000}"/>
    <cellStyle name="Total 8 9" xfId="20326" xr:uid="{00000000-0005-0000-0000-00006A7C0000}"/>
    <cellStyle name="Total 9" xfId="20327" xr:uid="{00000000-0005-0000-0000-00006B7C0000}"/>
    <cellStyle name="Total 9 2" xfId="20328" xr:uid="{00000000-0005-0000-0000-00006C7C0000}"/>
    <cellStyle name="Total 9 2 2" xfId="20329" xr:uid="{00000000-0005-0000-0000-00006D7C0000}"/>
    <cellStyle name="Total 9 2 2 2" xfId="20330" xr:uid="{00000000-0005-0000-0000-00006E7C0000}"/>
    <cellStyle name="Total 9 2 2 3" xfId="20331" xr:uid="{00000000-0005-0000-0000-00006F7C0000}"/>
    <cellStyle name="Total 9 2 2 4" xfId="20332" xr:uid="{00000000-0005-0000-0000-0000707C0000}"/>
    <cellStyle name="Total 9 2 2 5" xfId="20333" xr:uid="{00000000-0005-0000-0000-0000717C0000}"/>
    <cellStyle name="Total 9 2 2 6" xfId="20334" xr:uid="{00000000-0005-0000-0000-0000727C0000}"/>
    <cellStyle name="Total 9 2 2 7" xfId="20335" xr:uid="{00000000-0005-0000-0000-0000737C0000}"/>
    <cellStyle name="Total 9 2 2 8" xfId="20336" xr:uid="{00000000-0005-0000-0000-0000747C0000}"/>
    <cellStyle name="Total 9 2 3" xfId="20337" xr:uid="{00000000-0005-0000-0000-0000757C0000}"/>
    <cellStyle name="Total 9 2 4" xfId="20338" xr:uid="{00000000-0005-0000-0000-0000767C0000}"/>
    <cellStyle name="Total 9 2 5" xfId="20339" xr:uid="{00000000-0005-0000-0000-0000777C0000}"/>
    <cellStyle name="Total 9 2 6" xfId="20340" xr:uid="{00000000-0005-0000-0000-0000787C0000}"/>
    <cellStyle name="Total 9 2 7" xfId="20341" xr:uid="{00000000-0005-0000-0000-0000797C0000}"/>
    <cellStyle name="Total 9 2 8" xfId="20342" xr:uid="{00000000-0005-0000-0000-00007A7C0000}"/>
    <cellStyle name="Total 9 3" xfId="20343" xr:uid="{00000000-0005-0000-0000-00007B7C0000}"/>
    <cellStyle name="Total 9 3 2" xfId="20344" xr:uid="{00000000-0005-0000-0000-00007C7C0000}"/>
    <cellStyle name="Total 9 3 3" xfId="20345" xr:uid="{00000000-0005-0000-0000-00007D7C0000}"/>
    <cellStyle name="Total 9 3 4" xfId="20346" xr:uid="{00000000-0005-0000-0000-00007E7C0000}"/>
    <cellStyle name="Total 9 3 5" xfId="20347" xr:uid="{00000000-0005-0000-0000-00007F7C0000}"/>
    <cellStyle name="Total 9 3 6" xfId="20348" xr:uid="{00000000-0005-0000-0000-0000807C0000}"/>
    <cellStyle name="Total 9 3 7" xfId="20349" xr:uid="{00000000-0005-0000-0000-0000817C0000}"/>
    <cellStyle name="Total 9 3 8" xfId="20350" xr:uid="{00000000-0005-0000-0000-0000827C0000}"/>
    <cellStyle name="Total 9 4" xfId="20351" xr:uid="{00000000-0005-0000-0000-0000837C0000}"/>
    <cellStyle name="Total 9 5" xfId="20352" xr:uid="{00000000-0005-0000-0000-0000847C0000}"/>
    <cellStyle name="Total 9 6" xfId="20353" xr:uid="{00000000-0005-0000-0000-0000857C0000}"/>
    <cellStyle name="Total 9 7" xfId="20354" xr:uid="{00000000-0005-0000-0000-0000867C0000}"/>
    <cellStyle name="Total 9 8" xfId="20355" xr:uid="{00000000-0005-0000-0000-0000877C0000}"/>
    <cellStyle name="Total 9 9" xfId="20356" xr:uid="{00000000-0005-0000-0000-0000887C0000}"/>
    <cellStyle name="Warning Text 2" xfId="20357" xr:uid="{00000000-0005-0000-0000-0000897C0000}"/>
    <cellStyle name="Warning Text 3" xfId="20358" xr:uid="{00000000-0005-0000-0000-00008A7C0000}"/>
    <cellStyle name="Warning Text 4" xfId="20359" xr:uid="{00000000-0005-0000-0000-00008B7C0000}"/>
    <cellStyle name="Warning Text 5" xfId="20360" xr:uid="{00000000-0005-0000-0000-00008C7C0000}"/>
    <cellStyle name="Warning Text 6" xfId="20361" xr:uid="{00000000-0005-0000-0000-00008D7C0000}"/>
    <cellStyle name="year" xfId="20362" xr:uid="{00000000-0005-0000-0000-00008E7C0000}"/>
    <cellStyle name="year 2" xfId="20363" xr:uid="{00000000-0005-0000-0000-00008F7C0000}"/>
    <cellStyle name="year 2 2" xfId="20364" xr:uid="{00000000-0005-0000-0000-0000907C0000}"/>
    <cellStyle name="year 2 2 2" xfId="20365" xr:uid="{00000000-0005-0000-0000-0000917C0000}"/>
    <cellStyle name="year 2 3" xfId="20366" xr:uid="{00000000-0005-0000-0000-0000927C0000}"/>
    <cellStyle name="year 3" xfId="20367" xr:uid="{00000000-0005-0000-0000-0000937C0000}"/>
    <cellStyle name="year 3 2" xfId="20368" xr:uid="{00000000-0005-0000-0000-0000947C0000}"/>
    <cellStyle name="year 4" xfId="20369" xr:uid="{00000000-0005-0000-0000-0000957C0000}"/>
    <cellStyle name="Year." xfId="20370" xr:uid="{00000000-0005-0000-0000-0000967C0000}"/>
    <cellStyle name="Year. 2" xfId="20371" xr:uid="{00000000-0005-0000-0000-0000977C0000}"/>
  </cellStyles>
  <dxfs count="2">
    <dxf>
      <font>
        <color theme="5"/>
      </font>
    </dxf>
    <dxf>
      <font>
        <color theme="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9</xdr:col>
      <xdr:colOff>95250</xdr:colOff>
      <xdr:row>0</xdr:row>
      <xdr:rowOff>171450</xdr:rowOff>
    </xdr:from>
    <xdr:ext cx="876300" cy="876300"/>
    <xdr:pic>
      <xdr:nvPicPr>
        <xdr:cNvPr id="2" name="Picture 1">
          <a:extLst>
            <a:ext uri="{FF2B5EF4-FFF2-40B4-BE49-F238E27FC236}">
              <a16:creationId xmlns:a16="http://schemas.microsoft.com/office/drawing/2014/main" id="{403C0915-E7D5-49B6-BC52-5FCF78C77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0" y="171450"/>
          <a:ext cx="876300" cy="876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BC467-2195-4F29-BBFF-C0C13164A44F}">
  <sheetPr>
    <tabColor theme="1" tint="0.34998626667073579"/>
  </sheetPr>
  <dimension ref="A1:K43"/>
  <sheetViews>
    <sheetView showGridLines="0" tabSelected="1" workbookViewId="0">
      <selection activeCell="C10" sqref="C10"/>
    </sheetView>
  </sheetViews>
  <sheetFormatPr defaultColWidth="0" defaultRowHeight="12.75" customHeight="1" zeroHeight="1"/>
  <cols>
    <col min="1" max="1" width="12.453125" style="153" customWidth="1"/>
    <col min="2" max="2" width="2.453125" style="153" customWidth="1"/>
    <col min="3" max="3" width="16.26953125" style="153" customWidth="1"/>
    <col min="4" max="11" width="10.26953125" style="153" customWidth="1"/>
    <col min="12" max="16384" width="10.26953125" style="153" hidden="1"/>
  </cols>
  <sheetData>
    <row r="1" spans="1:11" ht="14.5">
      <c r="A1" s="151"/>
      <c r="B1" s="152"/>
      <c r="C1" s="152"/>
      <c r="D1" s="152"/>
      <c r="E1" s="152"/>
      <c r="F1" s="152"/>
      <c r="G1" s="152"/>
      <c r="H1" s="152"/>
      <c r="I1" s="152"/>
      <c r="J1" s="152"/>
      <c r="K1" s="152"/>
    </row>
    <row r="2" spans="1:11" ht="23">
      <c r="A2" s="151"/>
      <c r="B2" s="152"/>
      <c r="C2" s="154" t="s">
        <v>108</v>
      </c>
      <c r="D2" s="155"/>
      <c r="E2" s="155"/>
      <c r="F2" s="152"/>
      <c r="G2" s="152"/>
      <c r="H2" s="152"/>
      <c r="I2" s="152"/>
      <c r="J2" s="152"/>
      <c r="K2" s="152"/>
    </row>
    <row r="3" spans="1:11" ht="15.5">
      <c r="A3" s="151"/>
      <c r="B3" s="152"/>
      <c r="C3" s="156" t="s">
        <v>114</v>
      </c>
      <c r="D3" s="155"/>
      <c r="E3" s="155"/>
      <c r="F3" s="152"/>
      <c r="G3" s="152"/>
      <c r="H3" s="152"/>
      <c r="I3" s="152"/>
      <c r="J3" s="152"/>
      <c r="K3" s="152"/>
    </row>
    <row r="4" spans="1:11" ht="14.5">
      <c r="A4" s="151"/>
      <c r="B4" s="152"/>
      <c r="C4" s="152"/>
      <c r="D4" s="155"/>
      <c r="E4" s="155"/>
      <c r="F4" s="152"/>
      <c r="G4" s="152"/>
      <c r="H4" s="152"/>
      <c r="I4" s="152"/>
      <c r="J4" s="152"/>
      <c r="K4" s="152"/>
    </row>
    <row r="5" spans="1:11" ht="14.5">
      <c r="A5" s="151"/>
      <c r="B5" s="152"/>
      <c r="C5" s="157" t="str" cm="1">
        <f t="array" aca="1" ref="C5" ca="1">REPLACE(LEFT(_xlfn.TEXTAFTER(CELL("filename")," - ",1),FIND("Dec2025",_xlfn.TEXTAFTER(CELL("filename")," - "),1)-4),1,1,UPPER(LEFT(LEFT(_xlfn.TEXTAFTER(CELL("filename")," - ",1),FIND("Dec2025",_xlfn.TEXTAFTER(CELL("filename")," - "),1)-4),1)))</f>
        <v>Long run marginal cost</v>
      </c>
      <c r="D5" s="152"/>
      <c r="E5" s="152"/>
      <c r="F5" s="152"/>
      <c r="G5" s="152"/>
      <c r="H5" s="152"/>
      <c r="I5" s="152"/>
      <c r="J5" s="152"/>
      <c r="K5" s="152"/>
    </row>
    <row r="6" spans="1:11" ht="14.5">
      <c r="A6" s="151"/>
      <c r="B6" s="152"/>
      <c r="C6" s="158" t="s">
        <v>113</v>
      </c>
      <c r="D6" s="159" t="str" cm="1">
        <f t="array" aca="1" ref="D6" ca="1">LEFT(_xlfn.TEXTAFTER(CELL("filename")," MOD "),FIND(" - ",_xlfn.TEXTAFTER(CELL("filename")," MOD "),1)-1)</f>
        <v>TSS.01</v>
      </c>
      <c r="E6" s="158"/>
      <c r="F6" s="152"/>
      <c r="G6" s="152"/>
      <c r="H6" s="152"/>
      <c r="I6" s="152"/>
      <c r="J6" s="152"/>
      <c r="K6" s="152"/>
    </row>
    <row r="7" spans="1:11" ht="14.5">
      <c r="A7" s="151"/>
      <c r="B7" s="152"/>
      <c r="C7" s="152"/>
      <c r="D7" s="152"/>
      <c r="E7" s="152"/>
      <c r="F7" s="160"/>
      <c r="G7" s="160"/>
      <c r="H7" s="160"/>
      <c r="I7" s="152"/>
      <c r="J7" s="160"/>
      <c r="K7" s="160"/>
    </row>
    <row r="8" spans="1:11" ht="14.5">
      <c r="A8" s="151"/>
      <c r="B8" s="152"/>
      <c r="C8" s="161">
        <v>45992</v>
      </c>
      <c r="D8" s="152"/>
      <c r="E8" s="152"/>
      <c r="F8" s="160"/>
      <c r="G8" s="160"/>
      <c r="H8" s="160"/>
      <c r="I8" s="152"/>
      <c r="J8" s="160"/>
      <c r="K8" s="160"/>
    </row>
    <row r="9" spans="1:11" ht="14.5">
      <c r="A9" s="151"/>
      <c r="B9" s="152"/>
      <c r="C9" s="162"/>
      <c r="D9" s="162"/>
      <c r="E9" s="152"/>
      <c r="F9" s="160"/>
      <c r="G9" s="160"/>
      <c r="H9" s="160"/>
      <c r="I9" s="160"/>
      <c r="J9" s="160"/>
      <c r="K9" s="160"/>
    </row>
    <row r="10" spans="1:11" ht="14.5">
      <c r="A10" s="151"/>
      <c r="B10" s="152"/>
      <c r="C10" s="162"/>
      <c r="D10" s="162"/>
      <c r="E10" s="152"/>
      <c r="F10" s="160"/>
      <c r="G10" s="160"/>
      <c r="H10" s="160"/>
      <c r="I10" s="160"/>
      <c r="J10" s="160"/>
      <c r="K10" s="160"/>
    </row>
    <row r="11" spans="1:11" ht="14.5">
      <c r="A11" s="151"/>
      <c r="B11" s="152"/>
      <c r="C11" s="162"/>
      <c r="D11" s="162"/>
      <c r="E11" s="152"/>
      <c r="F11" s="160"/>
      <c r="G11" s="160"/>
      <c r="H11" s="160"/>
      <c r="I11" s="160"/>
      <c r="J11" s="160"/>
      <c r="K11" s="160"/>
    </row>
    <row r="12" spans="1:11" ht="14.5">
      <c r="A12" s="151"/>
      <c r="B12" s="152"/>
      <c r="C12" s="162"/>
      <c r="D12" s="162"/>
      <c r="E12" s="152"/>
      <c r="F12" s="160"/>
      <c r="G12" s="160"/>
      <c r="H12" s="160"/>
      <c r="I12" s="160"/>
      <c r="J12" s="160"/>
      <c r="K12" s="160"/>
    </row>
    <row r="13" spans="1:11" ht="14.5">
      <c r="A13" s="151"/>
      <c r="B13" s="152"/>
      <c r="C13" s="162"/>
      <c r="D13" s="162"/>
      <c r="E13" s="152"/>
      <c r="F13" s="160"/>
      <c r="G13" s="160"/>
      <c r="H13" s="160"/>
      <c r="I13" s="160"/>
      <c r="J13" s="160"/>
      <c r="K13" s="160"/>
    </row>
    <row r="14" spans="1:11" ht="14.5">
      <c r="A14" s="151"/>
      <c r="B14" s="152"/>
      <c r="C14" s="160"/>
      <c r="D14" s="160"/>
      <c r="E14" s="160"/>
      <c r="F14" s="160"/>
      <c r="G14" s="160"/>
      <c r="H14" s="160"/>
      <c r="I14" s="160"/>
      <c r="J14" s="160"/>
      <c r="K14" s="160"/>
    </row>
    <row r="15" spans="1:11" ht="14.5">
      <c r="A15" s="151"/>
      <c r="B15" s="152"/>
      <c r="C15" s="157"/>
      <c r="D15" s="160"/>
      <c r="E15" s="160"/>
      <c r="F15" s="160"/>
      <c r="G15" s="160"/>
      <c r="H15" s="160"/>
      <c r="I15" s="160"/>
      <c r="J15" s="160"/>
      <c r="K15" s="160"/>
    </row>
    <row r="16" spans="1:11" ht="14.5">
      <c r="A16" s="151"/>
      <c r="B16" s="152"/>
      <c r="C16" s="157"/>
      <c r="D16" s="160"/>
      <c r="E16" s="160"/>
      <c r="F16" s="160"/>
      <c r="G16" s="160"/>
      <c r="H16" s="160"/>
      <c r="I16" s="160"/>
      <c r="J16" s="160"/>
      <c r="K16" s="160"/>
    </row>
    <row r="17" spans="1:11" ht="14.5">
      <c r="A17" s="151"/>
      <c r="B17" s="152"/>
      <c r="C17" s="160"/>
      <c r="D17" s="160"/>
      <c r="E17" s="160"/>
      <c r="F17" s="160"/>
      <c r="G17" s="160"/>
      <c r="H17" s="160"/>
      <c r="I17" s="160"/>
      <c r="J17" s="160"/>
      <c r="K17" s="160"/>
    </row>
    <row r="18" spans="1:11" ht="14.5">
      <c r="A18" s="151"/>
      <c r="B18" s="152"/>
      <c r="C18" s="160"/>
      <c r="D18" s="160"/>
      <c r="E18" s="160"/>
      <c r="F18" s="160"/>
      <c r="G18" s="160"/>
      <c r="H18" s="160"/>
      <c r="I18" s="160"/>
      <c r="J18" s="160"/>
      <c r="K18" s="160"/>
    </row>
    <row r="19" spans="1:11" ht="14.5">
      <c r="A19" s="151"/>
      <c r="B19" s="152"/>
      <c r="C19" s="160"/>
      <c r="D19" s="160"/>
      <c r="E19" s="160"/>
      <c r="F19" s="160"/>
      <c r="H19" s="160"/>
      <c r="I19" s="160"/>
      <c r="J19" s="160"/>
      <c r="K19" s="160"/>
    </row>
    <row r="20" spans="1:11" ht="14.5">
      <c r="A20" s="151"/>
      <c r="B20" s="152"/>
      <c r="C20" s="160"/>
      <c r="D20" s="160"/>
      <c r="E20" s="160"/>
      <c r="F20" s="160"/>
      <c r="G20" s="160"/>
      <c r="H20" s="160"/>
      <c r="I20" s="160"/>
      <c r="J20" s="160"/>
      <c r="K20" s="160"/>
    </row>
    <row r="21" spans="1:11" ht="14.5">
      <c r="A21" s="151"/>
      <c r="B21" s="152"/>
      <c r="C21" s="160"/>
      <c r="D21" s="160"/>
      <c r="E21" s="160"/>
      <c r="F21" s="160"/>
      <c r="G21" s="160"/>
      <c r="H21" s="160"/>
      <c r="I21" s="160"/>
      <c r="J21" s="160"/>
      <c r="K21" s="160"/>
    </row>
    <row r="22" spans="1:11" ht="14.5">
      <c r="A22" s="151"/>
      <c r="B22" s="152"/>
      <c r="C22" s="160"/>
      <c r="D22" s="160"/>
      <c r="E22" s="160"/>
      <c r="F22" s="160"/>
      <c r="G22" s="160"/>
      <c r="H22" s="160"/>
      <c r="I22" s="160"/>
      <c r="J22" s="160"/>
      <c r="K22" s="160"/>
    </row>
    <row r="23" spans="1:11" ht="14.5">
      <c r="A23" s="151"/>
      <c r="B23" s="152"/>
      <c r="C23" s="160"/>
      <c r="D23" s="160"/>
      <c r="E23" s="160"/>
      <c r="F23" s="160"/>
      <c r="G23" s="160"/>
      <c r="H23" s="160"/>
      <c r="I23" s="160"/>
      <c r="J23" s="160"/>
      <c r="K23" s="160"/>
    </row>
    <row r="24" spans="1:11" ht="14.5">
      <c r="A24" s="151"/>
      <c r="B24" s="152"/>
      <c r="C24" s="160"/>
      <c r="D24" s="160"/>
      <c r="E24" s="160"/>
      <c r="F24" s="160"/>
      <c r="G24" s="160"/>
      <c r="H24" s="160"/>
      <c r="I24" s="160"/>
      <c r="J24" s="160"/>
      <c r="K24" s="160"/>
    </row>
    <row r="25" spans="1:11" ht="14.5">
      <c r="A25" s="151"/>
      <c r="B25" s="152"/>
      <c r="C25" s="160"/>
      <c r="D25" s="160"/>
      <c r="E25" s="160"/>
      <c r="F25" s="160"/>
      <c r="G25" s="160"/>
      <c r="H25" s="160"/>
      <c r="I25" s="160"/>
      <c r="J25" s="160"/>
      <c r="K25" s="160"/>
    </row>
    <row r="26" spans="1:11" ht="14.5">
      <c r="A26" s="151"/>
      <c r="B26" s="152"/>
      <c r="C26" s="160"/>
      <c r="D26" s="160"/>
      <c r="E26" s="160"/>
      <c r="F26" s="160"/>
      <c r="G26" s="160"/>
      <c r="H26" s="160"/>
      <c r="I26" s="160"/>
      <c r="J26" s="160"/>
      <c r="K26" s="160"/>
    </row>
    <row r="27" spans="1:11" ht="14.5">
      <c r="A27" s="151"/>
      <c r="B27" s="152"/>
      <c r="C27" s="160"/>
      <c r="D27" s="160"/>
      <c r="E27" s="160"/>
      <c r="F27" s="160"/>
      <c r="G27" s="160"/>
      <c r="H27" s="160"/>
      <c r="I27" s="160"/>
      <c r="J27" s="160"/>
      <c r="K27" s="160"/>
    </row>
    <row r="28" spans="1:11" ht="14.5">
      <c r="A28" s="151"/>
      <c r="B28" s="152"/>
      <c r="C28" s="160"/>
      <c r="D28" s="160"/>
      <c r="E28" s="160"/>
      <c r="F28" s="160"/>
      <c r="G28" s="160"/>
      <c r="H28" s="160"/>
      <c r="I28" s="160"/>
      <c r="J28" s="160"/>
      <c r="K28" s="160"/>
    </row>
    <row r="29" spans="1:11" ht="14.5">
      <c r="A29" s="151"/>
      <c r="B29" s="152"/>
      <c r="C29" s="160"/>
      <c r="D29" s="160"/>
      <c r="E29" s="160"/>
      <c r="F29" s="160"/>
      <c r="G29" s="160"/>
      <c r="H29" s="160"/>
      <c r="I29" s="160"/>
      <c r="J29" s="160"/>
      <c r="K29" s="160"/>
    </row>
    <row r="30" spans="1:11" ht="14.5">
      <c r="A30" s="151"/>
      <c r="B30" s="152"/>
      <c r="C30" s="160"/>
      <c r="D30" s="152"/>
      <c r="E30" s="160"/>
      <c r="F30" s="160"/>
      <c r="G30" s="160"/>
      <c r="H30" s="160"/>
      <c r="I30" s="160"/>
      <c r="J30" s="160"/>
      <c r="K30" s="160"/>
    </row>
    <row r="31" spans="1:11" ht="14.5">
      <c r="A31" s="151"/>
      <c r="B31" s="152"/>
      <c r="C31" s="152"/>
      <c r="D31" s="152"/>
      <c r="E31" s="152"/>
      <c r="F31" s="152"/>
      <c r="G31" s="152"/>
      <c r="H31" s="152"/>
      <c r="I31" s="152"/>
      <c r="J31" s="152"/>
      <c r="K31" s="152"/>
    </row>
    <row r="32" spans="1:11" ht="14.5">
      <c r="A32" s="151"/>
      <c r="B32" s="152"/>
      <c r="C32" s="152"/>
      <c r="D32" s="152"/>
      <c r="E32" s="152"/>
      <c r="F32" s="152"/>
      <c r="G32" s="152"/>
      <c r="H32" s="152"/>
      <c r="I32" s="152"/>
      <c r="J32" s="152"/>
      <c r="K32" s="152"/>
    </row>
    <row r="33" spans="1:11" ht="14.5">
      <c r="A33" s="151"/>
      <c r="B33" s="152"/>
      <c r="C33" s="152"/>
      <c r="D33" s="152"/>
      <c r="E33" s="152"/>
      <c r="F33" s="152"/>
      <c r="G33" s="152"/>
      <c r="H33" s="152"/>
      <c r="I33" s="152"/>
      <c r="J33" s="152"/>
      <c r="K33" s="152"/>
    </row>
    <row r="34" spans="1:11" ht="14.5">
      <c r="A34" s="151"/>
      <c r="B34" s="152"/>
      <c r="C34" s="152"/>
      <c r="D34" s="152"/>
      <c r="E34" s="152"/>
      <c r="F34" s="152"/>
      <c r="G34" s="152"/>
      <c r="H34" s="152"/>
      <c r="I34" s="152"/>
      <c r="J34" s="152"/>
      <c r="K34" s="152"/>
    </row>
    <row r="35" spans="1:11" ht="14.5">
      <c r="A35" s="151"/>
      <c r="B35" s="152"/>
      <c r="C35" s="152"/>
      <c r="D35" s="152"/>
      <c r="E35" s="152"/>
      <c r="F35" s="152"/>
      <c r="G35" s="152"/>
      <c r="H35" s="152"/>
      <c r="I35" s="152"/>
      <c r="J35" s="152"/>
      <c r="K35" s="152"/>
    </row>
    <row r="36" spans="1:11" ht="14.5">
      <c r="A36" s="151"/>
      <c r="B36" s="152"/>
      <c r="C36" s="152"/>
      <c r="D36" s="152"/>
      <c r="E36" s="152"/>
      <c r="F36" s="152"/>
      <c r="G36" s="152"/>
      <c r="H36" s="152"/>
      <c r="I36" s="152"/>
      <c r="J36" s="152"/>
      <c r="K36" s="152"/>
    </row>
    <row r="37" spans="1:11" ht="14.5">
      <c r="A37" s="151"/>
      <c r="B37" s="152"/>
      <c r="C37" s="152"/>
      <c r="D37" s="152"/>
      <c r="E37" s="152"/>
      <c r="F37" s="152"/>
      <c r="G37" s="152"/>
      <c r="H37" s="152"/>
      <c r="I37" s="152"/>
      <c r="J37" s="152"/>
      <c r="K37" s="152"/>
    </row>
    <row r="38" spans="1:11" ht="14.5">
      <c r="A38" s="151"/>
      <c r="B38" s="152"/>
      <c r="C38" s="152"/>
      <c r="D38" s="152"/>
      <c r="E38" s="152"/>
      <c r="F38" s="152"/>
      <c r="G38" s="152"/>
      <c r="H38" s="152"/>
      <c r="I38" s="152"/>
      <c r="J38" s="152"/>
      <c r="K38" s="152"/>
    </row>
    <row r="39" spans="1:11" ht="14.5">
      <c r="A39" s="151"/>
      <c r="B39" s="152"/>
      <c r="C39" s="152"/>
      <c r="D39" s="152"/>
      <c r="E39" s="152"/>
      <c r="F39" s="152"/>
      <c r="G39" s="152"/>
      <c r="H39" s="152"/>
      <c r="I39" s="152"/>
      <c r="J39" s="152"/>
      <c r="K39" s="152"/>
    </row>
    <row r="40" spans="1:11" ht="14.5">
      <c r="A40" s="151"/>
      <c r="B40" s="152"/>
      <c r="C40" s="152"/>
      <c r="D40" s="152"/>
      <c r="E40" s="152"/>
      <c r="F40" s="152"/>
      <c r="G40" s="152"/>
      <c r="H40" s="152"/>
      <c r="I40" s="152"/>
      <c r="J40" s="152"/>
      <c r="K40" s="152"/>
    </row>
    <row r="41" spans="1:11" ht="14.5">
      <c r="A41" s="151"/>
      <c r="B41" s="152"/>
      <c r="C41" s="152"/>
      <c r="D41" s="152"/>
      <c r="E41" s="152"/>
      <c r="F41" s="152"/>
      <c r="G41" s="152"/>
      <c r="H41" s="152"/>
      <c r="I41" s="152"/>
      <c r="J41" s="152"/>
      <c r="K41" s="152"/>
    </row>
    <row r="42" spans="1:11" ht="14.5">
      <c r="A42" s="151"/>
      <c r="B42" s="152"/>
      <c r="C42" s="152"/>
      <c r="D42" s="152"/>
      <c r="E42" s="152"/>
      <c r="F42" s="152"/>
      <c r="G42" s="152"/>
      <c r="H42" s="152"/>
      <c r="I42" s="152"/>
      <c r="J42" s="152"/>
      <c r="K42" s="152"/>
    </row>
    <row r="43" spans="1:11" ht="14.5">
      <c r="A43" s="151"/>
      <c r="B43" s="152"/>
      <c r="C43" s="152"/>
      <c r="D43" s="152"/>
      <c r="E43" s="152"/>
      <c r="F43" s="152"/>
      <c r="G43" s="152"/>
      <c r="H43" s="152"/>
      <c r="I43" s="152"/>
      <c r="J43" s="152"/>
      <c r="K43" s="152"/>
    </row>
  </sheetData>
  <conditionalFormatting sqref="C5">
    <cfRule type="expression" dxfId="1" priority="1">
      <formula>LEFT(C5,1)="&lt;"</formula>
    </cfRule>
  </conditionalFormatting>
  <conditionalFormatting sqref="D6">
    <cfRule type="expression" dxfId="0" priority="2">
      <formula>LEFT(D6,1)="&lt;"</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K31"/>
  <sheetViews>
    <sheetView zoomScale="95" zoomScaleNormal="95" workbookViewId="0">
      <selection activeCell="G15" sqref="G15"/>
    </sheetView>
  </sheetViews>
  <sheetFormatPr defaultColWidth="8.81640625" defaultRowHeight="14.5"/>
  <cols>
    <col min="1" max="1" width="8.81640625" style="1"/>
    <col min="2" max="2" width="19.54296875" style="1" customWidth="1"/>
    <col min="3" max="16384" width="8.81640625" style="1"/>
  </cols>
  <sheetData>
    <row r="3" spans="2:11" ht="14.5" customHeight="1">
      <c r="B3" s="163" t="s">
        <v>25</v>
      </c>
      <c r="C3" s="164"/>
      <c r="D3" s="164"/>
      <c r="E3" s="164"/>
      <c r="F3" s="164"/>
      <c r="G3" s="164"/>
      <c r="H3" s="164"/>
      <c r="I3" s="164"/>
      <c r="J3" s="164"/>
      <c r="K3" s="165"/>
    </row>
    <row r="4" spans="2:11" ht="14.5" customHeight="1">
      <c r="B4" s="166"/>
      <c r="C4" s="167"/>
      <c r="D4" s="167"/>
      <c r="E4" s="167"/>
      <c r="F4" s="167"/>
      <c r="G4" s="167"/>
      <c r="H4" s="167"/>
      <c r="I4" s="167"/>
      <c r="J4" s="167"/>
      <c r="K4" s="168"/>
    </row>
    <row r="6" spans="2:11">
      <c r="B6" s="4" t="s">
        <v>27</v>
      </c>
    </row>
    <row r="8" spans="2:11">
      <c r="B8" s="169" t="s">
        <v>110</v>
      </c>
      <c r="C8" s="170"/>
      <c r="D8" s="170"/>
      <c r="E8" s="170"/>
      <c r="F8" s="170"/>
      <c r="G8" s="170"/>
      <c r="H8" s="170"/>
      <c r="I8" s="170"/>
      <c r="J8" s="170"/>
      <c r="K8" s="171"/>
    </row>
    <row r="9" spans="2:11">
      <c r="B9" s="172"/>
      <c r="C9" s="173"/>
      <c r="D9" s="173"/>
      <c r="E9" s="173"/>
      <c r="F9" s="173"/>
      <c r="G9" s="173"/>
      <c r="H9" s="173"/>
      <c r="I9" s="173"/>
      <c r="J9" s="173"/>
      <c r="K9" s="174"/>
    </row>
    <row r="10" spans="2:11">
      <c r="B10" s="172"/>
      <c r="C10" s="173"/>
      <c r="D10" s="173"/>
      <c r="E10" s="173"/>
      <c r="F10" s="173"/>
      <c r="G10" s="173"/>
      <c r="H10" s="173"/>
      <c r="I10" s="173"/>
      <c r="J10" s="173"/>
      <c r="K10" s="174"/>
    </row>
    <row r="11" spans="2:11">
      <c r="B11" s="175"/>
      <c r="C11" s="176"/>
      <c r="D11" s="176"/>
      <c r="E11" s="176"/>
      <c r="F11" s="176"/>
      <c r="G11" s="176"/>
      <c r="H11" s="176"/>
      <c r="I11" s="176"/>
      <c r="J11" s="176"/>
      <c r="K11" s="177"/>
    </row>
    <row r="13" spans="2:11">
      <c r="B13" s="4" t="s">
        <v>26</v>
      </c>
    </row>
    <row r="15" spans="2:11">
      <c r="B15" s="169" t="s">
        <v>112</v>
      </c>
      <c r="C15" s="170"/>
      <c r="D15" s="170"/>
      <c r="E15" s="170"/>
      <c r="F15" s="170"/>
      <c r="G15" s="170"/>
      <c r="H15" s="170"/>
      <c r="I15" s="170"/>
      <c r="J15" s="170"/>
      <c r="K15" s="171"/>
    </row>
    <row r="16" spans="2:11">
      <c r="B16" s="172"/>
      <c r="C16" s="173"/>
      <c r="D16" s="173"/>
      <c r="E16" s="173"/>
      <c r="F16" s="173"/>
      <c r="G16" s="173"/>
      <c r="H16" s="173"/>
      <c r="I16" s="173"/>
      <c r="J16" s="173"/>
      <c r="K16" s="174"/>
    </row>
    <row r="17" spans="2:11">
      <c r="B17" s="172"/>
      <c r="C17" s="173"/>
      <c r="D17" s="173"/>
      <c r="E17" s="173"/>
      <c r="F17" s="173"/>
      <c r="G17" s="173"/>
      <c r="H17" s="173"/>
      <c r="I17" s="173"/>
      <c r="J17" s="173"/>
      <c r="K17" s="174"/>
    </row>
    <row r="18" spans="2:11">
      <c r="B18" s="172"/>
      <c r="C18" s="173"/>
      <c r="D18" s="173"/>
      <c r="E18" s="173"/>
      <c r="F18" s="173"/>
      <c r="G18" s="173"/>
      <c r="H18" s="173"/>
      <c r="I18" s="173"/>
      <c r="J18" s="173"/>
      <c r="K18" s="174"/>
    </row>
    <row r="19" spans="2:11">
      <c r="B19" s="175"/>
      <c r="C19" s="176"/>
      <c r="D19" s="176"/>
      <c r="E19" s="176"/>
      <c r="F19" s="176"/>
      <c r="G19" s="176"/>
      <c r="H19" s="176"/>
      <c r="I19" s="176"/>
      <c r="J19" s="176"/>
      <c r="K19" s="177"/>
    </row>
    <row r="21" spans="2:11" ht="26.5">
      <c r="B21" s="27" t="s">
        <v>28</v>
      </c>
    </row>
    <row r="23" spans="2:11">
      <c r="B23" s="169" t="s">
        <v>111</v>
      </c>
      <c r="C23" s="170"/>
      <c r="D23" s="170"/>
      <c r="E23" s="170"/>
      <c r="F23" s="170"/>
      <c r="G23" s="170"/>
      <c r="H23" s="170"/>
      <c r="I23" s="170"/>
      <c r="J23" s="170"/>
      <c r="K23" s="171"/>
    </row>
    <row r="24" spans="2:11">
      <c r="B24" s="172"/>
      <c r="C24" s="173"/>
      <c r="D24" s="173"/>
      <c r="E24" s="173"/>
      <c r="F24" s="173"/>
      <c r="G24" s="173"/>
      <c r="H24" s="173"/>
      <c r="I24" s="173"/>
      <c r="J24" s="173"/>
      <c r="K24" s="174"/>
    </row>
    <row r="25" spans="2:11">
      <c r="B25" s="175"/>
      <c r="C25" s="176"/>
      <c r="D25" s="176"/>
      <c r="E25" s="176"/>
      <c r="F25" s="176"/>
      <c r="G25" s="176"/>
      <c r="H25" s="176"/>
      <c r="I25" s="176"/>
      <c r="J25" s="176"/>
      <c r="K25" s="177"/>
    </row>
    <row r="27" spans="2:11">
      <c r="B27" s="27" t="s">
        <v>64</v>
      </c>
    </row>
    <row r="29" spans="2:11">
      <c r="B29" s="169" t="s">
        <v>87</v>
      </c>
      <c r="C29" s="170"/>
      <c r="D29" s="170"/>
      <c r="E29" s="170"/>
      <c r="F29" s="170"/>
      <c r="G29" s="170"/>
      <c r="H29" s="170"/>
      <c r="I29" s="170"/>
      <c r="J29" s="170"/>
      <c r="K29" s="171"/>
    </row>
    <row r="30" spans="2:11">
      <c r="B30" s="172"/>
      <c r="C30" s="173"/>
      <c r="D30" s="173"/>
      <c r="E30" s="173"/>
      <c r="F30" s="173"/>
      <c r="G30" s="173"/>
      <c r="H30" s="173"/>
      <c r="I30" s="173"/>
      <c r="J30" s="173"/>
      <c r="K30" s="174"/>
    </row>
    <row r="31" spans="2:11">
      <c r="B31" s="175"/>
      <c r="C31" s="176"/>
      <c r="D31" s="176"/>
      <c r="E31" s="176"/>
      <c r="F31" s="176"/>
      <c r="G31" s="176"/>
      <c r="H31" s="176"/>
      <c r="I31" s="176"/>
      <c r="J31" s="176"/>
      <c r="K31" s="177"/>
    </row>
  </sheetData>
  <mergeCells count="5">
    <mergeCell ref="B3:K4"/>
    <mergeCell ref="B15:K19"/>
    <mergeCell ref="B8:K11"/>
    <mergeCell ref="B23:K25"/>
    <mergeCell ref="B29:K31"/>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B300"/>
  <sheetViews>
    <sheetView zoomScale="93" zoomScaleNormal="93" workbookViewId="0">
      <selection activeCell="G15" sqref="G15"/>
    </sheetView>
  </sheetViews>
  <sheetFormatPr defaultColWidth="8.81640625" defaultRowHeight="14.5"/>
  <cols>
    <col min="1" max="1" width="5" style="1" customWidth="1"/>
    <col min="2" max="2" width="36.54296875" style="1" customWidth="1"/>
    <col min="3" max="3" width="30.81640625" style="1" customWidth="1"/>
    <col min="4" max="4" width="20.81640625" style="1" bestFit="1" customWidth="1"/>
    <col min="5" max="6" width="25.81640625" style="1" bestFit="1" customWidth="1"/>
    <col min="7" max="7" width="28.54296875" style="1" customWidth="1"/>
    <col min="8" max="8" width="32.453125" style="1" bestFit="1" customWidth="1"/>
    <col min="9" max="9" width="21" style="1" bestFit="1" customWidth="1"/>
    <col min="10" max="10" width="36.453125" style="1" bestFit="1" customWidth="1"/>
    <col min="11" max="11" width="34.81640625" style="1" bestFit="1" customWidth="1"/>
    <col min="12" max="12" width="25.81640625" style="1" bestFit="1" customWidth="1"/>
    <col min="13" max="13" width="20.81640625" style="1" bestFit="1" customWidth="1"/>
    <col min="14" max="14" width="23.81640625" style="1" bestFit="1" customWidth="1"/>
    <col min="15" max="15" width="16.453125" style="1" customWidth="1"/>
    <col min="16" max="16" width="18.81640625" style="1" bestFit="1" customWidth="1"/>
    <col min="17" max="17" width="13.54296875" style="1" bestFit="1" customWidth="1"/>
    <col min="18" max="18" width="19.453125" style="1" bestFit="1" customWidth="1"/>
    <col min="19" max="19" width="34.81640625" style="1" bestFit="1" customWidth="1"/>
    <col min="20" max="22" width="10.1796875" style="1" bestFit="1" customWidth="1"/>
    <col min="23" max="16384" width="8.81640625" style="1"/>
  </cols>
  <sheetData>
    <row r="2" spans="2:11" ht="14.5" customHeight="1">
      <c r="B2" s="183" t="s">
        <v>0</v>
      </c>
      <c r="C2" s="184"/>
      <c r="D2" s="184"/>
      <c r="E2" s="184"/>
      <c r="F2" s="184"/>
    </row>
    <row r="3" spans="2:11" ht="14.5" customHeight="1">
      <c r="B3" s="166"/>
      <c r="C3" s="167"/>
      <c r="D3" s="167"/>
      <c r="E3" s="167"/>
      <c r="F3" s="167"/>
    </row>
    <row r="4" spans="2:11" ht="26.5" customHeight="1">
      <c r="B4" s="16" t="s">
        <v>21</v>
      </c>
      <c r="C4" s="180" t="s">
        <v>22</v>
      </c>
      <c r="D4" s="181"/>
      <c r="E4" s="182"/>
      <c r="F4" s="16" t="s">
        <v>1</v>
      </c>
      <c r="I4" s="178" t="s">
        <v>83</v>
      </c>
      <c r="J4" s="179"/>
    </row>
    <row r="5" spans="2:11">
      <c r="B5" s="33" t="s">
        <v>33</v>
      </c>
      <c r="C5" s="185" t="s">
        <v>48</v>
      </c>
      <c r="D5" s="186"/>
      <c r="E5" s="187"/>
      <c r="F5" s="36" t="s">
        <v>2</v>
      </c>
      <c r="I5" s="66" t="str">
        <f>'LRMCby Voltage Region &amp; Driver'!B106</f>
        <v>Sub transmission</v>
      </c>
      <c r="J5" s="68">
        <f ca="1">'LRMCby Voltage Region &amp; Driver'!S122</f>
        <v>1.9642166039360611</v>
      </c>
    </row>
    <row r="6" spans="2:11">
      <c r="B6" s="34" t="s">
        <v>29</v>
      </c>
      <c r="C6" s="188" t="s">
        <v>49</v>
      </c>
      <c r="D6" s="189"/>
      <c r="E6" s="190"/>
      <c r="F6" s="37" t="s">
        <v>3</v>
      </c>
      <c r="I6" s="67" t="str">
        <f>'LRMCby Voltage Region &amp; Driver'!B125</f>
        <v>Zone substations</v>
      </c>
      <c r="J6" s="13">
        <f ca="1">'LRMCby Voltage Region &amp; Driver'!S141</f>
        <v>25.998062036720228</v>
      </c>
    </row>
    <row r="7" spans="2:11">
      <c r="B7" s="34" t="s">
        <v>30</v>
      </c>
      <c r="C7" s="188" t="s">
        <v>50</v>
      </c>
      <c r="D7" s="189"/>
      <c r="E7" s="190"/>
      <c r="F7" s="38" t="s">
        <v>45</v>
      </c>
      <c r="I7" s="67" t="str">
        <f>'LRMCby Voltage Region &amp; Driver'!B144</f>
        <v>High Voltage Network</v>
      </c>
      <c r="J7" s="13">
        <f ca="1">'LRMCby Voltage Region &amp; Driver'!S160</f>
        <v>44.568974148356432</v>
      </c>
    </row>
    <row r="8" spans="2:11">
      <c r="B8" s="34" t="s">
        <v>31</v>
      </c>
      <c r="C8" s="188" t="s">
        <v>51</v>
      </c>
      <c r="D8" s="189"/>
      <c r="E8" s="190"/>
      <c r="F8" s="39" t="s">
        <v>57</v>
      </c>
      <c r="I8" s="67" t="str">
        <f>'LRMCby Voltage Region &amp; Driver'!B163</f>
        <v>DSS and Low Voltage network</v>
      </c>
      <c r="J8" s="13">
        <f ca="1">'LRMCby Voltage Region &amp; Driver'!S179</f>
        <v>109.68672221511119</v>
      </c>
      <c r="K8" s="3"/>
    </row>
    <row r="9" spans="2:11">
      <c r="B9" s="35" t="s">
        <v>32</v>
      </c>
      <c r="C9" s="193" t="s">
        <v>52</v>
      </c>
      <c r="D9" s="194"/>
      <c r="E9" s="195"/>
      <c r="F9" s="40" t="s">
        <v>24</v>
      </c>
    </row>
    <row r="10" spans="2:11">
      <c r="I10" s="67" t="s">
        <v>94</v>
      </c>
      <c r="J10" s="13">
        <f ca="1">'LRMCby Voltage Region &amp; Driver'!S84</f>
        <v>6.9360636764108467E-3</v>
      </c>
    </row>
    <row r="11" spans="2:11">
      <c r="B11" s="2" t="s">
        <v>37</v>
      </c>
      <c r="C11" s="3"/>
    </row>
    <row r="13" spans="2:11">
      <c r="B13" s="4" t="s">
        <v>4</v>
      </c>
      <c r="C13" s="7" t="s">
        <v>58</v>
      </c>
      <c r="D13" s="191" t="s">
        <v>8</v>
      </c>
      <c r="E13" s="191"/>
      <c r="F13" s="191"/>
      <c r="G13" s="192"/>
    </row>
    <row r="14" spans="2:11">
      <c r="B14" s="14" t="s">
        <v>5</v>
      </c>
      <c r="C14" s="15">
        <v>2026</v>
      </c>
      <c r="D14" s="196" t="s">
        <v>53</v>
      </c>
      <c r="E14" s="196"/>
      <c r="F14" s="196"/>
      <c r="G14" s="197"/>
      <c r="I14" s="32"/>
    </row>
    <row r="15" spans="2:11">
      <c r="B15" s="5" t="s">
        <v>16</v>
      </c>
      <c r="C15" s="23">
        <v>2026</v>
      </c>
      <c r="D15" s="201" t="s">
        <v>54</v>
      </c>
      <c r="E15" s="202"/>
      <c r="F15" s="202"/>
      <c r="G15" s="203"/>
    </row>
    <row r="16" spans="2:11">
      <c r="B16" s="5" t="s">
        <v>47</v>
      </c>
      <c r="C16" s="78">
        <v>7.0000000000000007E-2</v>
      </c>
      <c r="D16" s="201" t="s">
        <v>95</v>
      </c>
      <c r="E16" s="202"/>
      <c r="F16" s="202"/>
      <c r="G16" s="203"/>
      <c r="I16" s="32"/>
    </row>
    <row r="17" spans="2:8">
      <c r="B17" s="49" t="s">
        <v>66</v>
      </c>
      <c r="C17" s="204" t="s">
        <v>23</v>
      </c>
      <c r="D17" s="204"/>
      <c r="E17" s="204"/>
      <c r="F17" s="204"/>
      <c r="G17" s="205"/>
      <c r="H17" s="32"/>
    </row>
    <row r="18" spans="2:8" ht="22">
      <c r="B18" s="22" t="s">
        <v>65</v>
      </c>
      <c r="C18" s="18" t="s">
        <v>15</v>
      </c>
      <c r="D18" s="107" t="s">
        <v>75</v>
      </c>
      <c r="E18" s="44"/>
      <c r="F18" s="44"/>
      <c r="G18" s="45"/>
      <c r="H18" s="32"/>
    </row>
    <row r="19" spans="2:8">
      <c r="B19" s="47" t="str">
        <f>Lists!C3</f>
        <v>Sub transmission</v>
      </c>
      <c r="C19" s="31">
        <v>0</v>
      </c>
      <c r="D19" s="198" t="s">
        <v>72</v>
      </c>
      <c r="E19" s="199"/>
      <c r="F19" s="199"/>
      <c r="G19" s="200"/>
      <c r="H19" s="32"/>
    </row>
    <row r="20" spans="2:8">
      <c r="B20" s="47" t="str">
        <f>Lists!C4</f>
        <v>Zone substations</v>
      </c>
      <c r="C20" s="31">
        <v>0</v>
      </c>
      <c r="D20" s="198" t="s">
        <v>72</v>
      </c>
      <c r="E20" s="199"/>
      <c r="F20" s="199"/>
      <c r="G20" s="200"/>
      <c r="H20" s="32"/>
    </row>
    <row r="21" spans="2:8">
      <c r="B21" s="47" t="str">
        <f>Lists!C5</f>
        <v>High Voltage Network</v>
      </c>
      <c r="C21" s="31">
        <v>0</v>
      </c>
      <c r="D21" s="198" t="s">
        <v>72</v>
      </c>
      <c r="E21" s="199"/>
      <c r="F21" s="199"/>
      <c r="G21" s="200"/>
      <c r="H21" s="32"/>
    </row>
    <row r="22" spans="2:8">
      <c r="B22" s="47" t="str">
        <f>Lists!C6</f>
        <v>DSS and Low Voltage network</v>
      </c>
      <c r="C22" s="31">
        <v>0</v>
      </c>
      <c r="D22" s="198" t="s">
        <v>72</v>
      </c>
      <c r="E22" s="199"/>
      <c r="F22" s="199"/>
      <c r="G22" s="200"/>
      <c r="H22" s="32"/>
    </row>
    <row r="23" spans="2:8">
      <c r="B23" s="47" t="str">
        <f>Lists!C7</f>
        <v>Export</v>
      </c>
      <c r="C23" s="31">
        <v>0</v>
      </c>
      <c r="D23" s="198" t="s">
        <v>72</v>
      </c>
      <c r="E23" s="199"/>
      <c r="F23" s="199"/>
      <c r="G23" s="200"/>
      <c r="H23" s="32"/>
    </row>
    <row r="24" spans="2:8">
      <c r="B24" s="64" t="s">
        <v>18</v>
      </c>
      <c r="C24" s="204" t="s">
        <v>23</v>
      </c>
      <c r="D24" s="204"/>
      <c r="E24" s="204"/>
      <c r="F24" s="204"/>
      <c r="G24" s="205"/>
      <c r="H24" s="32"/>
    </row>
    <row r="25" spans="2:8">
      <c r="B25" s="47" t="str">
        <f>B19</f>
        <v>Sub transmission</v>
      </c>
      <c r="C25" s="31">
        <v>0</v>
      </c>
      <c r="D25" s="209" t="s">
        <v>20</v>
      </c>
      <c r="E25" s="210"/>
      <c r="F25" s="210"/>
      <c r="G25" s="211"/>
      <c r="H25" s="32"/>
    </row>
    <row r="26" spans="2:8">
      <c r="B26" s="47" t="str">
        <f>B20</f>
        <v>Zone substations</v>
      </c>
      <c r="C26" s="50">
        <v>0</v>
      </c>
      <c r="D26" s="60" t="s">
        <v>20</v>
      </c>
      <c r="E26" s="44"/>
      <c r="F26" s="44"/>
      <c r="G26" s="45"/>
      <c r="H26" s="32"/>
    </row>
    <row r="27" spans="2:8">
      <c r="B27" s="47" t="str">
        <f>B21</f>
        <v>High Voltage Network</v>
      </c>
      <c r="C27" s="31">
        <v>0</v>
      </c>
      <c r="D27" s="198" t="s">
        <v>20</v>
      </c>
      <c r="E27" s="199"/>
      <c r="F27" s="199"/>
      <c r="G27" s="200"/>
      <c r="H27" s="32"/>
    </row>
    <row r="28" spans="2:8">
      <c r="B28" s="47" t="str">
        <f>B22</f>
        <v>DSS and Low Voltage network</v>
      </c>
      <c r="C28" s="31">
        <v>0</v>
      </c>
      <c r="D28" s="198" t="s">
        <v>20</v>
      </c>
      <c r="E28" s="199"/>
      <c r="F28" s="199"/>
      <c r="G28" s="200"/>
      <c r="H28" s="32"/>
    </row>
    <row r="29" spans="2:8">
      <c r="B29" s="48" t="str">
        <f>B23</f>
        <v>Export</v>
      </c>
      <c r="C29" s="65">
        <v>0</v>
      </c>
      <c r="D29" s="206" t="s">
        <v>20</v>
      </c>
      <c r="E29" s="207"/>
      <c r="F29" s="207"/>
      <c r="G29" s="208"/>
      <c r="H29" s="32"/>
    </row>
    <row r="30" spans="2:8">
      <c r="H30" s="32"/>
    </row>
    <row r="31" spans="2:8">
      <c r="H31" s="32"/>
    </row>
    <row r="32" spans="2:8">
      <c r="H32" s="32"/>
    </row>
    <row r="33" spans="2:22">
      <c r="H33" s="32"/>
    </row>
    <row r="34" spans="2:22">
      <c r="B34" s="2" t="s">
        <v>61</v>
      </c>
      <c r="C34" s="8">
        <f>C14</f>
        <v>2026</v>
      </c>
      <c r="D34" s="7">
        <f>C34+1</f>
        <v>2027</v>
      </c>
      <c r="E34" s="7">
        <f t="shared" ref="E34:M34" si="0">D34+1</f>
        <v>2028</v>
      </c>
      <c r="F34" s="7">
        <f t="shared" si="0"/>
        <v>2029</v>
      </c>
      <c r="G34" s="7">
        <f t="shared" si="0"/>
        <v>2030</v>
      </c>
      <c r="H34" s="7">
        <f t="shared" si="0"/>
        <v>2031</v>
      </c>
      <c r="I34" s="7">
        <f t="shared" si="0"/>
        <v>2032</v>
      </c>
      <c r="J34" s="7">
        <f t="shared" si="0"/>
        <v>2033</v>
      </c>
      <c r="K34" s="7">
        <f t="shared" si="0"/>
        <v>2034</v>
      </c>
      <c r="L34" s="7">
        <f t="shared" si="0"/>
        <v>2035</v>
      </c>
      <c r="M34" s="7">
        <f t="shared" si="0"/>
        <v>2036</v>
      </c>
      <c r="N34" s="7">
        <f t="shared" ref="N34" si="1">M34+1</f>
        <v>2037</v>
      </c>
      <c r="O34" s="7">
        <f t="shared" ref="O34" si="2">N34+1</f>
        <v>2038</v>
      </c>
      <c r="P34" s="7">
        <f t="shared" ref="P34" si="3">O34+1</f>
        <v>2039</v>
      </c>
      <c r="Q34" s="7">
        <f t="shared" ref="Q34" si="4">P34+1</f>
        <v>2040</v>
      </c>
      <c r="R34" s="7">
        <f t="shared" ref="R34" si="5">Q34+1</f>
        <v>2041</v>
      </c>
      <c r="S34" s="7">
        <f t="shared" ref="S34" si="6">R34+1</f>
        <v>2042</v>
      </c>
      <c r="T34" s="7">
        <f t="shared" ref="T34" si="7">S34+1</f>
        <v>2043</v>
      </c>
      <c r="U34" s="7">
        <f t="shared" ref="U34:V34" si="8">T34+1</f>
        <v>2044</v>
      </c>
      <c r="V34" s="7">
        <f t="shared" si="8"/>
        <v>2045</v>
      </c>
    </row>
    <row r="35" spans="2:22">
      <c r="B35" s="70" t="s">
        <v>62</v>
      </c>
      <c r="C35" s="71">
        <f>SUM(C64,C115,C166,C217)</f>
        <v>54563481.463776641</v>
      </c>
      <c r="D35" s="71">
        <f t="shared" ref="D35:L35" si="9">SUM(D64,D115,D166,D217)</f>
        <v>56801445.106062829</v>
      </c>
      <c r="E35" s="71">
        <f t="shared" si="9"/>
        <v>53178161.153152272</v>
      </c>
      <c r="F35" s="71">
        <f t="shared" si="9"/>
        <v>73651398.883360669</v>
      </c>
      <c r="G35" s="71">
        <f t="shared" si="9"/>
        <v>47195137.823728025</v>
      </c>
      <c r="H35" s="71">
        <f t="shared" si="9"/>
        <v>54000000</v>
      </c>
      <c r="I35" s="71">
        <f t="shared" si="9"/>
        <v>54000000</v>
      </c>
      <c r="J35" s="71">
        <f t="shared" si="9"/>
        <v>54000000</v>
      </c>
      <c r="K35" s="71">
        <f t="shared" si="9"/>
        <v>54000000</v>
      </c>
      <c r="L35" s="102">
        <f t="shared" si="9"/>
        <v>54000000</v>
      </c>
      <c r="M35" s="71">
        <f t="shared" ref="M35" si="10">SUM(M64,M115,M166,M217)</f>
        <v>0</v>
      </c>
      <c r="N35" s="102"/>
      <c r="V35" s="104"/>
    </row>
    <row r="36" spans="2:22">
      <c r="B36" s="72" t="s">
        <v>63</v>
      </c>
      <c r="C36" s="73">
        <f>SUM(C35:M35)</f>
        <v>555389624.43008041</v>
      </c>
      <c r="D36" s="73"/>
      <c r="E36" s="73"/>
      <c r="F36" s="73"/>
      <c r="G36" s="73"/>
      <c r="H36" s="73"/>
      <c r="I36" s="73"/>
      <c r="J36" s="73"/>
      <c r="K36" s="73"/>
      <c r="L36" s="73"/>
      <c r="M36" s="73"/>
      <c r="N36" s="73"/>
      <c r="V36" s="105"/>
    </row>
    <row r="37" spans="2:22">
      <c r="B37" s="72" t="s">
        <v>82</v>
      </c>
      <c r="C37" s="73">
        <f>C36-SUM('Input Forecast Cap Projects'!F4:J13)*1000000</f>
        <v>270000000</v>
      </c>
      <c r="D37" s="32"/>
      <c r="E37" s="32"/>
      <c r="F37" s="32"/>
      <c r="G37" s="32"/>
      <c r="H37" s="32"/>
      <c r="I37" s="32"/>
      <c r="J37" s="32"/>
      <c r="K37" s="32"/>
      <c r="L37" s="32"/>
      <c r="M37" s="32"/>
      <c r="N37" s="32"/>
      <c r="V37" s="105"/>
    </row>
    <row r="38" spans="2:22">
      <c r="B38" s="72"/>
      <c r="C38" s="73"/>
      <c r="D38" s="73"/>
      <c r="E38" s="73"/>
      <c r="F38" s="73"/>
      <c r="G38" s="73"/>
      <c r="H38" s="73"/>
      <c r="I38" s="73"/>
      <c r="J38" s="73"/>
      <c r="K38" s="73"/>
      <c r="L38" s="73"/>
      <c r="M38" s="73"/>
      <c r="N38" s="73"/>
      <c r="V38" s="105"/>
    </row>
    <row r="39" spans="2:22">
      <c r="B39" s="74"/>
      <c r="C39" s="75"/>
      <c r="D39" s="76"/>
      <c r="E39" s="77"/>
      <c r="F39" s="77"/>
      <c r="G39" s="77"/>
      <c r="H39" s="77"/>
      <c r="I39" s="77"/>
      <c r="J39" s="77"/>
      <c r="K39" s="77"/>
      <c r="L39" s="77"/>
      <c r="M39" s="77"/>
      <c r="N39" s="77"/>
      <c r="O39" s="103"/>
      <c r="P39" s="103"/>
      <c r="Q39" s="103"/>
      <c r="R39" s="103"/>
      <c r="S39" s="103"/>
      <c r="T39" s="103"/>
      <c r="U39" s="103"/>
      <c r="V39" s="106"/>
    </row>
    <row r="40" spans="2:22" ht="15" thickBot="1">
      <c r="B40" s="32"/>
      <c r="C40" s="73"/>
      <c r="D40" s="73"/>
      <c r="E40" s="73"/>
      <c r="F40" s="73"/>
      <c r="G40" s="73"/>
      <c r="H40" s="73"/>
      <c r="I40" s="73"/>
      <c r="J40" s="73"/>
      <c r="K40" s="73"/>
      <c r="L40" s="73"/>
      <c r="M40" s="73"/>
      <c r="N40" s="73"/>
    </row>
    <row r="41" spans="2:22">
      <c r="B41" s="101" t="s">
        <v>106</v>
      </c>
      <c r="C41" s="138">
        <v>162643.685</v>
      </c>
      <c r="D41" s="139">
        <v>395131.01999999979</v>
      </c>
      <c r="E41" s="139">
        <v>621710.59499999997</v>
      </c>
      <c r="F41" s="139">
        <v>762988.42400000012</v>
      </c>
      <c r="G41" s="139">
        <v>854823.38600000006</v>
      </c>
      <c r="H41" s="139">
        <f>G41+$G41/5</f>
        <v>1025788.0632000001</v>
      </c>
      <c r="I41" s="139">
        <f t="shared" ref="I41:L41" si="11">H41+$G41/5</f>
        <v>1196752.7404</v>
      </c>
      <c r="J41" s="139">
        <f t="shared" si="11"/>
        <v>1367717.4176</v>
      </c>
      <c r="K41" s="139">
        <f t="shared" si="11"/>
        <v>1538682.0948000001</v>
      </c>
      <c r="L41" s="140">
        <f t="shared" si="11"/>
        <v>1709646.7720000001</v>
      </c>
    </row>
    <row r="42" spans="2:22">
      <c r="C42" s="141">
        <v>119859.56699999997</v>
      </c>
      <c r="D42" s="142">
        <v>360515.9960000001</v>
      </c>
      <c r="E42" s="142">
        <v>562861.07899999979</v>
      </c>
      <c r="F42" s="142">
        <v>657646.05100000021</v>
      </c>
      <c r="G42" s="142">
        <v>724925.40300000017</v>
      </c>
      <c r="H42" s="142">
        <f t="shared" ref="H42:L44" si="12">G42+$G42/5</f>
        <v>869910.48360000015</v>
      </c>
      <c r="I42" s="142">
        <f t="shared" si="12"/>
        <v>1014895.5642000001</v>
      </c>
      <c r="J42" s="142">
        <f t="shared" si="12"/>
        <v>1159880.6448000001</v>
      </c>
      <c r="K42" s="142">
        <f t="shared" si="12"/>
        <v>1304865.7254000001</v>
      </c>
      <c r="L42" s="143">
        <f t="shared" si="12"/>
        <v>1449850.8060000001</v>
      </c>
    </row>
    <row r="43" spans="2:22">
      <c r="C43" s="141">
        <v>-13920.966000000135</v>
      </c>
      <c r="D43" s="142">
        <v>78844.075999999855</v>
      </c>
      <c r="E43" s="142">
        <v>139035.37600000028</v>
      </c>
      <c r="F43" s="142">
        <v>183481.81299999988</v>
      </c>
      <c r="G43" s="142">
        <v>241895.73999999993</v>
      </c>
      <c r="H43" s="142">
        <f t="shared" si="12"/>
        <v>290274.88799999992</v>
      </c>
      <c r="I43" s="142">
        <f t="shared" si="12"/>
        <v>338654.03599999991</v>
      </c>
      <c r="J43" s="142">
        <f t="shared" si="12"/>
        <v>387033.18399999989</v>
      </c>
      <c r="K43" s="142">
        <f t="shared" si="12"/>
        <v>435412.33199999988</v>
      </c>
      <c r="L43" s="143">
        <f t="shared" si="12"/>
        <v>483791.47999999986</v>
      </c>
    </row>
    <row r="44" spans="2:22" ht="15" thickBot="1">
      <c r="C44" s="144">
        <v>-48751.999999999956</v>
      </c>
      <c r="D44" s="145">
        <v>39883.000000000262</v>
      </c>
      <c r="E44" s="145">
        <v>105215.00000000015</v>
      </c>
      <c r="F44" s="145">
        <v>148609.00000000038</v>
      </c>
      <c r="G44" s="145">
        <v>209134</v>
      </c>
      <c r="H44" s="145">
        <f t="shared" si="12"/>
        <v>250960.8</v>
      </c>
      <c r="I44" s="145">
        <f t="shared" si="12"/>
        <v>292787.59999999998</v>
      </c>
      <c r="J44" s="145">
        <f t="shared" si="12"/>
        <v>334614.39999999997</v>
      </c>
      <c r="K44" s="145">
        <f t="shared" si="12"/>
        <v>376441.19999999995</v>
      </c>
      <c r="L44" s="146">
        <f t="shared" si="12"/>
        <v>418267.99999999994</v>
      </c>
    </row>
    <row r="45" spans="2:22">
      <c r="B45" s="3"/>
      <c r="C45" s="59"/>
      <c r="D45" s="59"/>
      <c r="E45" s="59"/>
      <c r="F45" s="59"/>
      <c r="G45" s="59"/>
      <c r="H45" s="59"/>
      <c r="I45" s="59"/>
      <c r="J45" s="59"/>
      <c r="K45" s="59"/>
    </row>
    <row r="46" spans="2:22">
      <c r="B46" s="3"/>
      <c r="C46" s="59"/>
      <c r="D46" s="59"/>
      <c r="E46" s="59"/>
      <c r="F46" s="59"/>
      <c r="G46" s="59"/>
      <c r="H46" s="59"/>
      <c r="I46" s="59"/>
      <c r="J46" s="59"/>
      <c r="K46" s="59"/>
    </row>
    <row r="47" spans="2:22">
      <c r="C47" s="3"/>
      <c r="D47" s="3"/>
      <c r="E47" s="3"/>
      <c r="F47" s="3"/>
      <c r="G47" s="3"/>
      <c r="H47" s="3"/>
      <c r="I47" s="3"/>
      <c r="J47" s="3"/>
      <c r="K47" s="3"/>
      <c r="L47" s="3"/>
      <c r="M47" s="3"/>
      <c r="N47" s="3"/>
      <c r="O47" s="3"/>
      <c r="P47" s="3"/>
      <c r="Q47" s="3"/>
      <c r="R47" s="3"/>
      <c r="S47" s="3"/>
      <c r="T47" s="3"/>
    </row>
    <row r="48" spans="2:22">
      <c r="B48" s="2" t="str">
        <f>Lists!$C$3</f>
        <v>Sub transmission</v>
      </c>
      <c r="C48" s="3"/>
      <c r="D48" s="3"/>
      <c r="E48" s="3"/>
      <c r="F48" s="3"/>
      <c r="G48" s="3"/>
      <c r="H48" s="3"/>
      <c r="I48" s="3"/>
      <c r="J48" s="3"/>
      <c r="K48" s="3"/>
      <c r="L48" s="3"/>
      <c r="M48" s="3"/>
      <c r="N48" s="3"/>
      <c r="O48" s="3"/>
      <c r="P48" s="3"/>
      <c r="Q48" s="3"/>
      <c r="R48" s="3"/>
      <c r="S48" s="3"/>
      <c r="T48" s="3"/>
      <c r="U48" s="3"/>
    </row>
    <row r="49" spans="2:28">
      <c r="B49" s="3"/>
      <c r="C49" s="3"/>
      <c r="D49" s="3"/>
      <c r="E49" s="3"/>
      <c r="F49" s="3"/>
      <c r="G49" s="3"/>
      <c r="H49" s="3"/>
      <c r="I49" s="3"/>
      <c r="J49" s="3"/>
      <c r="K49" s="3"/>
      <c r="L49" s="3"/>
      <c r="M49" s="3"/>
      <c r="N49" s="3"/>
      <c r="O49" s="3"/>
      <c r="P49" s="3"/>
      <c r="Q49" s="3"/>
      <c r="R49" s="3"/>
    </row>
    <row r="50" spans="2:28">
      <c r="B50" s="4" t="s">
        <v>55</v>
      </c>
      <c r="C50" s="8">
        <f>C34</f>
        <v>2026</v>
      </c>
      <c r="D50" s="8">
        <f t="shared" ref="D50:V50" si="13">D34</f>
        <v>2027</v>
      </c>
      <c r="E50" s="8">
        <f t="shared" si="13"/>
        <v>2028</v>
      </c>
      <c r="F50" s="8">
        <f t="shared" si="13"/>
        <v>2029</v>
      </c>
      <c r="G50" s="8">
        <f t="shared" si="13"/>
        <v>2030</v>
      </c>
      <c r="H50" s="8">
        <f t="shared" si="13"/>
        <v>2031</v>
      </c>
      <c r="I50" s="8">
        <f t="shared" si="13"/>
        <v>2032</v>
      </c>
      <c r="J50" s="8">
        <f t="shared" si="13"/>
        <v>2033</v>
      </c>
      <c r="K50" s="8">
        <f t="shared" si="13"/>
        <v>2034</v>
      </c>
      <c r="L50" s="8">
        <f t="shared" si="13"/>
        <v>2035</v>
      </c>
      <c r="M50" s="8">
        <f t="shared" si="13"/>
        <v>2036</v>
      </c>
      <c r="N50" s="8">
        <f t="shared" si="13"/>
        <v>2037</v>
      </c>
      <c r="O50" s="8">
        <f t="shared" si="13"/>
        <v>2038</v>
      </c>
      <c r="P50" s="8">
        <f t="shared" si="13"/>
        <v>2039</v>
      </c>
      <c r="Q50" s="8">
        <f t="shared" si="13"/>
        <v>2040</v>
      </c>
      <c r="R50" s="8">
        <f t="shared" si="13"/>
        <v>2041</v>
      </c>
      <c r="S50" s="8">
        <f t="shared" si="13"/>
        <v>2042</v>
      </c>
      <c r="T50" s="8">
        <f t="shared" si="13"/>
        <v>2043</v>
      </c>
      <c r="U50" s="8">
        <f t="shared" si="13"/>
        <v>2044</v>
      </c>
      <c r="V50" s="8">
        <f t="shared" si="13"/>
        <v>2045</v>
      </c>
      <c r="W50" s="7"/>
      <c r="X50" s="7"/>
      <c r="Y50" s="7"/>
      <c r="Z50" s="7"/>
      <c r="AA50" s="7"/>
      <c r="AB50" s="7"/>
    </row>
    <row r="51" spans="2:28">
      <c r="B51" s="61" t="str">
        <f>IF(Lists!D3="","",Lists!D3)</f>
        <v>All Network</v>
      </c>
      <c r="C51" s="11">
        <f>SUMIFS('Input Forecast Cap Projects'!F4:F13,'Input Forecast Cap Projects'!$D$4:$D$13,'Input Sheet - LRMC'!$B48)*1000000</f>
        <v>3783902.9964000001</v>
      </c>
      <c r="D51" s="11">
        <f>SUMIFS('Input Forecast Cap Projects'!G4:G13,'Input Forecast Cap Projects'!$D$4:$D$13,'Input Sheet - LRMC'!$B48)*1000000</f>
        <v>3561320.4672000003</v>
      </c>
      <c r="E51" s="11">
        <f>SUMIFS('Input Forecast Cap Projects'!H4:H13,'Input Forecast Cap Projects'!$D$4:$D$13,'Input Sheet - LRMC'!$B48)*1000000</f>
        <v>0</v>
      </c>
      <c r="F51" s="11">
        <f>SUMIFS('Input Forecast Cap Projects'!I4:I13,'Input Forecast Cap Projects'!$D$4:$D$13,'Input Sheet - LRMC'!$B48)*1000000</f>
        <v>0</v>
      </c>
      <c r="G51" s="11">
        <f>SUMIFS('Input Forecast Cap Projects'!J4:J13,'Input Forecast Cap Projects'!$D$4:$D$13,'Input Sheet - LRMC'!$B48)*1000000</f>
        <v>0</v>
      </c>
      <c r="H51" s="11">
        <f>SUMIFS('Input Forecast Cap Projects'!K4:K13,'Input Forecast Cap Projects'!$D$4:$D$13,'Input Sheet - LRMC'!$B48)*1000000</f>
        <v>4000000</v>
      </c>
      <c r="I51" s="11">
        <f>SUMIFS('Input Forecast Cap Projects'!L4:L13,'Input Forecast Cap Projects'!$D$4:$D$13,'Input Sheet - LRMC'!$B48)*1000000</f>
        <v>4000000</v>
      </c>
      <c r="J51" s="11">
        <f>SUMIFS('Input Forecast Cap Projects'!M4:M13,'Input Forecast Cap Projects'!$D$4:$D$13,'Input Sheet - LRMC'!$B48)*1000000</f>
        <v>4000000</v>
      </c>
      <c r="K51" s="11">
        <f>SUMIFS('Input Forecast Cap Projects'!N4:N13,'Input Forecast Cap Projects'!$D$4:$D$13,'Input Sheet - LRMC'!$B48)*1000000</f>
        <v>4000000</v>
      </c>
      <c r="L51" s="11">
        <f>SUMIFS('Input Forecast Cap Projects'!O4:O13,'Input Forecast Cap Projects'!$D$4:$D$13,'Input Sheet - LRMC'!$B48)*1000000</f>
        <v>4000000</v>
      </c>
      <c r="M51" s="11"/>
      <c r="N51" s="11"/>
      <c r="O51" s="11"/>
      <c r="P51" s="11"/>
      <c r="Q51" s="11"/>
      <c r="R51" s="11"/>
      <c r="S51" s="11"/>
      <c r="T51" s="11"/>
      <c r="U51" s="11"/>
      <c r="V51" s="11"/>
      <c r="W51" s="11"/>
      <c r="X51" s="11"/>
      <c r="Y51" s="11"/>
      <c r="Z51" s="11"/>
      <c r="AA51" s="11"/>
      <c r="AB51" s="11"/>
    </row>
    <row r="52" spans="2:28">
      <c r="B52" s="61" t="str">
        <f>IF(Lists!D4="","",Lists!D4)</f>
        <v/>
      </c>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row>
    <row r="53" spans="2:28">
      <c r="B53" s="61" t="str">
        <f>IF(Lists!D5="","",Lists!D5)</f>
        <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row>
    <row r="54" spans="2:28">
      <c r="B54" s="61" t="str">
        <f>IF(Lists!D6="","",Lists!D6)</f>
        <v/>
      </c>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row>
    <row r="55" spans="2:28">
      <c r="B55" s="61" t="str">
        <f>IF(Lists!D7="","",Lists!D7)</f>
        <v/>
      </c>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row>
    <row r="56" spans="2:28">
      <c r="B56" s="61" t="str">
        <f>IF(Lists!D8="","",Lists!D8)</f>
        <v/>
      </c>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row>
    <row r="57" spans="2:28">
      <c r="B57" s="61" t="str">
        <f>IF(Lists!D9="","",Lists!D9)</f>
        <v/>
      </c>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row>
    <row r="58" spans="2:28">
      <c r="B58" s="20" t="str">
        <f>IF(Lists!D10="","",Lists!D10)</f>
        <v/>
      </c>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row>
    <row r="59" spans="2:28">
      <c r="B59" s="20" t="str">
        <f>IF(Lists!D11="","",Lists!D11)</f>
        <v/>
      </c>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row>
    <row r="60" spans="2:28">
      <c r="B60" s="57" t="str">
        <f>IF(Lists!D12="","",Lists!D12)</f>
        <v/>
      </c>
      <c r="C60" s="11"/>
      <c r="D60" s="11"/>
      <c r="E60" s="11"/>
      <c r="F60" s="11"/>
      <c r="G60" s="11"/>
      <c r="H60" s="11"/>
      <c r="I60" s="11"/>
      <c r="J60" s="11"/>
      <c r="K60" s="11"/>
      <c r="L60" s="11"/>
      <c r="M60" s="11"/>
      <c r="N60" s="12"/>
      <c r="O60" s="12"/>
      <c r="P60" s="12"/>
      <c r="Q60" s="12"/>
      <c r="R60" s="12"/>
      <c r="S60" s="12"/>
      <c r="T60" s="12"/>
      <c r="U60" s="12"/>
      <c r="V60" s="12"/>
      <c r="W60" s="12"/>
      <c r="X60" s="12"/>
      <c r="Y60" s="12"/>
      <c r="Z60" s="12"/>
      <c r="AA60" s="12"/>
      <c r="AB60" s="12"/>
    </row>
    <row r="61" spans="2:28">
      <c r="B61" s="57" t="str">
        <f>IF(Lists!D13="","",Lists!D13)</f>
        <v/>
      </c>
      <c r="C61" s="11"/>
      <c r="D61" s="11"/>
      <c r="E61" s="11"/>
      <c r="F61" s="11"/>
      <c r="G61" s="11"/>
      <c r="H61" s="11"/>
      <c r="I61" s="11"/>
      <c r="J61" s="11"/>
      <c r="K61" s="11"/>
      <c r="L61" s="11"/>
      <c r="M61" s="11"/>
      <c r="N61" s="12"/>
      <c r="O61" s="12"/>
      <c r="P61" s="12"/>
      <c r="Q61" s="12"/>
      <c r="R61" s="12"/>
      <c r="S61" s="12"/>
      <c r="T61" s="12"/>
      <c r="U61" s="12"/>
      <c r="V61" s="12"/>
      <c r="W61" s="12"/>
      <c r="X61" s="12"/>
      <c r="Y61" s="12"/>
      <c r="Z61" s="12"/>
      <c r="AA61" s="12"/>
      <c r="AB61" s="12"/>
    </row>
    <row r="62" spans="2:28">
      <c r="B62" s="57" t="str">
        <f>IF(Lists!D14="","",Lists!D14)</f>
        <v/>
      </c>
      <c r="C62" s="11"/>
      <c r="D62" s="11"/>
      <c r="E62" s="11"/>
      <c r="F62" s="11"/>
      <c r="G62" s="11"/>
      <c r="H62" s="11"/>
      <c r="I62" s="11"/>
      <c r="J62" s="11"/>
      <c r="K62" s="11"/>
      <c r="L62" s="11"/>
      <c r="M62" s="11"/>
      <c r="N62" s="12"/>
      <c r="O62" s="12"/>
      <c r="P62" s="12"/>
      <c r="Q62" s="12"/>
      <c r="R62" s="12"/>
      <c r="S62" s="12"/>
      <c r="T62" s="12"/>
      <c r="U62" s="12"/>
      <c r="V62" s="12"/>
      <c r="W62" s="12"/>
      <c r="X62" s="12"/>
      <c r="Y62" s="12"/>
      <c r="Z62" s="12"/>
      <c r="AA62" s="12"/>
      <c r="AB62" s="12"/>
    </row>
    <row r="63" spans="2:28">
      <c r="B63" s="57" t="str">
        <f>IF(Lists!D15="","",Lists!D15)</f>
        <v/>
      </c>
      <c r="C63" s="11"/>
      <c r="D63" s="11"/>
      <c r="E63" s="11"/>
      <c r="F63" s="11"/>
      <c r="G63" s="11"/>
      <c r="H63" s="11"/>
      <c r="I63" s="11"/>
      <c r="J63" s="11"/>
      <c r="K63" s="11"/>
      <c r="L63" s="11"/>
      <c r="M63" s="11"/>
      <c r="N63" s="12"/>
      <c r="O63" s="12"/>
      <c r="P63" s="12"/>
      <c r="Q63" s="12"/>
      <c r="R63" s="12"/>
      <c r="S63" s="12"/>
      <c r="T63" s="12"/>
      <c r="U63" s="12"/>
      <c r="V63" s="12"/>
      <c r="W63" s="12"/>
      <c r="X63" s="12"/>
      <c r="Y63" s="12"/>
      <c r="Z63" s="12"/>
      <c r="AA63" s="12"/>
      <c r="AB63" s="12"/>
    </row>
    <row r="64" spans="2:28">
      <c r="B64" s="9" t="s">
        <v>6</v>
      </c>
      <c r="C64" s="13">
        <f t="shared" ref="C64:AB64" si="14">SUM(C51:C63)</f>
        <v>3783902.9964000001</v>
      </c>
      <c r="D64" s="13">
        <f t="shared" si="14"/>
        <v>3561320.4672000003</v>
      </c>
      <c r="E64" s="13">
        <f t="shared" si="14"/>
        <v>0</v>
      </c>
      <c r="F64" s="13">
        <f t="shared" si="14"/>
        <v>0</v>
      </c>
      <c r="G64" s="13">
        <f t="shared" si="14"/>
        <v>0</v>
      </c>
      <c r="H64" s="13">
        <f t="shared" si="14"/>
        <v>4000000</v>
      </c>
      <c r="I64" s="13">
        <f t="shared" si="14"/>
        <v>4000000</v>
      </c>
      <c r="J64" s="13">
        <f t="shared" si="14"/>
        <v>4000000</v>
      </c>
      <c r="K64" s="13">
        <f t="shared" si="14"/>
        <v>4000000</v>
      </c>
      <c r="L64" s="13">
        <f t="shared" si="14"/>
        <v>4000000</v>
      </c>
      <c r="M64" s="13">
        <f t="shared" si="14"/>
        <v>0</v>
      </c>
      <c r="N64" s="13">
        <f t="shared" si="14"/>
        <v>0</v>
      </c>
      <c r="O64" s="13">
        <f t="shared" si="14"/>
        <v>0</v>
      </c>
      <c r="P64" s="13">
        <f t="shared" si="14"/>
        <v>0</v>
      </c>
      <c r="Q64" s="13">
        <f t="shared" si="14"/>
        <v>0</v>
      </c>
      <c r="R64" s="13">
        <f t="shared" si="14"/>
        <v>0</v>
      </c>
      <c r="S64" s="13">
        <f t="shared" si="14"/>
        <v>0</v>
      </c>
      <c r="T64" s="13">
        <f t="shared" si="14"/>
        <v>0</v>
      </c>
      <c r="U64" s="13">
        <f t="shared" si="14"/>
        <v>0</v>
      </c>
      <c r="V64" s="13">
        <f t="shared" si="14"/>
        <v>0</v>
      </c>
      <c r="W64" s="13">
        <f t="shared" si="14"/>
        <v>0</v>
      </c>
      <c r="X64" s="13">
        <f t="shared" si="14"/>
        <v>0</v>
      </c>
      <c r="Y64" s="13">
        <f t="shared" si="14"/>
        <v>0</v>
      </c>
      <c r="Z64" s="13">
        <f t="shared" si="14"/>
        <v>0</v>
      </c>
      <c r="AA64" s="13">
        <f t="shared" si="14"/>
        <v>0</v>
      </c>
      <c r="AB64" s="13">
        <f t="shared" si="14"/>
        <v>0</v>
      </c>
    </row>
    <row r="66" spans="2:28">
      <c r="B66" s="4" t="s">
        <v>67</v>
      </c>
      <c r="C66" s="8">
        <f>C50</f>
        <v>2026</v>
      </c>
      <c r="D66" s="8">
        <f t="shared" ref="D66:AB66" si="15">D50</f>
        <v>2027</v>
      </c>
      <c r="E66" s="8">
        <f t="shared" si="15"/>
        <v>2028</v>
      </c>
      <c r="F66" s="8">
        <f t="shared" si="15"/>
        <v>2029</v>
      </c>
      <c r="G66" s="8">
        <f t="shared" si="15"/>
        <v>2030</v>
      </c>
      <c r="H66" s="8">
        <f t="shared" si="15"/>
        <v>2031</v>
      </c>
      <c r="I66" s="8">
        <f t="shared" si="15"/>
        <v>2032</v>
      </c>
      <c r="J66" s="8">
        <f t="shared" si="15"/>
        <v>2033</v>
      </c>
      <c r="K66" s="8">
        <f t="shared" si="15"/>
        <v>2034</v>
      </c>
      <c r="L66" s="8">
        <f t="shared" si="15"/>
        <v>2035</v>
      </c>
      <c r="M66" s="8">
        <f>M50</f>
        <v>2036</v>
      </c>
      <c r="N66" s="8">
        <f t="shared" si="15"/>
        <v>2037</v>
      </c>
      <c r="O66" s="8">
        <f t="shared" si="15"/>
        <v>2038</v>
      </c>
      <c r="P66" s="8">
        <f t="shared" si="15"/>
        <v>2039</v>
      </c>
      <c r="Q66" s="8">
        <f t="shared" si="15"/>
        <v>2040</v>
      </c>
      <c r="R66" s="8">
        <f t="shared" si="15"/>
        <v>2041</v>
      </c>
      <c r="S66" s="8">
        <f t="shared" si="15"/>
        <v>2042</v>
      </c>
      <c r="T66" s="8">
        <f t="shared" si="15"/>
        <v>2043</v>
      </c>
      <c r="U66" s="8">
        <f t="shared" si="15"/>
        <v>2044</v>
      </c>
      <c r="V66" s="8">
        <f t="shared" si="15"/>
        <v>2045</v>
      </c>
      <c r="W66" s="8">
        <f t="shared" si="15"/>
        <v>0</v>
      </c>
      <c r="X66" s="8">
        <f t="shared" si="15"/>
        <v>0</v>
      </c>
      <c r="Y66" s="8">
        <f t="shared" si="15"/>
        <v>0</v>
      </c>
      <c r="Z66" s="8">
        <f t="shared" si="15"/>
        <v>0</v>
      </c>
      <c r="AA66" s="8">
        <f t="shared" si="15"/>
        <v>0</v>
      </c>
      <c r="AB66" s="8">
        <f t="shared" si="15"/>
        <v>0</v>
      </c>
    </row>
    <row r="67" spans="2:28">
      <c r="B67" s="19" t="str">
        <f t="shared" ref="B67:B79" si="16">B51</f>
        <v>All Network</v>
      </c>
      <c r="C67" s="58">
        <f>C41</f>
        <v>162643.685</v>
      </c>
      <c r="D67" s="58">
        <f t="shared" ref="D67:L67" si="17">D41</f>
        <v>395131.01999999979</v>
      </c>
      <c r="E67" s="58">
        <f t="shared" si="17"/>
        <v>621710.59499999997</v>
      </c>
      <c r="F67" s="58">
        <f t="shared" si="17"/>
        <v>762988.42400000012</v>
      </c>
      <c r="G67" s="58">
        <f t="shared" si="17"/>
        <v>854823.38600000006</v>
      </c>
      <c r="H67" s="58">
        <f t="shared" si="17"/>
        <v>1025788.0632000001</v>
      </c>
      <c r="I67" s="58">
        <f t="shared" si="17"/>
        <v>1196752.7404</v>
      </c>
      <c r="J67" s="58">
        <f t="shared" si="17"/>
        <v>1367717.4176</v>
      </c>
      <c r="K67" s="58">
        <f t="shared" si="17"/>
        <v>1538682.0948000001</v>
      </c>
      <c r="L67" s="58">
        <f t="shared" si="17"/>
        <v>1709646.7720000001</v>
      </c>
      <c r="M67" s="58">
        <f t="shared" ref="M67:R67" si="18">L67</f>
        <v>1709646.7720000001</v>
      </c>
      <c r="N67" s="58">
        <f t="shared" si="18"/>
        <v>1709646.7720000001</v>
      </c>
      <c r="O67" s="58">
        <f t="shared" si="18"/>
        <v>1709646.7720000001</v>
      </c>
      <c r="P67" s="58">
        <f t="shared" si="18"/>
        <v>1709646.7720000001</v>
      </c>
      <c r="Q67" s="58">
        <f t="shared" si="18"/>
        <v>1709646.7720000001</v>
      </c>
      <c r="R67" s="58">
        <f t="shared" si="18"/>
        <v>1709646.7720000001</v>
      </c>
      <c r="S67" s="58">
        <f t="shared" ref="S67" si="19">R67</f>
        <v>1709646.7720000001</v>
      </c>
      <c r="T67" s="58">
        <f t="shared" ref="T67" si="20">S67</f>
        <v>1709646.7720000001</v>
      </c>
      <c r="U67" s="58">
        <f t="shared" ref="U67:V67" si="21">T67</f>
        <v>1709646.7720000001</v>
      </c>
      <c r="V67" s="58">
        <f t="shared" si="21"/>
        <v>1709646.7720000001</v>
      </c>
      <c r="W67" s="58"/>
      <c r="X67" s="58"/>
      <c r="Y67" s="58"/>
      <c r="Z67" s="58"/>
      <c r="AA67" s="58"/>
      <c r="AB67" s="58"/>
    </row>
    <row r="68" spans="2:28">
      <c r="B68" s="20" t="str">
        <f t="shared" si="16"/>
        <v/>
      </c>
      <c r="C68" s="58"/>
      <c r="D68" s="58"/>
      <c r="E68" s="58"/>
      <c r="F68" s="58"/>
      <c r="G68" s="58"/>
      <c r="H68" s="58"/>
      <c r="I68" s="58"/>
      <c r="J68" s="58"/>
      <c r="K68" s="58"/>
      <c r="L68" s="58"/>
      <c r="M68" s="58"/>
      <c r="N68" s="58"/>
      <c r="O68" s="58"/>
      <c r="P68" s="58"/>
      <c r="Q68" s="58"/>
      <c r="R68" s="58"/>
      <c r="S68" s="6"/>
      <c r="T68" s="6"/>
      <c r="U68" s="6"/>
      <c r="V68" s="6"/>
      <c r="W68" s="6"/>
      <c r="X68" s="6"/>
      <c r="Y68" s="6"/>
      <c r="Z68" s="6"/>
      <c r="AA68" s="6"/>
      <c r="AB68" s="6"/>
    </row>
    <row r="69" spans="2:28">
      <c r="B69" s="20" t="str">
        <f t="shared" si="16"/>
        <v/>
      </c>
      <c r="C69" s="58"/>
      <c r="D69" s="58"/>
      <c r="E69" s="58"/>
      <c r="F69" s="58"/>
      <c r="G69" s="58"/>
      <c r="H69" s="58"/>
      <c r="I69" s="58"/>
      <c r="J69" s="58"/>
      <c r="K69" s="58"/>
      <c r="L69" s="58"/>
      <c r="M69" s="58"/>
      <c r="N69" s="58"/>
      <c r="O69" s="58"/>
      <c r="P69" s="58"/>
      <c r="Q69" s="58"/>
      <c r="R69" s="58"/>
      <c r="S69" s="6"/>
      <c r="T69" s="6"/>
      <c r="U69" s="6"/>
      <c r="V69" s="6"/>
      <c r="W69" s="6"/>
      <c r="X69" s="6"/>
      <c r="Y69" s="6"/>
      <c r="Z69" s="6"/>
      <c r="AA69" s="6"/>
      <c r="AB69" s="6"/>
    </row>
    <row r="70" spans="2:28">
      <c r="B70" s="20" t="str">
        <f t="shared" si="16"/>
        <v/>
      </c>
      <c r="C70" s="58"/>
      <c r="D70" s="58"/>
      <c r="E70" s="58"/>
      <c r="F70" s="58"/>
      <c r="G70" s="58"/>
      <c r="H70" s="58"/>
      <c r="I70" s="58"/>
      <c r="J70" s="58"/>
      <c r="K70" s="58"/>
      <c r="L70" s="58"/>
      <c r="M70" s="58"/>
      <c r="N70" s="58"/>
      <c r="O70" s="58"/>
      <c r="P70" s="58"/>
      <c r="Q70" s="58"/>
      <c r="R70" s="58"/>
      <c r="S70" s="6"/>
      <c r="T70" s="6"/>
      <c r="U70" s="6"/>
      <c r="V70" s="6"/>
      <c r="W70" s="6"/>
      <c r="X70" s="6"/>
      <c r="Y70" s="6"/>
      <c r="Z70" s="6"/>
      <c r="AA70" s="6"/>
      <c r="AB70" s="6"/>
    </row>
    <row r="71" spans="2:28">
      <c r="B71" s="20" t="str">
        <f t="shared" si="16"/>
        <v/>
      </c>
      <c r="C71" s="58"/>
      <c r="D71" s="58"/>
      <c r="E71" s="58"/>
      <c r="F71" s="58"/>
      <c r="G71" s="58"/>
      <c r="H71" s="58"/>
      <c r="I71" s="58"/>
      <c r="J71" s="58"/>
      <c r="K71" s="58"/>
      <c r="L71" s="58"/>
      <c r="M71" s="6"/>
      <c r="N71" s="6"/>
      <c r="O71" s="6"/>
      <c r="P71" s="6"/>
      <c r="Q71" s="6"/>
      <c r="R71" s="6"/>
      <c r="S71" s="6"/>
      <c r="T71" s="6"/>
      <c r="U71" s="6"/>
      <c r="V71" s="6"/>
      <c r="W71" s="6"/>
      <c r="X71" s="6"/>
      <c r="Y71" s="6"/>
      <c r="Z71" s="6"/>
      <c r="AA71" s="6"/>
      <c r="AB71" s="6"/>
    </row>
    <row r="72" spans="2:28">
      <c r="B72" s="20" t="str">
        <f t="shared" si="16"/>
        <v/>
      </c>
      <c r="C72" s="58"/>
      <c r="D72" s="58"/>
      <c r="E72" s="58"/>
      <c r="F72" s="58"/>
      <c r="G72" s="58"/>
      <c r="H72" s="58"/>
      <c r="I72" s="58"/>
      <c r="J72" s="58"/>
      <c r="K72" s="58"/>
      <c r="L72" s="58"/>
      <c r="M72" s="6"/>
      <c r="N72" s="6"/>
      <c r="O72" s="6"/>
      <c r="P72" s="6"/>
      <c r="Q72" s="6"/>
      <c r="R72" s="6"/>
      <c r="S72" s="6"/>
      <c r="T72" s="6"/>
      <c r="U72" s="6"/>
      <c r="V72" s="6"/>
      <c r="W72" s="6"/>
      <c r="X72" s="6"/>
      <c r="Y72" s="6"/>
      <c r="Z72" s="6"/>
      <c r="AA72" s="6"/>
      <c r="AB72" s="6"/>
    </row>
    <row r="73" spans="2:28">
      <c r="B73" s="20" t="str">
        <f t="shared" si="16"/>
        <v/>
      </c>
      <c r="C73" s="58"/>
      <c r="D73" s="58"/>
      <c r="E73" s="58"/>
      <c r="F73" s="58"/>
      <c r="G73" s="58"/>
      <c r="H73" s="58"/>
      <c r="I73" s="58"/>
      <c r="J73" s="58"/>
      <c r="K73" s="58"/>
      <c r="L73" s="58"/>
      <c r="M73" s="6"/>
      <c r="N73" s="6"/>
      <c r="O73" s="6"/>
      <c r="P73" s="6"/>
      <c r="Q73" s="6"/>
      <c r="R73" s="6"/>
      <c r="S73" s="6"/>
      <c r="T73" s="6"/>
      <c r="U73" s="6"/>
      <c r="V73" s="6"/>
      <c r="W73" s="6"/>
      <c r="X73" s="6"/>
      <c r="Y73" s="6"/>
      <c r="Z73" s="6"/>
      <c r="AA73" s="6"/>
      <c r="AB73" s="6"/>
    </row>
    <row r="74" spans="2:28">
      <c r="B74" s="20" t="str">
        <f t="shared" si="16"/>
        <v/>
      </c>
      <c r="C74" s="58"/>
      <c r="D74" s="58"/>
      <c r="E74" s="58"/>
      <c r="F74" s="58"/>
      <c r="G74" s="58"/>
      <c r="H74" s="58"/>
      <c r="I74" s="58"/>
      <c r="J74" s="58"/>
      <c r="K74" s="58"/>
      <c r="L74" s="58"/>
      <c r="M74" s="6"/>
      <c r="N74" s="6"/>
      <c r="O74" s="6"/>
      <c r="P74" s="6"/>
      <c r="Q74" s="6"/>
      <c r="R74" s="6"/>
      <c r="S74" s="6"/>
      <c r="T74" s="6"/>
      <c r="U74" s="6"/>
      <c r="V74" s="6"/>
      <c r="W74" s="6"/>
      <c r="X74" s="6"/>
      <c r="Y74" s="6"/>
      <c r="Z74" s="6"/>
      <c r="AA74" s="6"/>
      <c r="AB74" s="6"/>
    </row>
    <row r="75" spans="2:28">
      <c r="B75" s="20" t="str">
        <f t="shared" si="16"/>
        <v/>
      </c>
      <c r="C75" s="58"/>
      <c r="D75" s="58"/>
      <c r="E75" s="58"/>
      <c r="F75" s="58"/>
      <c r="G75" s="58"/>
      <c r="H75" s="58"/>
      <c r="I75" s="58"/>
      <c r="J75" s="58"/>
      <c r="K75" s="58"/>
      <c r="L75" s="58"/>
      <c r="M75" s="6"/>
      <c r="N75" s="6"/>
      <c r="O75" s="6"/>
      <c r="P75" s="6"/>
      <c r="Q75" s="6"/>
      <c r="R75" s="6"/>
      <c r="S75" s="6"/>
      <c r="T75" s="6"/>
      <c r="U75" s="6"/>
      <c r="V75" s="6"/>
      <c r="W75" s="6"/>
      <c r="X75" s="6"/>
      <c r="Y75" s="6"/>
      <c r="Z75" s="6"/>
      <c r="AA75" s="6"/>
      <c r="AB75" s="6"/>
    </row>
    <row r="76" spans="2:28">
      <c r="B76" s="20" t="str">
        <f t="shared" si="16"/>
        <v/>
      </c>
      <c r="C76" s="58"/>
      <c r="D76" s="58"/>
      <c r="E76" s="58"/>
      <c r="F76" s="58"/>
      <c r="G76" s="58"/>
      <c r="H76" s="58"/>
      <c r="I76" s="58"/>
      <c r="J76" s="58"/>
      <c r="K76" s="58"/>
      <c r="L76" s="58"/>
      <c r="M76" s="10"/>
      <c r="N76" s="10"/>
      <c r="O76" s="10"/>
      <c r="P76" s="10"/>
      <c r="Q76" s="10"/>
      <c r="R76" s="10"/>
      <c r="S76" s="10"/>
      <c r="T76" s="10"/>
      <c r="U76" s="10"/>
      <c r="V76" s="10"/>
      <c r="W76" s="10"/>
      <c r="X76" s="10"/>
      <c r="Y76" s="10"/>
      <c r="Z76" s="10"/>
      <c r="AA76" s="10"/>
      <c r="AB76" s="10"/>
    </row>
    <row r="77" spans="2:28">
      <c r="B77" s="20" t="str">
        <f t="shared" si="16"/>
        <v/>
      </c>
      <c r="C77" s="58"/>
      <c r="D77" s="58"/>
      <c r="E77" s="58"/>
      <c r="F77" s="58"/>
      <c r="G77" s="58"/>
      <c r="H77" s="58"/>
      <c r="I77" s="58"/>
      <c r="J77" s="58"/>
      <c r="K77" s="58"/>
      <c r="L77" s="58"/>
      <c r="M77" s="10"/>
      <c r="N77" s="10"/>
      <c r="O77" s="10"/>
      <c r="P77" s="10"/>
      <c r="Q77" s="10"/>
      <c r="R77" s="10"/>
      <c r="S77" s="10"/>
      <c r="T77" s="10"/>
      <c r="U77" s="10"/>
      <c r="V77" s="10"/>
      <c r="W77" s="10"/>
      <c r="X77" s="10"/>
      <c r="Y77" s="10"/>
      <c r="Z77" s="10"/>
      <c r="AA77" s="10"/>
      <c r="AB77" s="10"/>
    </row>
    <row r="78" spans="2:28">
      <c r="B78" s="20" t="str">
        <f t="shared" si="16"/>
        <v/>
      </c>
      <c r="C78" s="58"/>
      <c r="D78" s="58"/>
      <c r="E78" s="58"/>
      <c r="F78" s="58"/>
      <c r="G78" s="58"/>
      <c r="H78" s="58"/>
      <c r="I78" s="58"/>
      <c r="J78" s="58"/>
      <c r="K78" s="58"/>
      <c r="L78" s="58"/>
      <c r="M78" s="10"/>
      <c r="N78" s="10"/>
      <c r="O78" s="10"/>
      <c r="P78" s="10"/>
      <c r="Q78" s="10"/>
      <c r="R78" s="10"/>
      <c r="S78" s="10"/>
      <c r="T78" s="10"/>
      <c r="U78" s="10"/>
      <c r="V78" s="10"/>
      <c r="W78" s="10"/>
      <c r="X78" s="10"/>
      <c r="Y78" s="10"/>
      <c r="Z78" s="10"/>
      <c r="AA78" s="10"/>
      <c r="AB78" s="10"/>
    </row>
    <row r="79" spans="2:28">
      <c r="B79" s="20" t="str">
        <f t="shared" si="16"/>
        <v/>
      </c>
      <c r="C79" s="58"/>
      <c r="D79" s="58"/>
      <c r="E79" s="58"/>
      <c r="F79" s="58"/>
      <c r="G79" s="58"/>
      <c r="H79" s="58"/>
      <c r="I79" s="58"/>
      <c r="J79" s="58"/>
      <c r="K79" s="58"/>
      <c r="L79" s="58"/>
      <c r="M79" s="10"/>
      <c r="N79" s="10"/>
      <c r="O79" s="10"/>
      <c r="P79" s="10"/>
      <c r="Q79" s="10"/>
      <c r="R79" s="10"/>
      <c r="S79" s="10"/>
      <c r="T79" s="10"/>
      <c r="U79" s="10"/>
      <c r="V79" s="10"/>
      <c r="W79" s="10"/>
      <c r="X79" s="10"/>
      <c r="Y79" s="10"/>
      <c r="Z79" s="10"/>
      <c r="AA79" s="10"/>
      <c r="AB79" s="10"/>
    </row>
    <row r="80" spans="2:28">
      <c r="B80" s="9" t="s">
        <v>6</v>
      </c>
      <c r="C80" s="63">
        <f>SUM(C67:C79)</f>
        <v>162643.685</v>
      </c>
      <c r="D80" s="63">
        <f t="shared" ref="D80:AB80" si="22">SUM(D67:D79)</f>
        <v>395131.01999999979</v>
      </c>
      <c r="E80" s="63">
        <f t="shared" si="22"/>
        <v>621710.59499999997</v>
      </c>
      <c r="F80" s="63">
        <f t="shared" si="22"/>
        <v>762988.42400000012</v>
      </c>
      <c r="G80" s="63">
        <f t="shared" si="22"/>
        <v>854823.38600000006</v>
      </c>
      <c r="H80" s="63">
        <f t="shared" si="22"/>
        <v>1025788.0632000001</v>
      </c>
      <c r="I80" s="63">
        <f t="shared" si="22"/>
        <v>1196752.7404</v>
      </c>
      <c r="J80" s="63">
        <f t="shared" si="22"/>
        <v>1367717.4176</v>
      </c>
      <c r="K80" s="63">
        <f t="shared" si="22"/>
        <v>1538682.0948000001</v>
      </c>
      <c r="L80" s="63">
        <f t="shared" si="22"/>
        <v>1709646.7720000001</v>
      </c>
      <c r="M80" s="63">
        <f t="shared" si="22"/>
        <v>1709646.7720000001</v>
      </c>
      <c r="N80" s="63">
        <f t="shared" si="22"/>
        <v>1709646.7720000001</v>
      </c>
      <c r="O80" s="63">
        <f t="shared" si="22"/>
        <v>1709646.7720000001</v>
      </c>
      <c r="P80" s="63">
        <f t="shared" si="22"/>
        <v>1709646.7720000001</v>
      </c>
      <c r="Q80" s="63">
        <f t="shared" si="22"/>
        <v>1709646.7720000001</v>
      </c>
      <c r="R80" s="63">
        <f t="shared" si="22"/>
        <v>1709646.7720000001</v>
      </c>
      <c r="S80" s="63">
        <f t="shared" si="22"/>
        <v>1709646.7720000001</v>
      </c>
      <c r="T80" s="63">
        <f t="shared" si="22"/>
        <v>1709646.7720000001</v>
      </c>
      <c r="U80" s="63">
        <f t="shared" si="22"/>
        <v>1709646.7720000001</v>
      </c>
      <c r="V80" s="63">
        <f t="shared" si="22"/>
        <v>1709646.7720000001</v>
      </c>
      <c r="W80" s="63">
        <f t="shared" si="22"/>
        <v>0</v>
      </c>
      <c r="X80" s="63">
        <f t="shared" si="22"/>
        <v>0</v>
      </c>
      <c r="Y80" s="63">
        <f t="shared" si="22"/>
        <v>0</v>
      </c>
      <c r="Z80" s="63">
        <f t="shared" si="22"/>
        <v>0</v>
      </c>
      <c r="AA80" s="63">
        <f t="shared" si="22"/>
        <v>0</v>
      </c>
      <c r="AB80" s="63">
        <f t="shared" si="22"/>
        <v>0</v>
      </c>
    </row>
    <row r="82" spans="2:28">
      <c r="B82" s="27" t="s">
        <v>68</v>
      </c>
      <c r="C82" s="28">
        <f>C66</f>
        <v>2026</v>
      </c>
      <c r="D82" s="28">
        <f t="shared" ref="D82:AB82" si="23">D66</f>
        <v>2027</v>
      </c>
      <c r="E82" s="28">
        <f t="shared" si="23"/>
        <v>2028</v>
      </c>
      <c r="F82" s="28">
        <f t="shared" si="23"/>
        <v>2029</v>
      </c>
      <c r="G82" s="28">
        <f t="shared" si="23"/>
        <v>2030</v>
      </c>
      <c r="H82" s="28">
        <f t="shared" si="23"/>
        <v>2031</v>
      </c>
      <c r="I82" s="28">
        <f t="shared" si="23"/>
        <v>2032</v>
      </c>
      <c r="J82" s="28">
        <f t="shared" si="23"/>
        <v>2033</v>
      </c>
      <c r="K82" s="28">
        <f t="shared" si="23"/>
        <v>2034</v>
      </c>
      <c r="L82" s="28">
        <f t="shared" si="23"/>
        <v>2035</v>
      </c>
      <c r="M82" s="28">
        <f t="shared" si="23"/>
        <v>2036</v>
      </c>
      <c r="N82" s="28">
        <f t="shared" si="23"/>
        <v>2037</v>
      </c>
      <c r="O82" s="28">
        <f t="shared" si="23"/>
        <v>2038</v>
      </c>
      <c r="P82" s="28">
        <f t="shared" si="23"/>
        <v>2039</v>
      </c>
      <c r="Q82" s="28">
        <f t="shared" si="23"/>
        <v>2040</v>
      </c>
      <c r="R82" s="28">
        <f t="shared" si="23"/>
        <v>2041</v>
      </c>
      <c r="S82" s="28">
        <f t="shared" si="23"/>
        <v>2042</v>
      </c>
      <c r="T82" s="28">
        <f t="shared" si="23"/>
        <v>2043</v>
      </c>
      <c r="U82" s="28">
        <f t="shared" si="23"/>
        <v>2044</v>
      </c>
      <c r="V82" s="28">
        <f t="shared" si="23"/>
        <v>2045</v>
      </c>
      <c r="W82" s="28">
        <f t="shared" si="23"/>
        <v>0</v>
      </c>
      <c r="X82" s="28">
        <f t="shared" si="23"/>
        <v>0</v>
      </c>
      <c r="Y82" s="28">
        <f t="shared" si="23"/>
        <v>0</v>
      </c>
      <c r="Z82" s="28">
        <f t="shared" si="23"/>
        <v>0</v>
      </c>
      <c r="AA82" s="28">
        <f t="shared" si="23"/>
        <v>0</v>
      </c>
      <c r="AB82" s="28">
        <f t="shared" si="23"/>
        <v>0</v>
      </c>
    </row>
    <row r="83" spans="2:28">
      <c r="B83" s="19" t="str">
        <f t="shared" ref="B83:B93" si="24">B67</f>
        <v>All Network</v>
      </c>
      <c r="C83" s="41">
        <f>SUM($C51:C51)*0.005</f>
        <v>18919.514982000001</v>
      </c>
      <c r="D83" s="41">
        <f>SUM($C51:D51)*0.005</f>
        <v>36726.117318000004</v>
      </c>
      <c r="E83" s="41">
        <f>SUM($C51:E51)*0.005</f>
        <v>36726.117318000004</v>
      </c>
      <c r="F83" s="41">
        <f>SUM($C51:F51)*0.005</f>
        <v>36726.117318000004</v>
      </c>
      <c r="G83" s="41">
        <f>SUM($C51:G51)*0.005</f>
        <v>36726.117318000004</v>
      </c>
      <c r="H83" s="41">
        <f>SUM($C51:H51)*0.005</f>
        <v>56726.117318000004</v>
      </c>
      <c r="I83" s="41">
        <f>SUM($C51:I51)*0.005</f>
        <v>76726.117318000004</v>
      </c>
      <c r="J83" s="41">
        <f>SUM($C51:J51)*0.005</f>
        <v>96726.117318000019</v>
      </c>
      <c r="K83" s="41">
        <f>SUM($C51:K51)*0.005</f>
        <v>116726.11731800002</v>
      </c>
      <c r="L83" s="41">
        <f>SUM($C51:L51)*0.005</f>
        <v>136726.117318</v>
      </c>
      <c r="M83" s="41">
        <f>SUM($C51:M51)*0.005</f>
        <v>136726.117318</v>
      </c>
      <c r="N83" s="41">
        <f>SUM($C51:N51)*0.005</f>
        <v>136726.117318</v>
      </c>
      <c r="O83" s="41">
        <f>SUM($C51:O51)*0.005</f>
        <v>136726.117318</v>
      </c>
      <c r="P83" s="41">
        <f>SUM($C51:P51)*0.005</f>
        <v>136726.117318</v>
      </c>
      <c r="Q83" s="41">
        <f>SUM($C51:Q51)*0.005</f>
        <v>136726.117318</v>
      </c>
      <c r="R83" s="41">
        <f>SUM($C51:R51)*0.005</f>
        <v>136726.117318</v>
      </c>
      <c r="S83" s="41">
        <f>SUM($C51:S51)*0.005</f>
        <v>136726.117318</v>
      </c>
      <c r="T83" s="41">
        <f>SUM($C51:T51)*0.005</f>
        <v>136726.117318</v>
      </c>
      <c r="U83" s="41">
        <f>SUM($C51:U51)*0.005</f>
        <v>136726.117318</v>
      </c>
      <c r="V83" s="41">
        <f>SUM($C51:V51)*0.005</f>
        <v>136726.117318</v>
      </c>
      <c r="W83" s="41"/>
      <c r="X83" s="41"/>
      <c r="Y83" s="41"/>
      <c r="Z83" s="41"/>
      <c r="AA83" s="41"/>
      <c r="AB83" s="41"/>
    </row>
    <row r="84" spans="2:28">
      <c r="B84" s="20" t="str">
        <f>B68</f>
        <v/>
      </c>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row>
    <row r="85" spans="2:28">
      <c r="B85" s="20" t="str">
        <f t="shared" si="24"/>
        <v/>
      </c>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row>
    <row r="86" spans="2:28">
      <c r="B86" s="20" t="str">
        <f t="shared" si="24"/>
        <v/>
      </c>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row>
    <row r="87" spans="2:28">
      <c r="B87" s="20" t="str">
        <f t="shared" si="24"/>
        <v/>
      </c>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row>
    <row r="88" spans="2:28">
      <c r="B88" s="20" t="str">
        <f t="shared" si="24"/>
        <v/>
      </c>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row>
    <row r="89" spans="2:28">
      <c r="B89" s="20" t="str">
        <f t="shared" si="24"/>
        <v/>
      </c>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row>
    <row r="90" spans="2:28">
      <c r="B90" s="20" t="str">
        <f t="shared" si="24"/>
        <v/>
      </c>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row>
    <row r="91" spans="2:28">
      <c r="B91" s="20" t="str">
        <f t="shared" si="24"/>
        <v/>
      </c>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row>
    <row r="92" spans="2:28">
      <c r="B92" s="57" t="str">
        <f t="shared" si="24"/>
        <v/>
      </c>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row>
    <row r="93" spans="2:28">
      <c r="B93" s="57" t="str">
        <f t="shared" si="24"/>
        <v/>
      </c>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row>
    <row r="94" spans="2:28">
      <c r="B94" s="57" t="str">
        <f t="shared" ref="B94:B95" si="25">B78</f>
        <v/>
      </c>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row>
    <row r="95" spans="2:28">
      <c r="B95" s="57" t="str">
        <f t="shared" si="25"/>
        <v/>
      </c>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row>
    <row r="96" spans="2:28">
      <c r="B96" s="9" t="str">
        <f>B80</f>
        <v>TOTAL</v>
      </c>
      <c r="C96" s="42">
        <f>SUM(C83:C95)</f>
        <v>18919.514982000001</v>
      </c>
      <c r="D96" s="42">
        <f t="shared" ref="D96:AB96" si="26">SUM(D83:D95)</f>
        <v>36726.117318000004</v>
      </c>
      <c r="E96" s="42">
        <f t="shared" si="26"/>
        <v>36726.117318000004</v>
      </c>
      <c r="F96" s="42">
        <f t="shared" si="26"/>
        <v>36726.117318000004</v>
      </c>
      <c r="G96" s="42">
        <f t="shared" si="26"/>
        <v>36726.117318000004</v>
      </c>
      <c r="H96" s="42">
        <f t="shared" si="26"/>
        <v>56726.117318000004</v>
      </c>
      <c r="I96" s="42">
        <f t="shared" si="26"/>
        <v>76726.117318000004</v>
      </c>
      <c r="J96" s="42">
        <f t="shared" si="26"/>
        <v>96726.117318000019</v>
      </c>
      <c r="K96" s="42">
        <f t="shared" si="26"/>
        <v>116726.11731800002</v>
      </c>
      <c r="L96" s="42">
        <f t="shared" si="26"/>
        <v>136726.117318</v>
      </c>
      <c r="M96" s="42">
        <f t="shared" si="26"/>
        <v>136726.117318</v>
      </c>
      <c r="N96" s="42">
        <f t="shared" si="26"/>
        <v>136726.117318</v>
      </c>
      <c r="O96" s="42">
        <f t="shared" si="26"/>
        <v>136726.117318</v>
      </c>
      <c r="P96" s="42">
        <f t="shared" si="26"/>
        <v>136726.117318</v>
      </c>
      <c r="Q96" s="42">
        <f t="shared" si="26"/>
        <v>136726.117318</v>
      </c>
      <c r="R96" s="42">
        <f t="shared" si="26"/>
        <v>136726.117318</v>
      </c>
      <c r="S96" s="42">
        <f t="shared" si="26"/>
        <v>136726.117318</v>
      </c>
      <c r="T96" s="42">
        <f t="shared" si="26"/>
        <v>136726.117318</v>
      </c>
      <c r="U96" s="42">
        <f t="shared" si="26"/>
        <v>136726.117318</v>
      </c>
      <c r="V96" s="42">
        <f t="shared" si="26"/>
        <v>136726.117318</v>
      </c>
      <c r="W96" s="42">
        <f t="shared" si="26"/>
        <v>0</v>
      </c>
      <c r="X96" s="42">
        <f t="shared" si="26"/>
        <v>0</v>
      </c>
      <c r="Y96" s="42">
        <f t="shared" si="26"/>
        <v>0</v>
      </c>
      <c r="Z96" s="42">
        <f t="shared" si="26"/>
        <v>0</v>
      </c>
      <c r="AA96" s="42">
        <f t="shared" si="26"/>
        <v>0</v>
      </c>
      <c r="AB96" s="42">
        <f t="shared" si="26"/>
        <v>0</v>
      </c>
    </row>
    <row r="98" spans="2:28">
      <c r="C98" s="3"/>
      <c r="D98" s="3"/>
    </row>
    <row r="99" spans="2:28">
      <c r="B99" s="2" t="str">
        <f>Lists!$C$4</f>
        <v>Zone substations</v>
      </c>
      <c r="C99" s="3"/>
      <c r="D99" s="3"/>
      <c r="E99" s="3"/>
      <c r="F99" s="3"/>
      <c r="G99" s="3"/>
      <c r="H99" s="3"/>
      <c r="I99" s="3"/>
      <c r="J99" s="3"/>
      <c r="K99" s="3"/>
      <c r="L99" s="3"/>
      <c r="M99" s="3"/>
      <c r="N99" s="3"/>
      <c r="O99" s="3"/>
      <c r="P99" s="3"/>
      <c r="Q99" s="3"/>
      <c r="R99" s="3"/>
    </row>
    <row r="100" spans="2:28">
      <c r="C100" s="3"/>
      <c r="D100" s="3"/>
    </row>
    <row r="101" spans="2:28">
      <c r="B101" s="4" t="str">
        <f>B50</f>
        <v>Demand Driven Capital Expenditure ($ Total)</v>
      </c>
      <c r="C101" s="8">
        <f>C66</f>
        <v>2026</v>
      </c>
      <c r="D101" s="8">
        <f t="shared" ref="D101:AB101" si="27">D66</f>
        <v>2027</v>
      </c>
      <c r="E101" s="8">
        <f t="shared" si="27"/>
        <v>2028</v>
      </c>
      <c r="F101" s="8">
        <f t="shared" si="27"/>
        <v>2029</v>
      </c>
      <c r="G101" s="8">
        <f t="shared" si="27"/>
        <v>2030</v>
      </c>
      <c r="H101" s="8">
        <f t="shared" si="27"/>
        <v>2031</v>
      </c>
      <c r="I101" s="8">
        <f t="shared" si="27"/>
        <v>2032</v>
      </c>
      <c r="J101" s="8">
        <f t="shared" si="27"/>
        <v>2033</v>
      </c>
      <c r="K101" s="8">
        <f t="shared" si="27"/>
        <v>2034</v>
      </c>
      <c r="L101" s="8">
        <f t="shared" si="27"/>
        <v>2035</v>
      </c>
      <c r="M101" s="8">
        <f t="shared" si="27"/>
        <v>2036</v>
      </c>
      <c r="N101" s="8">
        <f t="shared" si="27"/>
        <v>2037</v>
      </c>
      <c r="O101" s="8">
        <f t="shared" si="27"/>
        <v>2038</v>
      </c>
      <c r="P101" s="8">
        <f t="shared" si="27"/>
        <v>2039</v>
      </c>
      <c r="Q101" s="8">
        <f t="shared" si="27"/>
        <v>2040</v>
      </c>
      <c r="R101" s="8">
        <f t="shared" si="27"/>
        <v>2041</v>
      </c>
      <c r="S101" s="8">
        <f t="shared" si="27"/>
        <v>2042</v>
      </c>
      <c r="T101" s="8">
        <f t="shared" si="27"/>
        <v>2043</v>
      </c>
      <c r="U101" s="8">
        <f t="shared" si="27"/>
        <v>2044</v>
      </c>
      <c r="V101" s="8">
        <f t="shared" si="27"/>
        <v>2045</v>
      </c>
      <c r="W101" s="8">
        <f t="shared" si="27"/>
        <v>0</v>
      </c>
      <c r="X101" s="8">
        <f t="shared" si="27"/>
        <v>0</v>
      </c>
      <c r="Y101" s="8">
        <f t="shared" si="27"/>
        <v>0</v>
      </c>
      <c r="Z101" s="8">
        <f t="shared" si="27"/>
        <v>0</v>
      </c>
      <c r="AA101" s="8">
        <f t="shared" si="27"/>
        <v>0</v>
      </c>
      <c r="AB101" s="8">
        <f t="shared" si="27"/>
        <v>0</v>
      </c>
    </row>
    <row r="102" spans="2:28">
      <c r="B102" s="19" t="str">
        <f t="shared" ref="B102:B112" si="28">B67</f>
        <v>All Network</v>
      </c>
      <c r="C102" s="11">
        <f>SUMIFS('Input Forecast Cap Projects'!F$4:F$13,'Input Forecast Cap Projects'!$D$4:$D$13,'Input Sheet - LRMC'!$B99)*1000000</f>
        <v>36055465.295492977</v>
      </c>
      <c r="D102" s="11">
        <f>SUMIFS('Input Forecast Cap Projects'!G$4:G$13,'Input Forecast Cap Projects'!$D$4:$D$13,'Input Sheet - LRMC'!$B99)*1000000</f>
        <v>25329815.031987425</v>
      </c>
      <c r="E102" s="11">
        <f>SUMIFS('Input Forecast Cap Projects'!H$4:H$13,'Input Forecast Cap Projects'!$D$4:$D$13,'Input Sheet - LRMC'!$B99)*1000000</f>
        <v>35439974.254086874</v>
      </c>
      <c r="F102" s="11">
        <f>SUMIFS('Input Forecast Cap Projects'!I$4:I$13,'Input Forecast Cap Projects'!$D$4:$D$13,'Input Sheet - LRMC'!$B99)*1000000</f>
        <v>44165515.716803558</v>
      </c>
      <c r="G102" s="11">
        <f>SUMIFS('Input Forecast Cap Projects'!J$4:J$13,'Input Forecast Cap Projects'!$D$4:$D$13,'Input Sheet - LRMC'!$B99)*1000000</f>
        <v>15263615.73698459</v>
      </c>
      <c r="H102" s="11">
        <f>SUMIFS('Input Forecast Cap Projects'!K$4:K$13,'Input Forecast Cap Projects'!$D$4:$D$13,'Input Sheet - LRMC'!$B99)*1000000</f>
        <v>21000000</v>
      </c>
      <c r="I102" s="11">
        <f>SUMIFS('Input Forecast Cap Projects'!L$4:L$13,'Input Forecast Cap Projects'!$D$4:$D$13,'Input Sheet - LRMC'!$B99)*1000000</f>
        <v>21000000</v>
      </c>
      <c r="J102" s="11">
        <f>SUMIFS('Input Forecast Cap Projects'!M$4:M$13,'Input Forecast Cap Projects'!$D$4:$D$13,'Input Sheet - LRMC'!$B99)*1000000</f>
        <v>21000000</v>
      </c>
      <c r="K102" s="11">
        <f>SUMIFS('Input Forecast Cap Projects'!N$4:N$13,'Input Forecast Cap Projects'!$D$4:$D$13,'Input Sheet - LRMC'!$B99)*1000000</f>
        <v>21000000</v>
      </c>
      <c r="L102" s="11">
        <f>SUMIFS('Input Forecast Cap Projects'!O$4:O$13,'Input Forecast Cap Projects'!$D$4:$D$13,'Input Sheet - LRMC'!$B99)*1000000</f>
        <v>21000000</v>
      </c>
      <c r="M102" s="11"/>
      <c r="N102" s="11"/>
      <c r="O102" s="11"/>
      <c r="P102" s="11"/>
      <c r="Q102" s="11"/>
      <c r="R102" s="11"/>
      <c r="S102" s="11"/>
      <c r="T102" s="11"/>
      <c r="U102" s="11"/>
      <c r="V102" s="11"/>
      <c r="W102" s="11"/>
      <c r="X102" s="11"/>
      <c r="Y102" s="11"/>
      <c r="Z102" s="11"/>
      <c r="AA102" s="11"/>
      <c r="AB102" s="11"/>
    </row>
    <row r="103" spans="2:28">
      <c r="B103" s="20" t="str">
        <f t="shared" si="28"/>
        <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row>
    <row r="104" spans="2:28">
      <c r="B104" s="20" t="str">
        <f t="shared" si="28"/>
        <v/>
      </c>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row>
    <row r="105" spans="2:28">
      <c r="B105" s="20" t="str">
        <f t="shared" si="28"/>
        <v/>
      </c>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row>
    <row r="106" spans="2:28">
      <c r="B106" s="20" t="str">
        <f t="shared" si="28"/>
        <v/>
      </c>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row>
    <row r="107" spans="2:28">
      <c r="B107" s="20" t="str">
        <f t="shared" si="28"/>
        <v/>
      </c>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row>
    <row r="108" spans="2:28">
      <c r="B108" s="20" t="str">
        <f t="shared" si="28"/>
        <v/>
      </c>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row>
    <row r="109" spans="2:28">
      <c r="B109" s="20" t="str">
        <f t="shared" si="28"/>
        <v/>
      </c>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row>
    <row r="110" spans="2:28">
      <c r="B110" s="20" t="str">
        <f t="shared" si="28"/>
        <v/>
      </c>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row>
    <row r="111" spans="2:28">
      <c r="B111" s="57" t="str">
        <f t="shared" si="28"/>
        <v/>
      </c>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row>
    <row r="112" spans="2:28">
      <c r="B112" s="57" t="str">
        <f t="shared" si="28"/>
        <v/>
      </c>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row>
    <row r="113" spans="2:28">
      <c r="B113" s="57" t="str">
        <f t="shared" ref="B113:B114" si="29">B78</f>
        <v/>
      </c>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row>
    <row r="114" spans="2:28">
      <c r="B114" s="57" t="str">
        <f t="shared" si="29"/>
        <v/>
      </c>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row>
    <row r="115" spans="2:28">
      <c r="B115" s="9" t="s">
        <v>6</v>
      </c>
      <c r="C115" s="13">
        <f>SUM(C102:C114)</f>
        <v>36055465.295492977</v>
      </c>
      <c r="D115" s="13">
        <f t="shared" ref="D115:AB115" si="30">SUM(D102:D114)</f>
        <v>25329815.031987425</v>
      </c>
      <c r="E115" s="13">
        <f t="shared" si="30"/>
        <v>35439974.254086874</v>
      </c>
      <c r="F115" s="13">
        <f t="shared" si="30"/>
        <v>44165515.716803558</v>
      </c>
      <c r="G115" s="13">
        <f t="shared" si="30"/>
        <v>15263615.73698459</v>
      </c>
      <c r="H115" s="13">
        <f t="shared" si="30"/>
        <v>21000000</v>
      </c>
      <c r="I115" s="13">
        <f t="shared" si="30"/>
        <v>21000000</v>
      </c>
      <c r="J115" s="13">
        <f t="shared" si="30"/>
        <v>21000000</v>
      </c>
      <c r="K115" s="13">
        <f t="shared" si="30"/>
        <v>21000000</v>
      </c>
      <c r="L115" s="13">
        <f t="shared" si="30"/>
        <v>21000000</v>
      </c>
      <c r="M115" s="13">
        <f t="shared" si="30"/>
        <v>0</v>
      </c>
      <c r="N115" s="13">
        <f t="shared" si="30"/>
        <v>0</v>
      </c>
      <c r="O115" s="13">
        <f t="shared" si="30"/>
        <v>0</v>
      </c>
      <c r="P115" s="13">
        <f t="shared" si="30"/>
        <v>0</v>
      </c>
      <c r="Q115" s="13">
        <f t="shared" si="30"/>
        <v>0</v>
      </c>
      <c r="R115" s="13">
        <f t="shared" si="30"/>
        <v>0</v>
      </c>
      <c r="S115" s="13">
        <f t="shared" si="30"/>
        <v>0</v>
      </c>
      <c r="T115" s="13">
        <f t="shared" si="30"/>
        <v>0</v>
      </c>
      <c r="U115" s="13">
        <f t="shared" si="30"/>
        <v>0</v>
      </c>
      <c r="V115" s="13">
        <f t="shared" si="30"/>
        <v>0</v>
      </c>
      <c r="W115" s="13">
        <f t="shared" si="30"/>
        <v>0</v>
      </c>
      <c r="X115" s="13">
        <f t="shared" si="30"/>
        <v>0</v>
      </c>
      <c r="Y115" s="13">
        <f t="shared" si="30"/>
        <v>0</v>
      </c>
      <c r="Z115" s="13">
        <f t="shared" si="30"/>
        <v>0</v>
      </c>
      <c r="AA115" s="13">
        <f t="shared" si="30"/>
        <v>0</v>
      </c>
      <c r="AB115" s="13">
        <f t="shared" si="30"/>
        <v>0</v>
      </c>
    </row>
    <row r="117" spans="2:28">
      <c r="B117" s="4" t="str">
        <f>B66</f>
        <v>Cumulative Demand Growth - kW</v>
      </c>
      <c r="C117" s="8">
        <f>C101</f>
        <v>2026</v>
      </c>
      <c r="D117" s="8">
        <f t="shared" ref="D117:AB117" si="31">D101</f>
        <v>2027</v>
      </c>
      <c r="E117" s="8">
        <f t="shared" si="31"/>
        <v>2028</v>
      </c>
      <c r="F117" s="8">
        <f t="shared" si="31"/>
        <v>2029</v>
      </c>
      <c r="G117" s="8">
        <f t="shared" si="31"/>
        <v>2030</v>
      </c>
      <c r="H117" s="8">
        <f t="shared" si="31"/>
        <v>2031</v>
      </c>
      <c r="I117" s="8">
        <f t="shared" si="31"/>
        <v>2032</v>
      </c>
      <c r="J117" s="8">
        <f t="shared" si="31"/>
        <v>2033</v>
      </c>
      <c r="K117" s="8">
        <f t="shared" si="31"/>
        <v>2034</v>
      </c>
      <c r="L117" s="8">
        <f t="shared" si="31"/>
        <v>2035</v>
      </c>
      <c r="M117" s="8">
        <f t="shared" si="31"/>
        <v>2036</v>
      </c>
      <c r="N117" s="8">
        <f t="shared" si="31"/>
        <v>2037</v>
      </c>
      <c r="O117" s="8">
        <f t="shared" si="31"/>
        <v>2038</v>
      </c>
      <c r="P117" s="8">
        <f t="shared" si="31"/>
        <v>2039</v>
      </c>
      <c r="Q117" s="8">
        <f t="shared" si="31"/>
        <v>2040</v>
      </c>
      <c r="R117" s="8">
        <f t="shared" si="31"/>
        <v>2041</v>
      </c>
      <c r="S117" s="8">
        <f t="shared" si="31"/>
        <v>2042</v>
      </c>
      <c r="T117" s="8">
        <f t="shared" si="31"/>
        <v>2043</v>
      </c>
      <c r="U117" s="8">
        <f t="shared" si="31"/>
        <v>2044</v>
      </c>
      <c r="V117" s="8">
        <f t="shared" si="31"/>
        <v>2045</v>
      </c>
      <c r="W117" s="8">
        <f t="shared" si="31"/>
        <v>0</v>
      </c>
      <c r="X117" s="8">
        <f t="shared" si="31"/>
        <v>0</v>
      </c>
      <c r="Y117" s="8">
        <f t="shared" si="31"/>
        <v>0</v>
      </c>
      <c r="Z117" s="8">
        <f t="shared" si="31"/>
        <v>0</v>
      </c>
      <c r="AA117" s="8">
        <f t="shared" si="31"/>
        <v>0</v>
      </c>
      <c r="AB117" s="8">
        <f t="shared" si="31"/>
        <v>0</v>
      </c>
    </row>
    <row r="118" spans="2:28">
      <c r="B118" s="19" t="str">
        <f t="shared" ref="B118:B128" si="32">B102</f>
        <v>All Network</v>
      </c>
      <c r="C118" s="29">
        <f>C42</f>
        <v>119859.56699999997</v>
      </c>
      <c r="D118" s="29">
        <f t="shared" ref="D118:L118" si="33">D42</f>
        <v>360515.9960000001</v>
      </c>
      <c r="E118" s="29">
        <f t="shared" si="33"/>
        <v>562861.07899999979</v>
      </c>
      <c r="F118" s="29">
        <f t="shared" si="33"/>
        <v>657646.05100000021</v>
      </c>
      <c r="G118" s="29">
        <f t="shared" si="33"/>
        <v>724925.40300000017</v>
      </c>
      <c r="H118" s="29">
        <f t="shared" si="33"/>
        <v>869910.48360000015</v>
      </c>
      <c r="I118" s="29">
        <f t="shared" si="33"/>
        <v>1014895.5642000001</v>
      </c>
      <c r="J118" s="29">
        <f t="shared" si="33"/>
        <v>1159880.6448000001</v>
      </c>
      <c r="K118" s="29">
        <f t="shared" si="33"/>
        <v>1304865.7254000001</v>
      </c>
      <c r="L118" s="29">
        <f t="shared" si="33"/>
        <v>1449850.8060000001</v>
      </c>
      <c r="M118" s="29">
        <f t="shared" ref="M118:V118" si="34">L118</f>
        <v>1449850.8060000001</v>
      </c>
      <c r="N118" s="29">
        <f t="shared" si="34"/>
        <v>1449850.8060000001</v>
      </c>
      <c r="O118" s="29">
        <f t="shared" si="34"/>
        <v>1449850.8060000001</v>
      </c>
      <c r="P118" s="29">
        <f t="shared" si="34"/>
        <v>1449850.8060000001</v>
      </c>
      <c r="Q118" s="29">
        <f t="shared" si="34"/>
        <v>1449850.8060000001</v>
      </c>
      <c r="R118" s="29">
        <f t="shared" si="34"/>
        <v>1449850.8060000001</v>
      </c>
      <c r="S118" s="29">
        <f t="shared" si="34"/>
        <v>1449850.8060000001</v>
      </c>
      <c r="T118" s="29">
        <f t="shared" si="34"/>
        <v>1449850.8060000001</v>
      </c>
      <c r="U118" s="29">
        <f t="shared" si="34"/>
        <v>1449850.8060000001</v>
      </c>
      <c r="V118" s="29">
        <f t="shared" si="34"/>
        <v>1449850.8060000001</v>
      </c>
      <c r="W118" s="29"/>
      <c r="X118" s="6"/>
      <c r="Y118" s="6"/>
      <c r="Z118" s="6"/>
      <c r="AA118" s="6"/>
      <c r="AB118" s="6"/>
    </row>
    <row r="119" spans="2:28">
      <c r="B119" s="20" t="str">
        <f t="shared" si="32"/>
        <v/>
      </c>
      <c r="C119" s="29"/>
      <c r="D119" s="29"/>
      <c r="E119" s="29"/>
      <c r="F119" s="29"/>
      <c r="G119" s="29"/>
      <c r="H119" s="29"/>
      <c r="I119" s="29"/>
      <c r="J119" s="29"/>
      <c r="K119" s="29"/>
      <c r="L119" s="29"/>
      <c r="M119" s="29"/>
      <c r="N119" s="6"/>
      <c r="O119" s="6"/>
      <c r="P119" s="6"/>
      <c r="Q119" s="6"/>
      <c r="R119" s="6"/>
      <c r="S119" s="6"/>
      <c r="T119" s="6"/>
      <c r="U119" s="6"/>
      <c r="V119" s="6"/>
      <c r="W119" s="6"/>
      <c r="X119" s="6"/>
      <c r="Y119" s="6"/>
      <c r="Z119" s="6"/>
      <c r="AA119" s="6"/>
      <c r="AB119" s="6"/>
    </row>
    <row r="120" spans="2:28">
      <c r="B120" s="20" t="str">
        <f t="shared" si="32"/>
        <v/>
      </c>
      <c r="C120" s="29"/>
      <c r="D120" s="29"/>
      <c r="E120" s="29"/>
      <c r="F120" s="29"/>
      <c r="G120" s="29"/>
      <c r="H120" s="29"/>
      <c r="I120" s="29"/>
      <c r="J120" s="29"/>
      <c r="K120" s="29"/>
      <c r="L120" s="29"/>
      <c r="M120" s="29"/>
      <c r="N120" s="6"/>
      <c r="O120" s="6"/>
      <c r="P120" s="6"/>
      <c r="Q120" s="6"/>
      <c r="R120" s="6"/>
      <c r="S120" s="6"/>
      <c r="T120" s="6"/>
      <c r="U120" s="6"/>
      <c r="V120" s="6"/>
      <c r="W120" s="6"/>
      <c r="X120" s="6"/>
      <c r="Y120" s="6"/>
      <c r="Z120" s="6"/>
      <c r="AA120" s="6"/>
      <c r="AB120" s="6"/>
    </row>
    <row r="121" spans="2:28">
      <c r="B121" s="20" t="str">
        <f t="shared" si="32"/>
        <v/>
      </c>
      <c r="C121" s="29"/>
      <c r="D121" s="29"/>
      <c r="E121" s="29"/>
      <c r="F121" s="29"/>
      <c r="G121" s="29"/>
      <c r="H121" s="29"/>
      <c r="I121" s="29"/>
      <c r="J121" s="29"/>
      <c r="K121" s="29"/>
      <c r="L121" s="29"/>
      <c r="M121" s="29"/>
      <c r="N121" s="6"/>
      <c r="O121" s="6"/>
      <c r="P121" s="6"/>
      <c r="Q121" s="6"/>
      <c r="R121" s="6"/>
      <c r="S121" s="6"/>
      <c r="T121" s="6"/>
      <c r="U121" s="6"/>
      <c r="V121" s="6"/>
      <c r="W121" s="6"/>
      <c r="X121" s="6"/>
      <c r="Y121" s="6"/>
      <c r="Z121" s="6"/>
      <c r="AA121" s="6"/>
      <c r="AB121" s="6"/>
    </row>
    <row r="122" spans="2:28">
      <c r="B122" s="20" t="str">
        <f t="shared" si="32"/>
        <v/>
      </c>
      <c r="C122" s="29"/>
      <c r="D122" s="29"/>
      <c r="E122" s="29"/>
      <c r="F122" s="29"/>
      <c r="G122" s="29"/>
      <c r="H122" s="29"/>
      <c r="I122" s="29"/>
      <c r="J122" s="29"/>
      <c r="K122" s="29"/>
      <c r="L122" s="29"/>
      <c r="M122" s="29"/>
      <c r="N122" s="6"/>
      <c r="O122" s="6"/>
      <c r="P122" s="6"/>
      <c r="Q122" s="6"/>
      <c r="R122" s="6"/>
      <c r="S122" s="6"/>
      <c r="T122" s="6"/>
      <c r="U122" s="6"/>
      <c r="V122" s="6"/>
      <c r="W122" s="6"/>
      <c r="X122" s="6"/>
      <c r="Y122" s="6"/>
      <c r="Z122" s="6"/>
      <c r="AA122" s="6"/>
      <c r="AB122" s="6"/>
    </row>
    <row r="123" spans="2:28">
      <c r="B123" s="20" t="str">
        <f t="shared" si="32"/>
        <v/>
      </c>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row>
    <row r="124" spans="2:28">
      <c r="B124" s="20" t="str">
        <f t="shared" si="32"/>
        <v/>
      </c>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row>
    <row r="125" spans="2:28">
      <c r="B125" s="20" t="str">
        <f t="shared" si="32"/>
        <v/>
      </c>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row>
    <row r="126" spans="2:28">
      <c r="B126" s="20" t="str">
        <f t="shared" si="32"/>
        <v/>
      </c>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row>
    <row r="127" spans="2:28">
      <c r="B127" s="57" t="str">
        <f t="shared" si="32"/>
        <v/>
      </c>
      <c r="C127" s="10"/>
      <c r="D127" s="6"/>
      <c r="E127" s="6"/>
      <c r="F127" s="6"/>
      <c r="G127" s="6"/>
      <c r="H127" s="6"/>
      <c r="I127" s="6"/>
      <c r="J127" s="6"/>
      <c r="K127" s="6"/>
      <c r="L127" s="6"/>
      <c r="M127" s="6"/>
      <c r="N127" s="6"/>
      <c r="O127" s="6"/>
      <c r="P127" s="6"/>
      <c r="Q127" s="6"/>
      <c r="R127" s="6"/>
      <c r="S127" s="6"/>
      <c r="T127" s="6"/>
      <c r="U127" s="6"/>
      <c r="V127" s="6"/>
      <c r="W127" s="6"/>
      <c r="X127" s="6"/>
      <c r="Y127" s="6"/>
      <c r="Z127" s="6"/>
      <c r="AA127" s="6"/>
      <c r="AB127" s="6"/>
    </row>
    <row r="128" spans="2:28">
      <c r="B128" s="57" t="str">
        <f t="shared" si="32"/>
        <v/>
      </c>
      <c r="C128" s="10"/>
      <c r="D128" s="6"/>
      <c r="E128" s="6"/>
      <c r="F128" s="6"/>
      <c r="G128" s="6"/>
      <c r="H128" s="6"/>
      <c r="I128" s="6"/>
      <c r="J128" s="6"/>
      <c r="K128" s="6"/>
      <c r="L128" s="6"/>
      <c r="M128" s="6"/>
      <c r="N128" s="6"/>
      <c r="O128" s="6"/>
      <c r="P128" s="6"/>
      <c r="Q128" s="6"/>
      <c r="R128" s="6"/>
      <c r="S128" s="6"/>
      <c r="T128" s="6"/>
      <c r="U128" s="6"/>
      <c r="V128" s="6"/>
      <c r="W128" s="6"/>
      <c r="X128" s="6"/>
      <c r="Y128" s="6"/>
      <c r="Z128" s="6"/>
      <c r="AA128" s="6"/>
      <c r="AB128" s="6"/>
    </row>
    <row r="129" spans="2:28">
      <c r="B129" s="57" t="str">
        <f t="shared" ref="B129:B130" si="35">B113</f>
        <v/>
      </c>
      <c r="C129" s="10"/>
      <c r="D129" s="6"/>
      <c r="E129" s="6"/>
      <c r="F129" s="6"/>
      <c r="G129" s="6"/>
      <c r="H129" s="6"/>
      <c r="I129" s="6"/>
      <c r="J129" s="6"/>
      <c r="K129" s="6"/>
      <c r="L129" s="6"/>
      <c r="M129" s="6"/>
      <c r="N129" s="6"/>
      <c r="O129" s="6"/>
      <c r="P129" s="6"/>
      <c r="Q129" s="6"/>
      <c r="R129" s="6"/>
      <c r="S129" s="6"/>
      <c r="T129" s="6"/>
      <c r="U129" s="6"/>
      <c r="V129" s="6"/>
      <c r="W129" s="6"/>
      <c r="X129" s="6"/>
      <c r="Y129" s="6"/>
      <c r="Z129" s="6"/>
      <c r="AA129" s="6"/>
      <c r="AB129" s="6"/>
    </row>
    <row r="130" spans="2:28">
      <c r="B130" s="57" t="str">
        <f t="shared" si="35"/>
        <v/>
      </c>
      <c r="C130" s="10"/>
      <c r="D130" s="6"/>
      <c r="E130" s="6"/>
      <c r="F130" s="6"/>
      <c r="G130" s="6"/>
      <c r="H130" s="6"/>
      <c r="I130" s="6"/>
      <c r="J130" s="6"/>
      <c r="K130" s="6"/>
      <c r="L130" s="6"/>
      <c r="M130" s="6">
        <f t="shared" ref="M130:AB130" si="36">M79</f>
        <v>0</v>
      </c>
      <c r="N130" s="6">
        <f t="shared" si="36"/>
        <v>0</v>
      </c>
      <c r="O130" s="6">
        <f t="shared" si="36"/>
        <v>0</v>
      </c>
      <c r="P130" s="6">
        <f t="shared" si="36"/>
        <v>0</v>
      </c>
      <c r="Q130" s="6">
        <f t="shared" si="36"/>
        <v>0</v>
      </c>
      <c r="R130" s="6">
        <f t="shared" si="36"/>
        <v>0</v>
      </c>
      <c r="S130" s="6">
        <f t="shared" si="36"/>
        <v>0</v>
      </c>
      <c r="T130" s="6">
        <f t="shared" si="36"/>
        <v>0</v>
      </c>
      <c r="U130" s="6">
        <f t="shared" si="36"/>
        <v>0</v>
      </c>
      <c r="V130" s="6">
        <f t="shared" si="36"/>
        <v>0</v>
      </c>
      <c r="W130" s="6">
        <f t="shared" si="36"/>
        <v>0</v>
      </c>
      <c r="X130" s="6">
        <f t="shared" si="36"/>
        <v>0</v>
      </c>
      <c r="Y130" s="6">
        <f t="shared" si="36"/>
        <v>0</v>
      </c>
      <c r="Z130" s="6">
        <f t="shared" si="36"/>
        <v>0</v>
      </c>
      <c r="AA130" s="6">
        <f t="shared" si="36"/>
        <v>0</v>
      </c>
      <c r="AB130" s="6">
        <f t="shared" si="36"/>
        <v>0</v>
      </c>
    </row>
    <row r="131" spans="2:28">
      <c r="B131" s="9" t="s">
        <v>6</v>
      </c>
      <c r="C131" s="17">
        <f>SUM(C118:C130)</f>
        <v>119859.56699999997</v>
      </c>
      <c r="D131" s="17">
        <f t="shared" ref="D131:AB131" si="37">SUM(D118:D130)</f>
        <v>360515.9960000001</v>
      </c>
      <c r="E131" s="17">
        <f t="shared" si="37"/>
        <v>562861.07899999979</v>
      </c>
      <c r="F131" s="17">
        <f t="shared" si="37"/>
        <v>657646.05100000021</v>
      </c>
      <c r="G131" s="17">
        <f t="shared" si="37"/>
        <v>724925.40300000017</v>
      </c>
      <c r="H131" s="17">
        <f t="shared" si="37"/>
        <v>869910.48360000015</v>
      </c>
      <c r="I131" s="17">
        <f t="shared" si="37"/>
        <v>1014895.5642000001</v>
      </c>
      <c r="J131" s="17">
        <f t="shared" si="37"/>
        <v>1159880.6448000001</v>
      </c>
      <c r="K131" s="17">
        <f t="shared" si="37"/>
        <v>1304865.7254000001</v>
      </c>
      <c r="L131" s="17">
        <f t="shared" si="37"/>
        <v>1449850.8060000001</v>
      </c>
      <c r="M131" s="17">
        <f t="shared" si="37"/>
        <v>1449850.8060000001</v>
      </c>
      <c r="N131" s="17">
        <f t="shared" si="37"/>
        <v>1449850.8060000001</v>
      </c>
      <c r="O131" s="17">
        <f t="shared" si="37"/>
        <v>1449850.8060000001</v>
      </c>
      <c r="P131" s="17">
        <f t="shared" si="37"/>
        <v>1449850.8060000001</v>
      </c>
      <c r="Q131" s="17">
        <f t="shared" si="37"/>
        <v>1449850.8060000001</v>
      </c>
      <c r="R131" s="17">
        <f t="shared" si="37"/>
        <v>1449850.8060000001</v>
      </c>
      <c r="S131" s="17">
        <f t="shared" si="37"/>
        <v>1449850.8060000001</v>
      </c>
      <c r="T131" s="17">
        <f t="shared" si="37"/>
        <v>1449850.8060000001</v>
      </c>
      <c r="U131" s="17">
        <f t="shared" si="37"/>
        <v>1449850.8060000001</v>
      </c>
      <c r="V131" s="17">
        <f t="shared" si="37"/>
        <v>1449850.8060000001</v>
      </c>
      <c r="W131" s="17">
        <f t="shared" si="37"/>
        <v>0</v>
      </c>
      <c r="X131" s="17">
        <f t="shared" si="37"/>
        <v>0</v>
      </c>
      <c r="Y131" s="17">
        <f t="shared" si="37"/>
        <v>0</v>
      </c>
      <c r="Z131" s="17">
        <f t="shared" si="37"/>
        <v>0</v>
      </c>
      <c r="AA131" s="17">
        <f t="shared" si="37"/>
        <v>0</v>
      </c>
      <c r="AB131" s="17">
        <f t="shared" si="37"/>
        <v>0</v>
      </c>
    </row>
    <row r="133" spans="2:28">
      <c r="B133" s="27" t="str">
        <f>B82</f>
        <v>Incremental Opex driven by kW</v>
      </c>
      <c r="C133" s="28">
        <f>C117</f>
        <v>2026</v>
      </c>
      <c r="D133" s="28">
        <f t="shared" ref="D133:AB133" si="38">D117</f>
        <v>2027</v>
      </c>
      <c r="E133" s="28">
        <f t="shared" si="38"/>
        <v>2028</v>
      </c>
      <c r="F133" s="28">
        <f t="shared" si="38"/>
        <v>2029</v>
      </c>
      <c r="G133" s="28">
        <f t="shared" si="38"/>
        <v>2030</v>
      </c>
      <c r="H133" s="28">
        <f t="shared" si="38"/>
        <v>2031</v>
      </c>
      <c r="I133" s="28">
        <f t="shared" si="38"/>
        <v>2032</v>
      </c>
      <c r="J133" s="28">
        <f t="shared" si="38"/>
        <v>2033</v>
      </c>
      <c r="K133" s="28">
        <f t="shared" si="38"/>
        <v>2034</v>
      </c>
      <c r="L133" s="28">
        <f t="shared" si="38"/>
        <v>2035</v>
      </c>
      <c r="M133" s="28">
        <f t="shared" si="38"/>
        <v>2036</v>
      </c>
      <c r="N133" s="28">
        <f t="shared" si="38"/>
        <v>2037</v>
      </c>
      <c r="O133" s="28">
        <f t="shared" si="38"/>
        <v>2038</v>
      </c>
      <c r="P133" s="28">
        <f t="shared" si="38"/>
        <v>2039</v>
      </c>
      <c r="Q133" s="28">
        <f t="shared" si="38"/>
        <v>2040</v>
      </c>
      <c r="R133" s="28">
        <f t="shared" si="38"/>
        <v>2041</v>
      </c>
      <c r="S133" s="28">
        <f t="shared" si="38"/>
        <v>2042</v>
      </c>
      <c r="T133" s="28">
        <f t="shared" si="38"/>
        <v>2043</v>
      </c>
      <c r="U133" s="28">
        <f t="shared" si="38"/>
        <v>2044</v>
      </c>
      <c r="V133" s="28">
        <f t="shared" si="38"/>
        <v>2045</v>
      </c>
      <c r="W133" s="28">
        <f t="shared" si="38"/>
        <v>0</v>
      </c>
      <c r="X133" s="28">
        <f t="shared" si="38"/>
        <v>0</v>
      </c>
      <c r="Y133" s="28">
        <f t="shared" si="38"/>
        <v>0</v>
      </c>
      <c r="Z133" s="28">
        <f t="shared" si="38"/>
        <v>0</v>
      </c>
      <c r="AA133" s="28">
        <f t="shared" si="38"/>
        <v>0</v>
      </c>
      <c r="AB133" s="28">
        <f t="shared" si="38"/>
        <v>0</v>
      </c>
    </row>
    <row r="134" spans="2:28">
      <c r="B134" s="19" t="str">
        <f t="shared" ref="B134:B144" si="39">B118</f>
        <v>All Network</v>
      </c>
      <c r="C134" s="41">
        <f>SUM($C102:C102)*0.005</f>
        <v>180277.3264774649</v>
      </c>
      <c r="D134" s="41">
        <f>SUM($C102:D102)*0.005</f>
        <v>306926.40163740201</v>
      </c>
      <c r="E134" s="41">
        <f>SUM($C102:E102)*0.005</f>
        <v>484126.27290783642</v>
      </c>
      <c r="F134" s="41">
        <f>SUM($C102:F102)*0.005</f>
        <v>704953.85149185418</v>
      </c>
      <c r="G134" s="41">
        <f>SUM($C102:G102)*0.005</f>
        <v>781271.93017677707</v>
      </c>
      <c r="H134" s="41">
        <f>SUM($C102:H102)*0.005</f>
        <v>886271.93017677707</v>
      </c>
      <c r="I134" s="41">
        <f>SUM($C102:I102)*0.005</f>
        <v>991271.93017677707</v>
      </c>
      <c r="J134" s="41">
        <f>SUM($C102:J102)*0.005</f>
        <v>1096271.9301767771</v>
      </c>
      <c r="K134" s="41">
        <f>SUM($C102:K102)*0.005</f>
        <v>1201271.9301767771</v>
      </c>
      <c r="L134" s="41">
        <f>SUM($C102:L102)*0.005</f>
        <v>1306271.9301767771</v>
      </c>
      <c r="M134" s="41">
        <f>SUM($C102:M102)*0.005</f>
        <v>1306271.9301767771</v>
      </c>
      <c r="N134" s="41">
        <f>SUM($C102:N102)*0.005</f>
        <v>1306271.9301767771</v>
      </c>
      <c r="O134" s="41">
        <f>SUM($C102:O102)*0.005</f>
        <v>1306271.9301767771</v>
      </c>
      <c r="P134" s="41">
        <f>SUM($C102:P102)*0.005</f>
        <v>1306271.9301767771</v>
      </c>
      <c r="Q134" s="41">
        <f>SUM($C102:Q102)*0.005</f>
        <v>1306271.9301767771</v>
      </c>
      <c r="R134" s="41">
        <f>SUM($C102:R102)*0.005</f>
        <v>1306271.9301767771</v>
      </c>
      <c r="S134" s="41">
        <f>SUM($C102:S102)*0.005</f>
        <v>1306271.9301767771</v>
      </c>
      <c r="T134" s="41">
        <f>SUM($C102:T102)*0.005</f>
        <v>1306271.9301767771</v>
      </c>
      <c r="U134" s="41">
        <f>SUM($C102:U102)*0.005</f>
        <v>1306271.9301767771</v>
      </c>
      <c r="V134" s="41">
        <f>SUM($C102:V102)*0.005</f>
        <v>1306271.9301767771</v>
      </c>
      <c r="W134" s="11"/>
      <c r="X134" s="11"/>
      <c r="Y134" s="11"/>
      <c r="Z134" s="11"/>
      <c r="AA134" s="11"/>
      <c r="AB134" s="11"/>
    </row>
    <row r="135" spans="2:28">
      <c r="B135" s="20" t="str">
        <f t="shared" si="39"/>
        <v/>
      </c>
      <c r="C135" s="41"/>
      <c r="D135" s="41"/>
      <c r="E135" s="41"/>
      <c r="F135" s="41"/>
      <c r="G135" s="41"/>
      <c r="H135" s="41"/>
      <c r="I135" s="41"/>
      <c r="J135" s="41"/>
      <c r="K135" s="41"/>
      <c r="L135" s="41"/>
      <c r="M135" s="41"/>
      <c r="N135" s="41"/>
      <c r="O135" s="41"/>
      <c r="P135" s="41"/>
      <c r="Q135" s="41"/>
      <c r="R135" s="41"/>
      <c r="S135" s="41"/>
      <c r="T135" s="41"/>
      <c r="U135" s="41"/>
      <c r="V135" s="41"/>
      <c r="W135" s="11"/>
      <c r="X135" s="11"/>
      <c r="Y135" s="11"/>
      <c r="Z135" s="11"/>
      <c r="AA135" s="11"/>
      <c r="AB135" s="11"/>
    </row>
    <row r="136" spans="2:28">
      <c r="B136" s="20" t="str">
        <f t="shared" si="39"/>
        <v/>
      </c>
      <c r="C136" s="41"/>
      <c r="D136" s="41"/>
      <c r="E136" s="41"/>
      <c r="F136" s="41"/>
      <c r="G136" s="41"/>
      <c r="H136" s="41"/>
      <c r="I136" s="41"/>
      <c r="J136" s="41"/>
      <c r="K136" s="41"/>
      <c r="L136" s="41"/>
      <c r="M136" s="41"/>
      <c r="N136" s="41"/>
      <c r="O136" s="41"/>
      <c r="P136" s="41"/>
      <c r="Q136" s="41"/>
      <c r="R136" s="41"/>
      <c r="S136" s="41"/>
      <c r="T136" s="41"/>
      <c r="U136" s="41"/>
      <c r="V136" s="41"/>
      <c r="W136" s="11"/>
      <c r="X136" s="11"/>
      <c r="Y136" s="11"/>
      <c r="Z136" s="11"/>
      <c r="AA136" s="11"/>
      <c r="AB136" s="11"/>
    </row>
    <row r="137" spans="2:28">
      <c r="B137" s="20" t="str">
        <f t="shared" si="39"/>
        <v/>
      </c>
      <c r="C137" s="41"/>
      <c r="D137" s="41"/>
      <c r="E137" s="41"/>
      <c r="F137" s="41"/>
      <c r="G137" s="41"/>
      <c r="H137" s="41"/>
      <c r="I137" s="41"/>
      <c r="J137" s="41"/>
      <c r="K137" s="41"/>
      <c r="L137" s="41"/>
      <c r="M137" s="41"/>
      <c r="N137" s="41"/>
      <c r="O137" s="41"/>
      <c r="P137" s="41"/>
      <c r="Q137" s="41"/>
      <c r="R137" s="41"/>
      <c r="S137" s="41"/>
      <c r="T137" s="41"/>
      <c r="U137" s="41"/>
      <c r="V137" s="41"/>
      <c r="W137" s="11"/>
      <c r="X137" s="11"/>
      <c r="Y137" s="11"/>
      <c r="Z137" s="11"/>
      <c r="AA137" s="11"/>
      <c r="AB137" s="11"/>
    </row>
    <row r="138" spans="2:28">
      <c r="B138" s="20" t="str">
        <f t="shared" si="39"/>
        <v/>
      </c>
      <c r="C138" s="41"/>
      <c r="D138" s="41"/>
      <c r="E138" s="41"/>
      <c r="F138" s="41"/>
      <c r="G138" s="41"/>
      <c r="H138" s="41"/>
      <c r="I138" s="41"/>
      <c r="J138" s="41"/>
      <c r="K138" s="41"/>
      <c r="L138" s="41"/>
      <c r="M138" s="41"/>
      <c r="N138" s="41"/>
      <c r="O138" s="41"/>
      <c r="P138" s="41"/>
      <c r="Q138" s="41"/>
      <c r="R138" s="41"/>
      <c r="S138" s="41"/>
      <c r="T138" s="41"/>
      <c r="U138" s="41"/>
      <c r="V138" s="41"/>
      <c r="W138" s="11"/>
      <c r="X138" s="11"/>
      <c r="Y138" s="11"/>
      <c r="Z138" s="11"/>
      <c r="AA138" s="11"/>
      <c r="AB138" s="11"/>
    </row>
    <row r="139" spans="2:28">
      <c r="B139" s="20" t="str">
        <f t="shared" si="39"/>
        <v/>
      </c>
      <c r="C139" s="4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row>
    <row r="140" spans="2:28">
      <c r="B140" s="20" t="str">
        <f t="shared" si="39"/>
        <v/>
      </c>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row>
    <row r="141" spans="2:28">
      <c r="B141" s="20" t="str">
        <f t="shared" si="39"/>
        <v/>
      </c>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row>
    <row r="142" spans="2:28">
      <c r="B142" s="20" t="str">
        <f t="shared" si="39"/>
        <v/>
      </c>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row>
    <row r="143" spans="2:28">
      <c r="B143" s="57" t="str">
        <f t="shared" si="39"/>
        <v/>
      </c>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row>
    <row r="144" spans="2:28">
      <c r="B144" s="57" t="str">
        <f t="shared" si="39"/>
        <v/>
      </c>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row>
    <row r="145" spans="2:28">
      <c r="B145" s="57" t="str">
        <f t="shared" ref="B145:B146" si="40">B129</f>
        <v/>
      </c>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row>
    <row r="146" spans="2:28">
      <c r="B146" s="57" t="str">
        <f t="shared" si="40"/>
        <v/>
      </c>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row>
    <row r="147" spans="2:28">
      <c r="B147" s="9" t="str">
        <f>B131</f>
        <v>TOTAL</v>
      </c>
      <c r="C147" s="17">
        <f>SUM(C134:C146)</f>
        <v>180277.3264774649</v>
      </c>
      <c r="D147" s="17">
        <f t="shared" ref="D147:AB147" si="41">SUM(D134:D146)</f>
        <v>306926.40163740201</v>
      </c>
      <c r="E147" s="17">
        <f t="shared" si="41"/>
        <v>484126.27290783642</v>
      </c>
      <c r="F147" s="17">
        <f t="shared" si="41"/>
        <v>704953.85149185418</v>
      </c>
      <c r="G147" s="17">
        <f t="shared" si="41"/>
        <v>781271.93017677707</v>
      </c>
      <c r="H147" s="17">
        <f t="shared" si="41"/>
        <v>886271.93017677707</v>
      </c>
      <c r="I147" s="17">
        <f t="shared" si="41"/>
        <v>991271.93017677707</v>
      </c>
      <c r="J147" s="17">
        <f t="shared" si="41"/>
        <v>1096271.9301767771</v>
      </c>
      <c r="K147" s="17">
        <f t="shared" si="41"/>
        <v>1201271.9301767771</v>
      </c>
      <c r="L147" s="17">
        <f t="shared" si="41"/>
        <v>1306271.9301767771</v>
      </c>
      <c r="M147" s="17">
        <f t="shared" si="41"/>
        <v>1306271.9301767771</v>
      </c>
      <c r="N147" s="17">
        <f t="shared" si="41"/>
        <v>1306271.9301767771</v>
      </c>
      <c r="O147" s="17">
        <f t="shared" si="41"/>
        <v>1306271.9301767771</v>
      </c>
      <c r="P147" s="17">
        <f t="shared" si="41"/>
        <v>1306271.9301767771</v>
      </c>
      <c r="Q147" s="17">
        <f t="shared" si="41"/>
        <v>1306271.9301767771</v>
      </c>
      <c r="R147" s="17">
        <f t="shared" si="41"/>
        <v>1306271.9301767771</v>
      </c>
      <c r="S147" s="17">
        <f t="shared" si="41"/>
        <v>1306271.9301767771</v>
      </c>
      <c r="T147" s="17">
        <f t="shared" si="41"/>
        <v>1306271.9301767771</v>
      </c>
      <c r="U147" s="17">
        <f t="shared" si="41"/>
        <v>1306271.9301767771</v>
      </c>
      <c r="V147" s="17">
        <f t="shared" si="41"/>
        <v>1306271.9301767771</v>
      </c>
      <c r="W147" s="17">
        <f t="shared" si="41"/>
        <v>0</v>
      </c>
      <c r="X147" s="17">
        <f t="shared" si="41"/>
        <v>0</v>
      </c>
      <c r="Y147" s="17">
        <f t="shared" si="41"/>
        <v>0</v>
      </c>
      <c r="Z147" s="17">
        <f t="shared" si="41"/>
        <v>0</v>
      </c>
      <c r="AA147" s="17">
        <f t="shared" si="41"/>
        <v>0</v>
      </c>
      <c r="AB147" s="17">
        <f t="shared" si="41"/>
        <v>0</v>
      </c>
    </row>
    <row r="148" spans="2:28">
      <c r="B148" s="3"/>
    </row>
    <row r="149" spans="2:28">
      <c r="C149" s="3"/>
      <c r="D149" s="3"/>
    </row>
    <row r="150" spans="2:28">
      <c r="B150" s="2" t="str">
        <f>Lists!$C$5</f>
        <v>High Voltage Network</v>
      </c>
      <c r="C150" s="3"/>
      <c r="D150" s="3"/>
    </row>
    <row r="151" spans="2:28">
      <c r="C151" s="3"/>
      <c r="D151" s="3"/>
    </row>
    <row r="152" spans="2:28">
      <c r="B152" s="4" t="str">
        <f>B101</f>
        <v>Demand Driven Capital Expenditure ($ Total)</v>
      </c>
      <c r="C152" s="8">
        <f>C117</f>
        <v>2026</v>
      </c>
      <c r="D152" s="8">
        <f t="shared" ref="D152:AB152" si="42">D117</f>
        <v>2027</v>
      </c>
      <c r="E152" s="8">
        <f t="shared" si="42"/>
        <v>2028</v>
      </c>
      <c r="F152" s="8">
        <f t="shared" si="42"/>
        <v>2029</v>
      </c>
      <c r="G152" s="8">
        <f t="shared" si="42"/>
        <v>2030</v>
      </c>
      <c r="H152" s="8">
        <f t="shared" si="42"/>
        <v>2031</v>
      </c>
      <c r="I152" s="8">
        <f t="shared" si="42"/>
        <v>2032</v>
      </c>
      <c r="J152" s="8">
        <f t="shared" si="42"/>
        <v>2033</v>
      </c>
      <c r="K152" s="8">
        <f t="shared" si="42"/>
        <v>2034</v>
      </c>
      <c r="L152" s="8">
        <f t="shared" si="42"/>
        <v>2035</v>
      </c>
      <c r="M152" s="8">
        <f t="shared" si="42"/>
        <v>2036</v>
      </c>
      <c r="N152" s="8">
        <f t="shared" si="42"/>
        <v>2037</v>
      </c>
      <c r="O152" s="8">
        <f t="shared" si="42"/>
        <v>2038</v>
      </c>
      <c r="P152" s="8">
        <f t="shared" si="42"/>
        <v>2039</v>
      </c>
      <c r="Q152" s="8">
        <f t="shared" si="42"/>
        <v>2040</v>
      </c>
      <c r="R152" s="8">
        <f t="shared" si="42"/>
        <v>2041</v>
      </c>
      <c r="S152" s="8">
        <f t="shared" si="42"/>
        <v>2042</v>
      </c>
      <c r="T152" s="8">
        <f t="shared" si="42"/>
        <v>2043</v>
      </c>
      <c r="U152" s="8">
        <f t="shared" si="42"/>
        <v>2044</v>
      </c>
      <c r="V152" s="8">
        <f t="shared" si="42"/>
        <v>2045</v>
      </c>
      <c r="W152" s="8">
        <f t="shared" si="42"/>
        <v>0</v>
      </c>
      <c r="X152" s="8">
        <f t="shared" si="42"/>
        <v>0</v>
      </c>
      <c r="Y152" s="8">
        <f t="shared" si="42"/>
        <v>0</v>
      </c>
      <c r="Z152" s="8">
        <f t="shared" si="42"/>
        <v>0</v>
      </c>
      <c r="AA152" s="8">
        <f t="shared" si="42"/>
        <v>0</v>
      </c>
      <c r="AB152" s="8">
        <f t="shared" si="42"/>
        <v>0</v>
      </c>
    </row>
    <row r="153" spans="2:28">
      <c r="B153" s="19" t="str">
        <f t="shared" ref="B153:B163" si="43">B118</f>
        <v>All Network</v>
      </c>
      <c r="C153" s="11">
        <f>SUMIFS('Input Forecast Cap Projects'!F$4:F$13,'Input Forecast Cap Projects'!$D$4:$D$13,'Input Sheet - LRMC'!$B150)*1000000</f>
        <v>6708966.4233808415</v>
      </c>
      <c r="D153" s="11">
        <f>SUMIFS('Input Forecast Cap Projects'!G$4:G$13,'Input Forecast Cap Projects'!$D$4:$D$13,'Input Sheet - LRMC'!$B150)*1000000</f>
        <v>7906791.0757265342</v>
      </c>
      <c r="E153" s="11">
        <f>SUMIFS('Input Forecast Cap Projects'!H$4:H$13,'Input Forecast Cap Projects'!$D$4:$D$13,'Input Sheet - LRMC'!$B150)*1000000</f>
        <v>5090022.2900043344</v>
      </c>
      <c r="F153" s="11">
        <f>SUMIFS('Input Forecast Cap Projects'!I$4:I$13,'Input Forecast Cap Projects'!$D$4:$D$13,'Input Sheet - LRMC'!$B150)*1000000</f>
        <v>5240644.4974497799</v>
      </c>
      <c r="G153" s="11">
        <f>SUMIFS('Input Forecast Cap Projects'!J$4:J$13,'Input Forecast Cap Projects'!$D$4:$D$13,'Input Sheet - LRMC'!$B150)*1000000</f>
        <v>6602224.2274454869</v>
      </c>
      <c r="H153" s="11">
        <f>SUMIFS('Input Forecast Cap Projects'!K$4:K$13,'Input Forecast Cap Projects'!$D$4:$D$13,'Input Sheet - LRMC'!$B150)*1000000</f>
        <v>7000000</v>
      </c>
      <c r="I153" s="11">
        <f>SUMIFS('Input Forecast Cap Projects'!L$4:L$13,'Input Forecast Cap Projects'!$D$4:$D$13,'Input Sheet - LRMC'!$B150)*1000000</f>
        <v>7000000</v>
      </c>
      <c r="J153" s="11">
        <f>SUMIFS('Input Forecast Cap Projects'!M$4:M$13,'Input Forecast Cap Projects'!$D$4:$D$13,'Input Sheet - LRMC'!$B150)*1000000</f>
        <v>7000000</v>
      </c>
      <c r="K153" s="11">
        <f>SUMIFS('Input Forecast Cap Projects'!N$4:N$13,'Input Forecast Cap Projects'!$D$4:$D$13,'Input Sheet - LRMC'!$B150)*1000000</f>
        <v>7000000</v>
      </c>
      <c r="L153" s="11">
        <f>SUMIFS('Input Forecast Cap Projects'!O$4:O$13,'Input Forecast Cap Projects'!$D$4:$D$13,'Input Sheet - LRMC'!$B150)*1000000</f>
        <v>7000000</v>
      </c>
      <c r="M153" s="11"/>
      <c r="N153" s="11"/>
      <c r="O153" s="11"/>
      <c r="P153" s="11"/>
      <c r="Q153" s="11"/>
      <c r="R153" s="11"/>
      <c r="S153" s="11"/>
      <c r="T153" s="11"/>
      <c r="U153" s="11"/>
      <c r="V153" s="11"/>
      <c r="W153" s="11"/>
      <c r="X153" s="11"/>
      <c r="Y153" s="11"/>
      <c r="Z153" s="11"/>
      <c r="AA153" s="11"/>
      <c r="AB153" s="11"/>
    </row>
    <row r="154" spans="2:28">
      <c r="B154" s="20" t="str">
        <f t="shared" si="43"/>
        <v/>
      </c>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row>
    <row r="155" spans="2:28">
      <c r="B155" s="20" t="str">
        <f t="shared" si="43"/>
        <v/>
      </c>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row>
    <row r="156" spans="2:28">
      <c r="B156" s="20" t="str">
        <f t="shared" si="43"/>
        <v/>
      </c>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row>
    <row r="157" spans="2:28">
      <c r="B157" s="20" t="str">
        <f t="shared" si="43"/>
        <v/>
      </c>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row>
    <row r="158" spans="2:28">
      <c r="B158" s="20" t="str">
        <f t="shared" si="43"/>
        <v/>
      </c>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row>
    <row r="159" spans="2:28">
      <c r="B159" s="20" t="str">
        <f t="shared" si="43"/>
        <v/>
      </c>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row>
    <row r="160" spans="2:28">
      <c r="B160" s="20" t="str">
        <f t="shared" si="43"/>
        <v/>
      </c>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row>
    <row r="161" spans="2:28">
      <c r="B161" s="20" t="str">
        <f t="shared" si="43"/>
        <v/>
      </c>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row>
    <row r="162" spans="2:28">
      <c r="B162" s="57" t="str">
        <f t="shared" si="43"/>
        <v/>
      </c>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row>
    <row r="163" spans="2:28">
      <c r="B163" s="57" t="str">
        <f t="shared" si="43"/>
        <v/>
      </c>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row>
    <row r="164" spans="2:28">
      <c r="B164" s="57" t="str">
        <f t="shared" ref="B164:B165" si="44">B129</f>
        <v/>
      </c>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row>
    <row r="165" spans="2:28">
      <c r="B165" s="57" t="str">
        <f t="shared" si="44"/>
        <v/>
      </c>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row>
    <row r="166" spans="2:28">
      <c r="B166" s="9" t="s">
        <v>6</v>
      </c>
      <c r="C166" s="13">
        <f>SUM(C153:C165)</f>
        <v>6708966.4233808415</v>
      </c>
      <c r="D166" s="13">
        <f t="shared" ref="D166:AB166" si="45">SUM(D153:D165)</f>
        <v>7906791.0757265342</v>
      </c>
      <c r="E166" s="13">
        <f t="shared" si="45"/>
        <v>5090022.2900043344</v>
      </c>
      <c r="F166" s="13">
        <f t="shared" si="45"/>
        <v>5240644.4974497799</v>
      </c>
      <c r="G166" s="13">
        <f t="shared" si="45"/>
        <v>6602224.2274454869</v>
      </c>
      <c r="H166" s="13">
        <f t="shared" si="45"/>
        <v>7000000</v>
      </c>
      <c r="I166" s="13">
        <f t="shared" si="45"/>
        <v>7000000</v>
      </c>
      <c r="J166" s="13">
        <f t="shared" si="45"/>
        <v>7000000</v>
      </c>
      <c r="K166" s="13">
        <f t="shared" si="45"/>
        <v>7000000</v>
      </c>
      <c r="L166" s="13">
        <f t="shared" si="45"/>
        <v>7000000</v>
      </c>
      <c r="M166" s="13">
        <f t="shared" si="45"/>
        <v>0</v>
      </c>
      <c r="N166" s="13">
        <f t="shared" si="45"/>
        <v>0</v>
      </c>
      <c r="O166" s="13">
        <f t="shared" si="45"/>
        <v>0</v>
      </c>
      <c r="P166" s="13">
        <f t="shared" si="45"/>
        <v>0</v>
      </c>
      <c r="Q166" s="13">
        <f t="shared" si="45"/>
        <v>0</v>
      </c>
      <c r="R166" s="13">
        <f t="shared" si="45"/>
        <v>0</v>
      </c>
      <c r="S166" s="13">
        <f t="shared" si="45"/>
        <v>0</v>
      </c>
      <c r="T166" s="13">
        <f t="shared" si="45"/>
        <v>0</v>
      </c>
      <c r="U166" s="13">
        <f t="shared" si="45"/>
        <v>0</v>
      </c>
      <c r="V166" s="13">
        <f t="shared" si="45"/>
        <v>0</v>
      </c>
      <c r="W166" s="13">
        <f t="shared" si="45"/>
        <v>0</v>
      </c>
      <c r="X166" s="13">
        <f t="shared" si="45"/>
        <v>0</v>
      </c>
      <c r="Y166" s="13">
        <f t="shared" si="45"/>
        <v>0</v>
      </c>
      <c r="Z166" s="13">
        <f t="shared" si="45"/>
        <v>0</v>
      </c>
      <c r="AA166" s="13">
        <f t="shared" si="45"/>
        <v>0</v>
      </c>
      <c r="AB166" s="13">
        <f t="shared" si="45"/>
        <v>0</v>
      </c>
    </row>
    <row r="167" spans="2:28">
      <c r="D167" s="30"/>
      <c r="E167" s="30"/>
      <c r="F167" s="30"/>
      <c r="G167" s="30"/>
      <c r="H167" s="30"/>
      <c r="I167" s="30"/>
      <c r="J167" s="30"/>
      <c r="K167" s="30"/>
      <c r="L167" s="30"/>
      <c r="M167" s="30"/>
      <c r="N167" s="30"/>
      <c r="O167" s="30"/>
      <c r="P167" s="30"/>
      <c r="Q167" s="30"/>
      <c r="R167" s="30"/>
      <c r="S167" s="30"/>
      <c r="T167" s="30"/>
      <c r="U167" s="30"/>
      <c r="V167" s="30"/>
      <c r="W167" s="30"/>
    </row>
    <row r="168" spans="2:28">
      <c r="B168" s="4" t="str">
        <f>B117</f>
        <v>Cumulative Demand Growth - kW</v>
      </c>
      <c r="C168" s="8">
        <f>C152</f>
        <v>2026</v>
      </c>
      <c r="D168" s="8">
        <f>D152</f>
        <v>2027</v>
      </c>
      <c r="E168" s="8">
        <f t="shared" ref="E168:X168" si="46">E152</f>
        <v>2028</v>
      </c>
      <c r="F168" s="8">
        <f t="shared" si="46"/>
        <v>2029</v>
      </c>
      <c r="G168" s="8">
        <f t="shared" si="46"/>
        <v>2030</v>
      </c>
      <c r="H168" s="8">
        <f t="shared" si="46"/>
        <v>2031</v>
      </c>
      <c r="I168" s="8">
        <f t="shared" si="46"/>
        <v>2032</v>
      </c>
      <c r="J168" s="8">
        <f t="shared" si="46"/>
        <v>2033</v>
      </c>
      <c r="K168" s="8">
        <f t="shared" si="46"/>
        <v>2034</v>
      </c>
      <c r="L168" s="8">
        <f t="shared" si="46"/>
        <v>2035</v>
      </c>
      <c r="M168" s="8">
        <f t="shared" si="46"/>
        <v>2036</v>
      </c>
      <c r="N168" s="8">
        <f t="shared" si="46"/>
        <v>2037</v>
      </c>
      <c r="O168" s="8">
        <f t="shared" si="46"/>
        <v>2038</v>
      </c>
      <c r="P168" s="8">
        <f t="shared" si="46"/>
        <v>2039</v>
      </c>
      <c r="Q168" s="8">
        <f t="shared" si="46"/>
        <v>2040</v>
      </c>
      <c r="R168" s="8">
        <f t="shared" si="46"/>
        <v>2041</v>
      </c>
      <c r="S168" s="8">
        <f t="shared" si="46"/>
        <v>2042</v>
      </c>
      <c r="T168" s="8">
        <f t="shared" si="46"/>
        <v>2043</v>
      </c>
      <c r="U168" s="8">
        <f t="shared" si="46"/>
        <v>2044</v>
      </c>
      <c r="V168" s="8">
        <f t="shared" si="46"/>
        <v>2045</v>
      </c>
      <c r="W168" s="8">
        <f t="shared" si="46"/>
        <v>0</v>
      </c>
      <c r="X168" s="8">
        <f t="shared" si="46"/>
        <v>0</v>
      </c>
      <c r="Y168" s="8">
        <f>Y152</f>
        <v>0</v>
      </c>
      <c r="Z168" s="8">
        <f t="shared" ref="Z168:AB168" si="47">Z152</f>
        <v>0</v>
      </c>
      <c r="AA168" s="8">
        <f t="shared" si="47"/>
        <v>0</v>
      </c>
      <c r="AB168" s="8">
        <f t="shared" si="47"/>
        <v>0</v>
      </c>
    </row>
    <row r="169" spans="2:28">
      <c r="B169" s="19" t="str">
        <f t="shared" ref="B169:B180" si="48">B153</f>
        <v>All Network</v>
      </c>
      <c r="C169" s="29">
        <f>C43</f>
        <v>-13920.966000000135</v>
      </c>
      <c r="D169" s="29">
        <f t="shared" ref="D169:L169" si="49">D43</f>
        <v>78844.075999999855</v>
      </c>
      <c r="E169" s="29">
        <f t="shared" si="49"/>
        <v>139035.37600000028</v>
      </c>
      <c r="F169" s="29">
        <f t="shared" si="49"/>
        <v>183481.81299999988</v>
      </c>
      <c r="G169" s="29">
        <f t="shared" si="49"/>
        <v>241895.73999999993</v>
      </c>
      <c r="H169" s="29">
        <f t="shared" si="49"/>
        <v>290274.88799999992</v>
      </c>
      <c r="I169" s="29">
        <f t="shared" si="49"/>
        <v>338654.03599999991</v>
      </c>
      <c r="J169" s="29">
        <f t="shared" si="49"/>
        <v>387033.18399999989</v>
      </c>
      <c r="K169" s="29">
        <f t="shared" si="49"/>
        <v>435412.33199999988</v>
      </c>
      <c r="L169" s="29">
        <f t="shared" si="49"/>
        <v>483791.47999999986</v>
      </c>
      <c r="M169" s="29">
        <f t="shared" ref="M169:V169" si="50">L169</f>
        <v>483791.47999999986</v>
      </c>
      <c r="N169" s="29">
        <f t="shared" si="50"/>
        <v>483791.47999999986</v>
      </c>
      <c r="O169" s="29">
        <f t="shared" si="50"/>
        <v>483791.47999999986</v>
      </c>
      <c r="P169" s="29">
        <f t="shared" si="50"/>
        <v>483791.47999999986</v>
      </c>
      <c r="Q169" s="29">
        <f t="shared" si="50"/>
        <v>483791.47999999986</v>
      </c>
      <c r="R169" s="29">
        <f t="shared" si="50"/>
        <v>483791.47999999986</v>
      </c>
      <c r="S169" s="29">
        <f t="shared" si="50"/>
        <v>483791.47999999986</v>
      </c>
      <c r="T169" s="29">
        <f t="shared" si="50"/>
        <v>483791.47999999986</v>
      </c>
      <c r="U169" s="29">
        <f t="shared" si="50"/>
        <v>483791.47999999986</v>
      </c>
      <c r="V169" s="29">
        <f t="shared" si="50"/>
        <v>483791.47999999986</v>
      </c>
      <c r="W169" s="29"/>
      <c r="X169" s="6"/>
      <c r="Y169" s="6"/>
      <c r="Z169" s="6"/>
      <c r="AA169" s="6"/>
      <c r="AB169" s="6"/>
    </row>
    <row r="170" spans="2:28">
      <c r="B170" s="20" t="str">
        <f t="shared" si="48"/>
        <v/>
      </c>
      <c r="C170" s="29"/>
      <c r="D170" s="29"/>
      <c r="E170" s="29"/>
      <c r="F170" s="29"/>
      <c r="G170" s="29"/>
      <c r="H170" s="29"/>
      <c r="I170" s="29"/>
      <c r="J170" s="29"/>
      <c r="K170" s="29"/>
      <c r="L170" s="29"/>
      <c r="M170" s="29"/>
      <c r="N170" s="29"/>
      <c r="O170" s="29"/>
      <c r="P170" s="29"/>
      <c r="Q170" s="29"/>
      <c r="R170" s="29"/>
      <c r="S170" s="29"/>
      <c r="T170" s="29"/>
      <c r="U170" s="29"/>
      <c r="V170" s="29"/>
      <c r="W170" s="6"/>
      <c r="X170" s="6"/>
      <c r="Y170" s="6"/>
      <c r="Z170" s="6"/>
      <c r="AA170" s="6"/>
      <c r="AB170" s="6"/>
    </row>
    <row r="171" spans="2:28">
      <c r="B171" s="20" t="str">
        <f t="shared" si="48"/>
        <v/>
      </c>
      <c r="C171" s="29"/>
      <c r="D171" s="29"/>
      <c r="E171" s="29"/>
      <c r="F171" s="29"/>
      <c r="G171" s="29"/>
      <c r="H171" s="29"/>
      <c r="I171" s="29"/>
      <c r="J171" s="29"/>
      <c r="K171" s="29"/>
      <c r="L171" s="29"/>
      <c r="M171" s="29"/>
      <c r="N171" s="29"/>
      <c r="O171" s="29"/>
      <c r="P171" s="29"/>
      <c r="Q171" s="29"/>
      <c r="R171" s="29"/>
      <c r="S171" s="29"/>
      <c r="T171" s="29"/>
      <c r="U171" s="29"/>
      <c r="V171" s="29"/>
      <c r="W171" s="6"/>
      <c r="X171" s="6"/>
      <c r="Y171" s="6"/>
      <c r="Z171" s="6"/>
      <c r="AA171" s="6"/>
      <c r="AB171" s="6"/>
    </row>
    <row r="172" spans="2:28">
      <c r="B172" s="20" t="str">
        <f t="shared" si="48"/>
        <v/>
      </c>
      <c r="C172" s="29"/>
      <c r="D172" s="29"/>
      <c r="E172" s="29"/>
      <c r="F172" s="29"/>
      <c r="G172" s="29"/>
      <c r="H172" s="29"/>
      <c r="I172" s="29"/>
      <c r="J172" s="29"/>
      <c r="K172" s="29"/>
      <c r="L172" s="29"/>
      <c r="M172" s="29"/>
      <c r="N172" s="29"/>
      <c r="O172" s="29"/>
      <c r="P172" s="29"/>
      <c r="Q172" s="29"/>
      <c r="R172" s="29"/>
      <c r="S172" s="29"/>
      <c r="T172" s="29"/>
      <c r="U172" s="29"/>
      <c r="V172" s="29"/>
      <c r="W172" s="6"/>
      <c r="X172" s="6"/>
      <c r="Y172" s="6"/>
      <c r="Z172" s="6"/>
      <c r="AA172" s="6"/>
      <c r="AB172" s="6"/>
    </row>
    <row r="173" spans="2:28">
      <c r="B173" s="20" t="str">
        <f t="shared" si="48"/>
        <v/>
      </c>
      <c r="C173" s="29"/>
      <c r="D173" s="29"/>
      <c r="E173" s="29"/>
      <c r="F173" s="29"/>
      <c r="G173" s="29"/>
      <c r="H173" s="29"/>
      <c r="I173" s="29"/>
      <c r="J173" s="29"/>
      <c r="K173" s="29"/>
      <c r="L173" s="29"/>
      <c r="M173" s="29"/>
      <c r="N173" s="29"/>
      <c r="O173" s="29"/>
      <c r="P173" s="29"/>
      <c r="Q173" s="29"/>
      <c r="R173" s="29"/>
      <c r="S173" s="29"/>
      <c r="T173" s="29"/>
      <c r="U173" s="29"/>
      <c r="V173" s="29"/>
      <c r="W173" s="6"/>
      <c r="X173" s="6"/>
      <c r="Y173" s="6"/>
      <c r="Z173" s="6"/>
      <c r="AA173" s="6"/>
      <c r="AB173" s="6"/>
    </row>
    <row r="174" spans="2:28">
      <c r="B174" s="20" t="str">
        <f t="shared" si="48"/>
        <v/>
      </c>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row>
    <row r="175" spans="2:28">
      <c r="B175" s="20" t="str">
        <f t="shared" si="48"/>
        <v/>
      </c>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row>
    <row r="176" spans="2:28">
      <c r="B176" s="20" t="str">
        <f t="shared" si="48"/>
        <v/>
      </c>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row>
    <row r="177" spans="2:28">
      <c r="B177" s="20" t="str">
        <f t="shared" si="48"/>
        <v/>
      </c>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row>
    <row r="178" spans="2:28">
      <c r="B178" s="57" t="str">
        <f t="shared" si="48"/>
        <v/>
      </c>
      <c r="C178" s="10"/>
      <c r="D178" s="6"/>
      <c r="E178" s="6"/>
      <c r="F178" s="6"/>
      <c r="G178" s="6"/>
      <c r="H178" s="6"/>
      <c r="I178" s="6"/>
      <c r="J178" s="6"/>
      <c r="K178" s="6"/>
      <c r="L178" s="6"/>
      <c r="M178" s="6"/>
      <c r="N178" s="6"/>
      <c r="O178" s="6"/>
      <c r="P178" s="6"/>
      <c r="Q178" s="6"/>
      <c r="R178" s="6"/>
      <c r="S178" s="6"/>
      <c r="T178" s="6"/>
      <c r="U178" s="6"/>
      <c r="V178" s="6"/>
      <c r="W178" s="6"/>
      <c r="X178" s="6"/>
      <c r="Y178" s="6"/>
      <c r="Z178" s="6"/>
      <c r="AA178" s="6"/>
      <c r="AB178" s="6"/>
    </row>
    <row r="179" spans="2:28">
      <c r="B179" s="57" t="str">
        <f t="shared" si="48"/>
        <v/>
      </c>
      <c r="C179" s="10"/>
      <c r="D179" s="6"/>
      <c r="E179" s="6"/>
      <c r="F179" s="6"/>
      <c r="G179" s="6"/>
      <c r="H179" s="6"/>
      <c r="I179" s="6"/>
      <c r="J179" s="6"/>
      <c r="K179" s="6"/>
      <c r="L179" s="6"/>
      <c r="M179" s="6"/>
      <c r="N179" s="6"/>
      <c r="O179" s="6"/>
      <c r="P179" s="6"/>
      <c r="Q179" s="6"/>
      <c r="R179" s="6"/>
      <c r="S179" s="6"/>
      <c r="T179" s="6"/>
      <c r="U179" s="6"/>
      <c r="V179" s="6"/>
      <c r="W179" s="6"/>
      <c r="X179" s="6"/>
      <c r="Y179" s="6"/>
      <c r="Z179" s="6"/>
      <c r="AA179" s="6"/>
      <c r="AB179" s="6"/>
    </row>
    <row r="180" spans="2:28">
      <c r="B180" s="57" t="str">
        <f t="shared" si="48"/>
        <v/>
      </c>
      <c r="C180" s="10"/>
      <c r="D180" s="6"/>
      <c r="E180" s="6"/>
      <c r="F180" s="6"/>
      <c r="G180" s="6"/>
      <c r="H180" s="6"/>
      <c r="I180" s="6"/>
      <c r="J180" s="6"/>
      <c r="K180" s="6"/>
      <c r="L180" s="6"/>
      <c r="M180" s="6"/>
      <c r="N180" s="6"/>
      <c r="O180" s="6"/>
      <c r="P180" s="6"/>
      <c r="Q180" s="6"/>
      <c r="R180" s="6"/>
      <c r="S180" s="6"/>
      <c r="T180" s="6"/>
      <c r="U180" s="6"/>
      <c r="V180" s="6"/>
      <c r="W180" s="6"/>
      <c r="X180" s="6"/>
      <c r="Y180" s="6"/>
      <c r="Z180" s="6"/>
      <c r="AA180" s="6"/>
      <c r="AB180" s="6"/>
    </row>
    <row r="181" spans="2:28">
      <c r="B181" s="21" t="str">
        <f t="shared" ref="B181" si="51">B165</f>
        <v/>
      </c>
      <c r="C181" s="10"/>
      <c r="D181" s="6"/>
      <c r="E181" s="6"/>
      <c r="F181" s="6"/>
      <c r="G181" s="6"/>
      <c r="H181" s="6"/>
      <c r="I181" s="6"/>
      <c r="J181" s="6"/>
      <c r="K181" s="6"/>
      <c r="L181" s="6"/>
      <c r="M181" s="6"/>
      <c r="N181" s="6"/>
      <c r="O181" s="6"/>
      <c r="P181" s="6"/>
      <c r="Q181" s="6"/>
      <c r="R181" s="6"/>
      <c r="S181" s="6"/>
      <c r="T181" s="6"/>
      <c r="U181" s="6"/>
      <c r="V181" s="6"/>
      <c r="W181" s="6"/>
      <c r="X181" s="6"/>
      <c r="Y181" s="6"/>
      <c r="Z181" s="6"/>
      <c r="AA181" s="6"/>
      <c r="AB181" s="6"/>
    </row>
    <row r="182" spans="2:28">
      <c r="B182" s="9" t="s">
        <v>6</v>
      </c>
      <c r="C182" s="17">
        <f>SUM(C169:C181)</f>
        <v>-13920.966000000135</v>
      </c>
      <c r="D182" s="17">
        <f t="shared" ref="D182:AB182" si="52">SUM(D169:D181)</f>
        <v>78844.075999999855</v>
      </c>
      <c r="E182" s="17">
        <f t="shared" si="52"/>
        <v>139035.37600000028</v>
      </c>
      <c r="F182" s="17">
        <f t="shared" si="52"/>
        <v>183481.81299999988</v>
      </c>
      <c r="G182" s="17">
        <f t="shared" si="52"/>
        <v>241895.73999999993</v>
      </c>
      <c r="H182" s="17">
        <f t="shared" si="52"/>
        <v>290274.88799999992</v>
      </c>
      <c r="I182" s="17">
        <f t="shared" si="52"/>
        <v>338654.03599999991</v>
      </c>
      <c r="J182" s="17">
        <f t="shared" si="52"/>
        <v>387033.18399999989</v>
      </c>
      <c r="K182" s="17">
        <f t="shared" si="52"/>
        <v>435412.33199999988</v>
      </c>
      <c r="L182" s="17">
        <f t="shared" si="52"/>
        <v>483791.47999999986</v>
      </c>
      <c r="M182" s="17">
        <f t="shared" si="52"/>
        <v>483791.47999999986</v>
      </c>
      <c r="N182" s="17">
        <f t="shared" si="52"/>
        <v>483791.47999999986</v>
      </c>
      <c r="O182" s="17">
        <f t="shared" si="52"/>
        <v>483791.47999999986</v>
      </c>
      <c r="P182" s="17">
        <f t="shared" si="52"/>
        <v>483791.47999999986</v>
      </c>
      <c r="Q182" s="17">
        <f t="shared" si="52"/>
        <v>483791.47999999986</v>
      </c>
      <c r="R182" s="17">
        <f t="shared" si="52"/>
        <v>483791.47999999986</v>
      </c>
      <c r="S182" s="17">
        <f t="shared" si="52"/>
        <v>483791.47999999986</v>
      </c>
      <c r="T182" s="17">
        <f t="shared" si="52"/>
        <v>483791.47999999986</v>
      </c>
      <c r="U182" s="17">
        <f t="shared" si="52"/>
        <v>483791.47999999986</v>
      </c>
      <c r="V182" s="17">
        <f t="shared" si="52"/>
        <v>483791.47999999986</v>
      </c>
      <c r="W182" s="17">
        <f t="shared" si="52"/>
        <v>0</v>
      </c>
      <c r="X182" s="17">
        <f t="shared" si="52"/>
        <v>0</v>
      </c>
      <c r="Y182" s="17">
        <f t="shared" si="52"/>
        <v>0</v>
      </c>
      <c r="Z182" s="17">
        <f t="shared" si="52"/>
        <v>0</v>
      </c>
      <c r="AA182" s="17">
        <f t="shared" si="52"/>
        <v>0</v>
      </c>
      <c r="AB182" s="17">
        <f t="shared" si="52"/>
        <v>0</v>
      </c>
    </row>
    <row r="184" spans="2:28">
      <c r="B184" s="27" t="str">
        <f>B133</f>
        <v>Incremental Opex driven by kW</v>
      </c>
      <c r="C184" s="28">
        <f>C168</f>
        <v>2026</v>
      </c>
      <c r="D184" s="28">
        <f t="shared" ref="D184:AB184" si="53">D168</f>
        <v>2027</v>
      </c>
      <c r="E184" s="28">
        <f t="shared" si="53"/>
        <v>2028</v>
      </c>
      <c r="F184" s="28">
        <f t="shared" si="53"/>
        <v>2029</v>
      </c>
      <c r="G184" s="28">
        <f t="shared" si="53"/>
        <v>2030</v>
      </c>
      <c r="H184" s="28">
        <f t="shared" si="53"/>
        <v>2031</v>
      </c>
      <c r="I184" s="28">
        <f t="shared" si="53"/>
        <v>2032</v>
      </c>
      <c r="J184" s="28">
        <f t="shared" si="53"/>
        <v>2033</v>
      </c>
      <c r="K184" s="28">
        <f t="shared" si="53"/>
        <v>2034</v>
      </c>
      <c r="L184" s="28">
        <f t="shared" si="53"/>
        <v>2035</v>
      </c>
      <c r="M184" s="28">
        <f t="shared" si="53"/>
        <v>2036</v>
      </c>
      <c r="N184" s="28">
        <f t="shared" si="53"/>
        <v>2037</v>
      </c>
      <c r="O184" s="28">
        <f t="shared" si="53"/>
        <v>2038</v>
      </c>
      <c r="P184" s="28">
        <f t="shared" si="53"/>
        <v>2039</v>
      </c>
      <c r="Q184" s="28">
        <f t="shared" si="53"/>
        <v>2040</v>
      </c>
      <c r="R184" s="28">
        <f t="shared" si="53"/>
        <v>2041</v>
      </c>
      <c r="S184" s="28">
        <f t="shared" si="53"/>
        <v>2042</v>
      </c>
      <c r="T184" s="28">
        <f t="shared" si="53"/>
        <v>2043</v>
      </c>
      <c r="U184" s="28">
        <f t="shared" si="53"/>
        <v>2044</v>
      </c>
      <c r="V184" s="28">
        <f t="shared" si="53"/>
        <v>2045</v>
      </c>
      <c r="W184" s="28">
        <f t="shared" si="53"/>
        <v>0</v>
      </c>
      <c r="X184" s="28">
        <f t="shared" si="53"/>
        <v>0</v>
      </c>
      <c r="Y184" s="28">
        <f t="shared" si="53"/>
        <v>0</v>
      </c>
      <c r="Z184" s="28">
        <f t="shared" si="53"/>
        <v>0</v>
      </c>
      <c r="AA184" s="28">
        <f t="shared" si="53"/>
        <v>0</v>
      </c>
      <c r="AB184" s="28">
        <f t="shared" si="53"/>
        <v>0</v>
      </c>
    </row>
    <row r="185" spans="2:28">
      <c r="B185" s="19" t="str">
        <f t="shared" ref="B185:B196" si="54">B169</f>
        <v>All Network</v>
      </c>
      <c r="C185" s="41">
        <f>SUM($C153:C153)*0.005</f>
        <v>33544.83211690421</v>
      </c>
      <c r="D185" s="41">
        <f>SUM($C153:D153)*0.005</f>
        <v>73078.787495536875</v>
      </c>
      <c r="E185" s="41">
        <f>SUM($C153:E153)*0.005</f>
        <v>98528.898945558554</v>
      </c>
      <c r="F185" s="41">
        <f>SUM($C153:F153)*0.005</f>
        <v>124732.12143280744</v>
      </c>
      <c r="G185" s="41">
        <f>SUM($C153:G153)*0.005</f>
        <v>157743.2425700349</v>
      </c>
      <c r="H185" s="41">
        <f>SUM($C153:H153)*0.005</f>
        <v>192743.24257003487</v>
      </c>
      <c r="I185" s="41">
        <f>SUM($C153:I153)*0.005</f>
        <v>227743.24257003487</v>
      </c>
      <c r="J185" s="41">
        <f>SUM($C153:J153)*0.005</f>
        <v>262743.24257003487</v>
      </c>
      <c r="K185" s="41">
        <f>SUM($C153:K153)*0.005</f>
        <v>297743.24257003487</v>
      </c>
      <c r="L185" s="41">
        <f>SUM($C153:L153)*0.005</f>
        <v>332743.24257003487</v>
      </c>
      <c r="M185" s="41">
        <f>SUM($C153:M153)*0.005</f>
        <v>332743.24257003487</v>
      </c>
      <c r="N185" s="41">
        <f>SUM($C153:N153)*0.005</f>
        <v>332743.24257003487</v>
      </c>
      <c r="O185" s="41">
        <f>SUM($C153:O153)*0.005</f>
        <v>332743.24257003487</v>
      </c>
      <c r="P185" s="41">
        <f>SUM($C153:P153)*0.005</f>
        <v>332743.24257003487</v>
      </c>
      <c r="Q185" s="41">
        <f>SUM($C153:Q153)*0.005</f>
        <v>332743.24257003487</v>
      </c>
      <c r="R185" s="41">
        <f>SUM($C153:R153)*0.005</f>
        <v>332743.24257003487</v>
      </c>
      <c r="S185" s="41">
        <f>SUM($C153:S153)*0.005</f>
        <v>332743.24257003487</v>
      </c>
      <c r="T185" s="41">
        <f>SUM($C153:T153)*0.005</f>
        <v>332743.24257003487</v>
      </c>
      <c r="U185" s="41">
        <f>SUM($C153:U153)*0.005</f>
        <v>332743.24257003487</v>
      </c>
      <c r="V185" s="41">
        <f>SUM($C153:V153)*0.005</f>
        <v>332743.24257003487</v>
      </c>
      <c r="W185" s="11"/>
      <c r="X185" s="11"/>
      <c r="Y185" s="11"/>
      <c r="Z185" s="11"/>
      <c r="AA185" s="11"/>
      <c r="AB185" s="11"/>
    </row>
    <row r="186" spans="2:28">
      <c r="B186" s="20" t="str">
        <f t="shared" si="54"/>
        <v/>
      </c>
      <c r="C186" s="41"/>
      <c r="D186" s="41"/>
      <c r="E186" s="41"/>
      <c r="F186" s="41"/>
      <c r="G186" s="41"/>
      <c r="H186" s="41"/>
      <c r="I186" s="41"/>
      <c r="J186" s="41"/>
      <c r="K186" s="41"/>
      <c r="L186" s="41"/>
      <c r="M186" s="41"/>
      <c r="N186" s="41"/>
      <c r="O186" s="41"/>
      <c r="P186" s="41"/>
      <c r="Q186" s="41"/>
      <c r="R186" s="41"/>
      <c r="S186" s="41"/>
      <c r="T186" s="41"/>
      <c r="U186" s="41"/>
      <c r="V186" s="41"/>
      <c r="W186" s="11"/>
      <c r="X186" s="11"/>
      <c r="Y186" s="11"/>
      <c r="Z186" s="11"/>
      <c r="AA186" s="11"/>
      <c r="AB186" s="11"/>
    </row>
    <row r="187" spans="2:28">
      <c r="B187" s="20" t="str">
        <f t="shared" si="54"/>
        <v/>
      </c>
      <c r="C187" s="41"/>
      <c r="D187" s="41"/>
      <c r="E187" s="41"/>
      <c r="F187" s="41"/>
      <c r="G187" s="41"/>
      <c r="H187" s="41"/>
      <c r="I187" s="41"/>
      <c r="J187" s="41"/>
      <c r="K187" s="41"/>
      <c r="L187" s="41"/>
      <c r="M187" s="41"/>
      <c r="N187" s="41"/>
      <c r="O187" s="41"/>
      <c r="P187" s="41"/>
      <c r="Q187" s="41"/>
      <c r="R187" s="41"/>
      <c r="S187" s="41"/>
      <c r="T187" s="41"/>
      <c r="U187" s="41"/>
      <c r="V187" s="41"/>
      <c r="W187" s="11"/>
      <c r="X187" s="11"/>
      <c r="Y187" s="11"/>
      <c r="Z187" s="11"/>
      <c r="AA187" s="11"/>
      <c r="AB187" s="11"/>
    </row>
    <row r="188" spans="2:28">
      <c r="B188" s="20" t="str">
        <f t="shared" si="54"/>
        <v/>
      </c>
      <c r="C188" s="41"/>
      <c r="D188" s="41"/>
      <c r="E188" s="41"/>
      <c r="F188" s="41"/>
      <c r="G188" s="41"/>
      <c r="H188" s="41"/>
      <c r="I188" s="41"/>
      <c r="J188" s="41"/>
      <c r="K188" s="41"/>
      <c r="L188" s="41"/>
      <c r="M188" s="41"/>
      <c r="N188" s="41"/>
      <c r="O188" s="41"/>
      <c r="P188" s="41"/>
      <c r="Q188" s="41"/>
      <c r="R188" s="41"/>
      <c r="S188" s="41"/>
      <c r="T188" s="41"/>
      <c r="U188" s="41"/>
      <c r="V188" s="41"/>
      <c r="W188" s="11"/>
      <c r="X188" s="11"/>
      <c r="Y188" s="11"/>
      <c r="Z188" s="11"/>
      <c r="AA188" s="11"/>
      <c r="AB188" s="11"/>
    </row>
    <row r="189" spans="2:28">
      <c r="B189" s="20" t="str">
        <f t="shared" si="54"/>
        <v/>
      </c>
      <c r="C189" s="41"/>
      <c r="D189" s="41"/>
      <c r="E189" s="41"/>
      <c r="F189" s="41"/>
      <c r="G189" s="41"/>
      <c r="H189" s="41"/>
      <c r="I189" s="41"/>
      <c r="J189" s="41"/>
      <c r="K189" s="41"/>
      <c r="L189" s="41"/>
      <c r="M189" s="41"/>
      <c r="N189" s="41"/>
      <c r="O189" s="41"/>
      <c r="P189" s="41"/>
      <c r="Q189" s="41"/>
      <c r="R189" s="41"/>
      <c r="S189" s="41"/>
      <c r="T189" s="41"/>
      <c r="U189" s="41"/>
      <c r="V189" s="41"/>
      <c r="W189" s="11"/>
      <c r="X189" s="11"/>
      <c r="Y189" s="11"/>
      <c r="Z189" s="11"/>
      <c r="AA189" s="11"/>
      <c r="AB189" s="11"/>
    </row>
    <row r="190" spans="2:28">
      <c r="B190" s="20" t="str">
        <f t="shared" si="54"/>
        <v/>
      </c>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row>
    <row r="191" spans="2:28">
      <c r="B191" s="20" t="str">
        <f t="shared" si="54"/>
        <v/>
      </c>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row>
    <row r="192" spans="2:28">
      <c r="B192" s="20" t="str">
        <f t="shared" si="54"/>
        <v/>
      </c>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row>
    <row r="193" spans="2:28">
      <c r="B193" s="20" t="str">
        <f t="shared" si="54"/>
        <v/>
      </c>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row>
    <row r="194" spans="2:28">
      <c r="B194" s="57" t="str">
        <f t="shared" si="54"/>
        <v/>
      </c>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row>
    <row r="195" spans="2:28">
      <c r="B195" s="57" t="str">
        <f t="shared" si="54"/>
        <v/>
      </c>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row>
    <row r="196" spans="2:28">
      <c r="B196" s="57" t="str">
        <f t="shared" si="54"/>
        <v/>
      </c>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row>
    <row r="197" spans="2:28">
      <c r="B197" s="21" t="str">
        <f t="shared" ref="B197" si="55">B181</f>
        <v/>
      </c>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row>
    <row r="198" spans="2:28">
      <c r="B198" s="9" t="str">
        <f>B182</f>
        <v>TOTAL</v>
      </c>
      <c r="C198" s="13">
        <f>SUM(C185:C197)</f>
        <v>33544.83211690421</v>
      </c>
      <c r="D198" s="13">
        <f t="shared" ref="D198:AB198" si="56">SUM(D185:D197)</f>
        <v>73078.787495536875</v>
      </c>
      <c r="E198" s="13">
        <f t="shared" si="56"/>
        <v>98528.898945558554</v>
      </c>
      <c r="F198" s="13">
        <f t="shared" si="56"/>
        <v>124732.12143280744</v>
      </c>
      <c r="G198" s="13">
        <f t="shared" si="56"/>
        <v>157743.2425700349</v>
      </c>
      <c r="H198" s="13">
        <f t="shared" si="56"/>
        <v>192743.24257003487</v>
      </c>
      <c r="I198" s="13">
        <f t="shared" si="56"/>
        <v>227743.24257003487</v>
      </c>
      <c r="J198" s="13">
        <f t="shared" si="56"/>
        <v>262743.24257003487</v>
      </c>
      <c r="K198" s="13">
        <f t="shared" si="56"/>
        <v>297743.24257003487</v>
      </c>
      <c r="L198" s="13">
        <f t="shared" si="56"/>
        <v>332743.24257003487</v>
      </c>
      <c r="M198" s="13">
        <f t="shared" si="56"/>
        <v>332743.24257003487</v>
      </c>
      <c r="N198" s="13">
        <f t="shared" si="56"/>
        <v>332743.24257003487</v>
      </c>
      <c r="O198" s="13">
        <f t="shared" si="56"/>
        <v>332743.24257003487</v>
      </c>
      <c r="P198" s="13">
        <f t="shared" si="56"/>
        <v>332743.24257003487</v>
      </c>
      <c r="Q198" s="13">
        <f t="shared" si="56"/>
        <v>332743.24257003487</v>
      </c>
      <c r="R198" s="13">
        <f t="shared" si="56"/>
        <v>332743.24257003487</v>
      </c>
      <c r="S198" s="13">
        <f t="shared" si="56"/>
        <v>332743.24257003487</v>
      </c>
      <c r="T198" s="13">
        <f t="shared" si="56"/>
        <v>332743.24257003487</v>
      </c>
      <c r="U198" s="13">
        <f t="shared" si="56"/>
        <v>332743.24257003487</v>
      </c>
      <c r="V198" s="13">
        <f t="shared" si="56"/>
        <v>332743.24257003487</v>
      </c>
      <c r="W198" s="13">
        <f t="shared" si="56"/>
        <v>0</v>
      </c>
      <c r="X198" s="13">
        <f t="shared" si="56"/>
        <v>0</v>
      </c>
      <c r="Y198" s="13">
        <f t="shared" si="56"/>
        <v>0</v>
      </c>
      <c r="Z198" s="13">
        <f t="shared" si="56"/>
        <v>0</v>
      </c>
      <c r="AA198" s="13">
        <f t="shared" si="56"/>
        <v>0</v>
      </c>
      <c r="AB198" s="13">
        <f t="shared" si="56"/>
        <v>0</v>
      </c>
    </row>
    <row r="200" spans="2:28">
      <c r="C200" s="3"/>
      <c r="D200" s="3"/>
    </row>
    <row r="201" spans="2:28">
      <c r="B201" s="2" t="str">
        <f>Lists!$C$6</f>
        <v>DSS and Low Voltage network</v>
      </c>
      <c r="C201" s="3"/>
      <c r="D201" s="3"/>
    </row>
    <row r="202" spans="2:28">
      <c r="C202" s="3"/>
      <c r="D202" s="3"/>
    </row>
    <row r="203" spans="2:28">
      <c r="B203" s="4" t="str">
        <f>B152</f>
        <v>Demand Driven Capital Expenditure ($ Total)</v>
      </c>
      <c r="C203" s="8">
        <f>C168</f>
        <v>2026</v>
      </c>
      <c r="D203" s="8">
        <f t="shared" ref="D203:AB203" si="57">D168</f>
        <v>2027</v>
      </c>
      <c r="E203" s="8">
        <f t="shared" si="57"/>
        <v>2028</v>
      </c>
      <c r="F203" s="8">
        <f t="shared" si="57"/>
        <v>2029</v>
      </c>
      <c r="G203" s="8">
        <f t="shared" si="57"/>
        <v>2030</v>
      </c>
      <c r="H203" s="8">
        <f t="shared" si="57"/>
        <v>2031</v>
      </c>
      <c r="I203" s="8">
        <f t="shared" si="57"/>
        <v>2032</v>
      </c>
      <c r="J203" s="8">
        <f t="shared" si="57"/>
        <v>2033</v>
      </c>
      <c r="K203" s="8">
        <f t="shared" si="57"/>
        <v>2034</v>
      </c>
      <c r="L203" s="8">
        <f t="shared" si="57"/>
        <v>2035</v>
      </c>
      <c r="M203" s="8">
        <f t="shared" si="57"/>
        <v>2036</v>
      </c>
      <c r="N203" s="8">
        <f t="shared" si="57"/>
        <v>2037</v>
      </c>
      <c r="O203" s="8">
        <f t="shared" si="57"/>
        <v>2038</v>
      </c>
      <c r="P203" s="8">
        <f t="shared" si="57"/>
        <v>2039</v>
      </c>
      <c r="Q203" s="8">
        <f t="shared" si="57"/>
        <v>2040</v>
      </c>
      <c r="R203" s="8">
        <f t="shared" si="57"/>
        <v>2041</v>
      </c>
      <c r="S203" s="8">
        <f t="shared" si="57"/>
        <v>2042</v>
      </c>
      <c r="T203" s="8">
        <f t="shared" si="57"/>
        <v>2043</v>
      </c>
      <c r="U203" s="8">
        <f t="shared" si="57"/>
        <v>2044</v>
      </c>
      <c r="V203" s="8">
        <f t="shared" si="57"/>
        <v>2045</v>
      </c>
      <c r="W203" s="8">
        <f t="shared" si="57"/>
        <v>0</v>
      </c>
      <c r="X203" s="8">
        <f t="shared" si="57"/>
        <v>0</v>
      </c>
      <c r="Y203" s="8">
        <f t="shared" si="57"/>
        <v>0</v>
      </c>
      <c r="Z203" s="8">
        <f t="shared" si="57"/>
        <v>0</v>
      </c>
      <c r="AA203" s="8">
        <f t="shared" si="57"/>
        <v>0</v>
      </c>
      <c r="AB203" s="8">
        <f t="shared" si="57"/>
        <v>0</v>
      </c>
    </row>
    <row r="204" spans="2:28">
      <c r="B204" s="19" t="str">
        <f t="shared" ref="B204:B215" si="58">B169</f>
        <v>All Network</v>
      </c>
      <c r="C204" s="11">
        <f>SUMIFS('Input Forecast Cap Projects'!F$4:F$13,'Input Forecast Cap Projects'!$D$4:$D$13,'Input Sheet - LRMC'!$B201)*1000000</f>
        <v>8015146.7485028207</v>
      </c>
      <c r="D204" s="11">
        <f>SUMIFS('Input Forecast Cap Projects'!G$4:G$13,'Input Forecast Cap Projects'!$D$4:$D$13,'Input Sheet - LRMC'!$B201)*1000000</f>
        <v>20003518.531148873</v>
      </c>
      <c r="E204" s="11">
        <f>SUMIFS('Input Forecast Cap Projects'!H$4:H$13,'Input Forecast Cap Projects'!$D$4:$D$13,'Input Sheet - LRMC'!$B201)*1000000</f>
        <v>12648164.609061066</v>
      </c>
      <c r="F204" s="11">
        <f>SUMIFS('Input Forecast Cap Projects'!I$4:I$13,'Input Forecast Cap Projects'!$D$4:$D$13,'Input Sheet - LRMC'!$B201)*1000000</f>
        <v>24245238.669107329</v>
      </c>
      <c r="G204" s="11">
        <f>SUMIFS('Input Forecast Cap Projects'!J$4:J$13,'Input Forecast Cap Projects'!$D$4:$D$13,'Input Sheet - LRMC'!$B201)*1000000</f>
        <v>25329297.859297946</v>
      </c>
      <c r="H204" s="11">
        <f>SUMIFS('Input Forecast Cap Projects'!K$4:K$13,'Input Forecast Cap Projects'!$D$4:$D$13,'Input Sheet - LRMC'!$B201)*1000000</f>
        <v>22000000</v>
      </c>
      <c r="I204" s="11">
        <f>SUMIFS('Input Forecast Cap Projects'!L$4:L$13,'Input Forecast Cap Projects'!$D$4:$D$13,'Input Sheet - LRMC'!$B201)*1000000</f>
        <v>22000000</v>
      </c>
      <c r="J204" s="11">
        <f>SUMIFS('Input Forecast Cap Projects'!M$4:M$13,'Input Forecast Cap Projects'!$D$4:$D$13,'Input Sheet - LRMC'!$B201)*1000000</f>
        <v>22000000</v>
      </c>
      <c r="K204" s="11">
        <f>SUMIFS('Input Forecast Cap Projects'!N$4:N$13,'Input Forecast Cap Projects'!$D$4:$D$13,'Input Sheet - LRMC'!$B201)*1000000</f>
        <v>22000000</v>
      </c>
      <c r="L204" s="11">
        <f>SUMIFS('Input Forecast Cap Projects'!O$4:O$13,'Input Forecast Cap Projects'!$D$4:$D$13,'Input Sheet - LRMC'!$B201)*1000000</f>
        <v>22000000</v>
      </c>
      <c r="M204" s="11"/>
      <c r="N204" s="11"/>
      <c r="O204" s="11"/>
      <c r="P204" s="11"/>
      <c r="Q204" s="11"/>
      <c r="R204" s="11"/>
      <c r="S204" s="11"/>
      <c r="T204" s="11"/>
      <c r="U204" s="11"/>
      <c r="V204" s="11"/>
      <c r="W204" s="11"/>
      <c r="X204" s="11"/>
      <c r="Y204" s="11"/>
      <c r="Z204" s="11"/>
      <c r="AA204" s="11"/>
      <c r="AB204" s="11"/>
    </row>
    <row r="205" spans="2:28">
      <c r="B205" s="20" t="str">
        <f t="shared" si="58"/>
        <v/>
      </c>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row>
    <row r="206" spans="2:28">
      <c r="B206" s="20" t="str">
        <f t="shared" si="58"/>
        <v/>
      </c>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row>
    <row r="207" spans="2:28">
      <c r="B207" s="20" t="str">
        <f t="shared" si="58"/>
        <v/>
      </c>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row>
    <row r="208" spans="2:28">
      <c r="B208" s="20" t="str">
        <f t="shared" si="58"/>
        <v/>
      </c>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row>
    <row r="209" spans="2:28">
      <c r="B209" s="20" t="str">
        <f t="shared" si="58"/>
        <v/>
      </c>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row>
    <row r="210" spans="2:28">
      <c r="B210" s="20" t="str">
        <f t="shared" si="58"/>
        <v/>
      </c>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row>
    <row r="211" spans="2:28">
      <c r="B211" s="20" t="str">
        <f t="shared" si="58"/>
        <v/>
      </c>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row>
    <row r="212" spans="2:28">
      <c r="B212" s="20" t="str">
        <f t="shared" si="58"/>
        <v/>
      </c>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row>
    <row r="213" spans="2:28">
      <c r="B213" s="57" t="str">
        <f t="shared" si="58"/>
        <v/>
      </c>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row>
    <row r="214" spans="2:28">
      <c r="B214" s="57" t="str">
        <f t="shared" si="58"/>
        <v/>
      </c>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row>
    <row r="215" spans="2:28">
      <c r="B215" s="57" t="str">
        <f t="shared" si="58"/>
        <v/>
      </c>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row>
    <row r="216" spans="2:28">
      <c r="B216" s="21" t="str">
        <f t="shared" ref="B216" si="59">B181</f>
        <v/>
      </c>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row>
    <row r="217" spans="2:28">
      <c r="B217" s="9" t="s">
        <v>6</v>
      </c>
      <c r="C217" s="13">
        <f>SUM(C204:C216)</f>
        <v>8015146.7485028207</v>
      </c>
      <c r="D217" s="13">
        <f t="shared" ref="D217:AB217" si="60">SUM(D204:D216)</f>
        <v>20003518.531148873</v>
      </c>
      <c r="E217" s="13">
        <f t="shared" si="60"/>
        <v>12648164.609061066</v>
      </c>
      <c r="F217" s="13">
        <f t="shared" si="60"/>
        <v>24245238.669107329</v>
      </c>
      <c r="G217" s="13">
        <f t="shared" si="60"/>
        <v>25329297.859297946</v>
      </c>
      <c r="H217" s="13">
        <f t="shared" si="60"/>
        <v>22000000</v>
      </c>
      <c r="I217" s="13">
        <f t="shared" si="60"/>
        <v>22000000</v>
      </c>
      <c r="J217" s="13">
        <f t="shared" si="60"/>
        <v>22000000</v>
      </c>
      <c r="K217" s="13">
        <f t="shared" si="60"/>
        <v>22000000</v>
      </c>
      <c r="L217" s="13">
        <f t="shared" si="60"/>
        <v>22000000</v>
      </c>
      <c r="M217" s="13">
        <f t="shared" si="60"/>
        <v>0</v>
      </c>
      <c r="N217" s="13">
        <f t="shared" si="60"/>
        <v>0</v>
      </c>
      <c r="O217" s="13">
        <f t="shared" si="60"/>
        <v>0</v>
      </c>
      <c r="P217" s="13">
        <f t="shared" si="60"/>
        <v>0</v>
      </c>
      <c r="Q217" s="13">
        <f t="shared" si="60"/>
        <v>0</v>
      </c>
      <c r="R217" s="13">
        <f t="shared" si="60"/>
        <v>0</v>
      </c>
      <c r="S217" s="13">
        <f t="shared" si="60"/>
        <v>0</v>
      </c>
      <c r="T217" s="13">
        <f t="shared" si="60"/>
        <v>0</v>
      </c>
      <c r="U217" s="13">
        <f t="shared" si="60"/>
        <v>0</v>
      </c>
      <c r="V217" s="13">
        <f t="shared" si="60"/>
        <v>0</v>
      </c>
      <c r="W217" s="13">
        <f t="shared" si="60"/>
        <v>0</v>
      </c>
      <c r="X217" s="13">
        <f t="shared" si="60"/>
        <v>0</v>
      </c>
      <c r="Y217" s="13">
        <f t="shared" si="60"/>
        <v>0</v>
      </c>
      <c r="Z217" s="13">
        <f t="shared" si="60"/>
        <v>0</v>
      </c>
      <c r="AA217" s="13">
        <f t="shared" si="60"/>
        <v>0</v>
      </c>
      <c r="AB217" s="13">
        <f t="shared" si="60"/>
        <v>0</v>
      </c>
    </row>
    <row r="218" spans="2:28">
      <c r="D218" s="30"/>
      <c r="E218" s="30"/>
      <c r="F218" s="30"/>
      <c r="G218" s="30"/>
      <c r="H218" s="30"/>
      <c r="I218" s="30"/>
      <c r="J218" s="30"/>
      <c r="K218" s="30"/>
      <c r="L218" s="30"/>
      <c r="M218" s="30"/>
      <c r="N218" s="30"/>
      <c r="O218" s="30"/>
      <c r="P218" s="30"/>
      <c r="Q218" s="30"/>
      <c r="R218" s="30"/>
      <c r="S218" s="30"/>
      <c r="T218" s="30"/>
      <c r="U218" s="30"/>
      <c r="V218" s="30"/>
      <c r="W218" s="30"/>
    </row>
    <row r="219" spans="2:28">
      <c r="B219" s="4" t="str">
        <f>B168</f>
        <v>Cumulative Demand Growth - kW</v>
      </c>
      <c r="C219" s="8">
        <f>C203</f>
        <v>2026</v>
      </c>
      <c r="D219" s="8">
        <f t="shared" ref="D219:AB219" si="61">D203</f>
        <v>2027</v>
      </c>
      <c r="E219" s="8">
        <f t="shared" si="61"/>
        <v>2028</v>
      </c>
      <c r="F219" s="8">
        <f t="shared" si="61"/>
        <v>2029</v>
      </c>
      <c r="G219" s="8">
        <f t="shared" si="61"/>
        <v>2030</v>
      </c>
      <c r="H219" s="8">
        <f t="shared" si="61"/>
        <v>2031</v>
      </c>
      <c r="I219" s="8">
        <f t="shared" si="61"/>
        <v>2032</v>
      </c>
      <c r="J219" s="8">
        <f t="shared" si="61"/>
        <v>2033</v>
      </c>
      <c r="K219" s="8">
        <f t="shared" si="61"/>
        <v>2034</v>
      </c>
      <c r="L219" s="8">
        <f t="shared" si="61"/>
        <v>2035</v>
      </c>
      <c r="M219" s="8">
        <f t="shared" si="61"/>
        <v>2036</v>
      </c>
      <c r="N219" s="8">
        <f t="shared" si="61"/>
        <v>2037</v>
      </c>
      <c r="O219" s="8">
        <f t="shared" si="61"/>
        <v>2038</v>
      </c>
      <c r="P219" s="8">
        <f t="shared" si="61"/>
        <v>2039</v>
      </c>
      <c r="Q219" s="8">
        <f t="shared" si="61"/>
        <v>2040</v>
      </c>
      <c r="R219" s="8">
        <f t="shared" si="61"/>
        <v>2041</v>
      </c>
      <c r="S219" s="8">
        <f t="shared" si="61"/>
        <v>2042</v>
      </c>
      <c r="T219" s="8">
        <f t="shared" si="61"/>
        <v>2043</v>
      </c>
      <c r="U219" s="8">
        <f t="shared" si="61"/>
        <v>2044</v>
      </c>
      <c r="V219" s="8">
        <f t="shared" si="61"/>
        <v>2045</v>
      </c>
      <c r="W219" s="8">
        <f t="shared" si="61"/>
        <v>0</v>
      </c>
      <c r="X219" s="8">
        <f t="shared" si="61"/>
        <v>0</v>
      </c>
      <c r="Y219" s="8">
        <f t="shared" si="61"/>
        <v>0</v>
      </c>
      <c r="Z219" s="8">
        <f t="shared" si="61"/>
        <v>0</v>
      </c>
      <c r="AA219" s="8">
        <f t="shared" si="61"/>
        <v>0</v>
      </c>
      <c r="AB219" s="8">
        <f t="shared" si="61"/>
        <v>0</v>
      </c>
    </row>
    <row r="220" spans="2:28">
      <c r="B220" s="19" t="str">
        <f t="shared" ref="B220:B231" si="62">B204</f>
        <v>All Network</v>
      </c>
      <c r="C220" s="29">
        <f>C44</f>
        <v>-48751.999999999956</v>
      </c>
      <c r="D220" s="29">
        <f t="shared" ref="D220:L220" si="63">D44</f>
        <v>39883.000000000262</v>
      </c>
      <c r="E220" s="29">
        <f t="shared" si="63"/>
        <v>105215.00000000015</v>
      </c>
      <c r="F220" s="29">
        <f t="shared" si="63"/>
        <v>148609.00000000038</v>
      </c>
      <c r="G220" s="29">
        <f t="shared" si="63"/>
        <v>209134</v>
      </c>
      <c r="H220" s="29">
        <f t="shared" si="63"/>
        <v>250960.8</v>
      </c>
      <c r="I220" s="29">
        <f t="shared" si="63"/>
        <v>292787.59999999998</v>
      </c>
      <c r="J220" s="29">
        <f t="shared" si="63"/>
        <v>334614.39999999997</v>
      </c>
      <c r="K220" s="29">
        <f t="shared" si="63"/>
        <v>376441.19999999995</v>
      </c>
      <c r="L220" s="29">
        <f t="shared" si="63"/>
        <v>418267.99999999994</v>
      </c>
      <c r="M220" s="29">
        <f t="shared" ref="M220:V220" si="64">L220</f>
        <v>418267.99999999994</v>
      </c>
      <c r="N220" s="29">
        <f t="shared" si="64"/>
        <v>418267.99999999994</v>
      </c>
      <c r="O220" s="29">
        <f t="shared" si="64"/>
        <v>418267.99999999994</v>
      </c>
      <c r="P220" s="29">
        <f t="shared" si="64"/>
        <v>418267.99999999994</v>
      </c>
      <c r="Q220" s="29">
        <f t="shared" si="64"/>
        <v>418267.99999999994</v>
      </c>
      <c r="R220" s="29">
        <f t="shared" si="64"/>
        <v>418267.99999999994</v>
      </c>
      <c r="S220" s="29">
        <f t="shared" si="64"/>
        <v>418267.99999999994</v>
      </c>
      <c r="T220" s="29">
        <f t="shared" si="64"/>
        <v>418267.99999999994</v>
      </c>
      <c r="U220" s="29">
        <f t="shared" si="64"/>
        <v>418267.99999999994</v>
      </c>
      <c r="V220" s="29">
        <f t="shared" si="64"/>
        <v>418267.99999999994</v>
      </c>
      <c r="W220" s="29"/>
      <c r="X220" s="6"/>
      <c r="Y220" s="6"/>
      <c r="Z220" s="6"/>
      <c r="AA220" s="6"/>
      <c r="AB220" s="6"/>
    </row>
    <row r="221" spans="2:28">
      <c r="B221" s="20" t="str">
        <f t="shared" si="62"/>
        <v/>
      </c>
      <c r="C221" s="29"/>
      <c r="D221" s="29"/>
      <c r="E221" s="29"/>
      <c r="F221" s="29"/>
      <c r="G221" s="29"/>
      <c r="H221" s="29"/>
      <c r="I221" s="29"/>
      <c r="J221" s="29"/>
      <c r="K221" s="29"/>
      <c r="L221" s="29"/>
      <c r="M221" s="29"/>
      <c r="N221" s="29"/>
      <c r="O221" s="29"/>
      <c r="P221" s="29"/>
      <c r="Q221" s="29"/>
      <c r="R221" s="29"/>
      <c r="S221" s="29"/>
      <c r="T221" s="29"/>
      <c r="U221" s="29"/>
      <c r="V221" s="29"/>
      <c r="W221" s="6"/>
      <c r="X221" s="6"/>
      <c r="Y221" s="6"/>
      <c r="Z221" s="6"/>
      <c r="AA221" s="6"/>
      <c r="AB221" s="6"/>
    </row>
    <row r="222" spans="2:28">
      <c r="B222" s="20" t="str">
        <f t="shared" si="62"/>
        <v/>
      </c>
      <c r="C222" s="29"/>
      <c r="D222" s="29"/>
      <c r="E222" s="29"/>
      <c r="F222" s="29"/>
      <c r="G222" s="29"/>
      <c r="H222" s="29"/>
      <c r="I222" s="29"/>
      <c r="J222" s="29"/>
      <c r="K222" s="29"/>
      <c r="L222" s="29"/>
      <c r="M222" s="29"/>
      <c r="N222" s="29"/>
      <c r="O222" s="29"/>
      <c r="P222" s="29"/>
      <c r="Q222" s="29"/>
      <c r="R222" s="29"/>
      <c r="S222" s="29"/>
      <c r="T222" s="29"/>
      <c r="U222" s="29"/>
      <c r="V222" s="29"/>
      <c r="W222" s="6"/>
      <c r="X222" s="6"/>
      <c r="Y222" s="6"/>
      <c r="Z222" s="6"/>
      <c r="AA222" s="6"/>
      <c r="AB222" s="6"/>
    </row>
    <row r="223" spans="2:28">
      <c r="B223" s="20" t="str">
        <f t="shared" si="62"/>
        <v/>
      </c>
      <c r="C223" s="29"/>
      <c r="D223" s="29"/>
      <c r="E223" s="29"/>
      <c r="F223" s="29"/>
      <c r="G223" s="29"/>
      <c r="H223" s="29"/>
      <c r="I223" s="29"/>
      <c r="J223" s="29"/>
      <c r="K223" s="29"/>
      <c r="L223" s="29"/>
      <c r="M223" s="29"/>
      <c r="N223" s="29"/>
      <c r="O223" s="29"/>
      <c r="P223" s="29"/>
      <c r="Q223" s="29"/>
      <c r="R223" s="29"/>
      <c r="S223" s="29"/>
      <c r="T223" s="29"/>
      <c r="U223" s="29"/>
      <c r="V223" s="29"/>
      <c r="W223" s="6"/>
      <c r="X223" s="6"/>
      <c r="Y223" s="6"/>
      <c r="Z223" s="6"/>
      <c r="AA223" s="6"/>
      <c r="AB223" s="6"/>
    </row>
    <row r="224" spans="2:28">
      <c r="B224" s="20" t="str">
        <f t="shared" si="62"/>
        <v/>
      </c>
      <c r="C224" s="29"/>
      <c r="D224" s="29"/>
      <c r="E224" s="29"/>
      <c r="F224" s="29"/>
      <c r="G224" s="29"/>
      <c r="H224" s="29"/>
      <c r="I224" s="29"/>
      <c r="J224" s="29"/>
      <c r="K224" s="29"/>
      <c r="L224" s="29"/>
      <c r="M224" s="29"/>
      <c r="N224" s="29"/>
      <c r="O224" s="29"/>
      <c r="P224" s="29"/>
      <c r="Q224" s="29"/>
      <c r="R224" s="29"/>
      <c r="S224" s="29"/>
      <c r="T224" s="29"/>
      <c r="U224" s="29"/>
      <c r="V224" s="29"/>
      <c r="W224" s="6"/>
      <c r="X224" s="6"/>
      <c r="Y224" s="6"/>
      <c r="Z224" s="6"/>
      <c r="AA224" s="6"/>
      <c r="AB224" s="6"/>
    </row>
    <row r="225" spans="2:28">
      <c r="B225" s="20" t="str">
        <f t="shared" si="62"/>
        <v/>
      </c>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row>
    <row r="226" spans="2:28">
      <c r="B226" s="20" t="str">
        <f t="shared" si="62"/>
        <v/>
      </c>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row>
    <row r="227" spans="2:28">
      <c r="B227" s="20" t="str">
        <f t="shared" si="62"/>
        <v/>
      </c>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row>
    <row r="228" spans="2:28">
      <c r="B228" s="20" t="str">
        <f t="shared" si="62"/>
        <v/>
      </c>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row>
    <row r="229" spans="2:28">
      <c r="B229" s="57" t="str">
        <f t="shared" si="62"/>
        <v/>
      </c>
      <c r="C229" s="10"/>
      <c r="D229" s="6"/>
      <c r="E229" s="6"/>
      <c r="F229" s="6"/>
      <c r="G229" s="6"/>
      <c r="H229" s="6"/>
      <c r="I229" s="6"/>
      <c r="J229" s="6"/>
      <c r="K229" s="6"/>
      <c r="L229" s="6"/>
      <c r="M229" s="6"/>
      <c r="N229" s="6"/>
      <c r="O229" s="6"/>
      <c r="P229" s="6"/>
      <c r="Q229" s="6"/>
      <c r="R229" s="6"/>
      <c r="S229" s="6"/>
      <c r="T229" s="6"/>
      <c r="U229" s="6"/>
      <c r="V229" s="6"/>
      <c r="W229" s="6"/>
      <c r="X229" s="6"/>
      <c r="Y229" s="6"/>
      <c r="Z229" s="6"/>
      <c r="AA229" s="6"/>
      <c r="AB229" s="6"/>
    </row>
    <row r="230" spans="2:28">
      <c r="B230" s="57" t="str">
        <f t="shared" si="62"/>
        <v/>
      </c>
      <c r="C230" s="10"/>
      <c r="D230" s="6"/>
      <c r="E230" s="6"/>
      <c r="F230" s="6"/>
      <c r="G230" s="6"/>
      <c r="H230" s="6"/>
      <c r="I230" s="6"/>
      <c r="J230" s="6"/>
      <c r="K230" s="6"/>
      <c r="L230" s="6"/>
      <c r="M230" s="6"/>
      <c r="N230" s="6"/>
      <c r="O230" s="6"/>
      <c r="P230" s="6"/>
      <c r="Q230" s="6"/>
      <c r="R230" s="6"/>
      <c r="S230" s="6"/>
      <c r="T230" s="6"/>
      <c r="U230" s="6"/>
      <c r="V230" s="6"/>
      <c r="W230" s="6"/>
      <c r="X230" s="6"/>
      <c r="Y230" s="6"/>
      <c r="Z230" s="6"/>
      <c r="AA230" s="6"/>
      <c r="AB230" s="6"/>
    </row>
    <row r="231" spans="2:28">
      <c r="B231" s="57" t="str">
        <f t="shared" si="62"/>
        <v/>
      </c>
      <c r="C231" s="10"/>
      <c r="D231" s="6"/>
      <c r="E231" s="6"/>
      <c r="F231" s="6"/>
      <c r="G231" s="6"/>
      <c r="H231" s="6"/>
      <c r="I231" s="6"/>
      <c r="J231" s="6"/>
      <c r="K231" s="6"/>
      <c r="L231" s="6"/>
      <c r="M231" s="6"/>
      <c r="N231" s="6"/>
      <c r="O231" s="6"/>
      <c r="P231" s="6"/>
      <c r="Q231" s="6"/>
      <c r="R231" s="6"/>
      <c r="S231" s="6"/>
      <c r="T231" s="6"/>
      <c r="U231" s="6"/>
      <c r="V231" s="6"/>
      <c r="W231" s="6"/>
      <c r="X231" s="6"/>
      <c r="Y231" s="6"/>
      <c r="Z231" s="6"/>
      <c r="AA231" s="6"/>
      <c r="AB231" s="6"/>
    </row>
    <row r="232" spans="2:28">
      <c r="B232" s="21" t="str">
        <f t="shared" ref="B232" si="65">B216</f>
        <v/>
      </c>
      <c r="C232" s="10"/>
      <c r="D232" s="6"/>
      <c r="E232" s="6"/>
      <c r="F232" s="6"/>
      <c r="G232" s="6"/>
      <c r="H232" s="6"/>
      <c r="I232" s="6"/>
      <c r="J232" s="6"/>
      <c r="K232" s="6"/>
      <c r="L232" s="6"/>
      <c r="M232" s="6"/>
      <c r="N232" s="6"/>
      <c r="O232" s="6"/>
      <c r="P232" s="6"/>
      <c r="Q232" s="6"/>
      <c r="R232" s="6"/>
      <c r="S232" s="6"/>
      <c r="T232" s="6"/>
      <c r="U232" s="6"/>
      <c r="V232" s="6"/>
      <c r="W232" s="6"/>
      <c r="X232" s="6"/>
      <c r="Y232" s="6"/>
      <c r="Z232" s="6"/>
      <c r="AA232" s="6"/>
      <c r="AB232" s="6"/>
    </row>
    <row r="233" spans="2:28">
      <c r="B233" s="9" t="s">
        <v>6</v>
      </c>
      <c r="C233" s="17">
        <f>SUM(C220:C232)</f>
        <v>-48751.999999999956</v>
      </c>
      <c r="D233" s="17">
        <f t="shared" ref="D233:AB233" si="66">SUM(D220:D232)</f>
        <v>39883.000000000262</v>
      </c>
      <c r="E233" s="17">
        <f t="shared" si="66"/>
        <v>105215.00000000015</v>
      </c>
      <c r="F233" s="17">
        <f t="shared" si="66"/>
        <v>148609.00000000038</v>
      </c>
      <c r="G233" s="17">
        <f t="shared" si="66"/>
        <v>209134</v>
      </c>
      <c r="H233" s="17">
        <f t="shared" si="66"/>
        <v>250960.8</v>
      </c>
      <c r="I233" s="17">
        <f t="shared" si="66"/>
        <v>292787.59999999998</v>
      </c>
      <c r="J233" s="17">
        <f t="shared" si="66"/>
        <v>334614.39999999997</v>
      </c>
      <c r="K233" s="17">
        <f t="shared" si="66"/>
        <v>376441.19999999995</v>
      </c>
      <c r="L233" s="17">
        <f t="shared" si="66"/>
        <v>418267.99999999994</v>
      </c>
      <c r="M233" s="17">
        <f t="shared" si="66"/>
        <v>418267.99999999994</v>
      </c>
      <c r="N233" s="17">
        <f t="shared" si="66"/>
        <v>418267.99999999994</v>
      </c>
      <c r="O233" s="17">
        <f t="shared" si="66"/>
        <v>418267.99999999994</v>
      </c>
      <c r="P233" s="17">
        <f t="shared" si="66"/>
        <v>418267.99999999994</v>
      </c>
      <c r="Q233" s="17">
        <f t="shared" si="66"/>
        <v>418267.99999999994</v>
      </c>
      <c r="R233" s="17">
        <f t="shared" si="66"/>
        <v>418267.99999999994</v>
      </c>
      <c r="S233" s="17">
        <f t="shared" si="66"/>
        <v>418267.99999999994</v>
      </c>
      <c r="T233" s="17">
        <f t="shared" si="66"/>
        <v>418267.99999999994</v>
      </c>
      <c r="U233" s="17">
        <f t="shared" si="66"/>
        <v>418267.99999999994</v>
      </c>
      <c r="V233" s="17">
        <f t="shared" si="66"/>
        <v>418267.99999999994</v>
      </c>
      <c r="W233" s="17">
        <f t="shared" si="66"/>
        <v>0</v>
      </c>
      <c r="X233" s="17">
        <f t="shared" si="66"/>
        <v>0</v>
      </c>
      <c r="Y233" s="17">
        <f t="shared" si="66"/>
        <v>0</v>
      </c>
      <c r="Z233" s="17">
        <f t="shared" si="66"/>
        <v>0</v>
      </c>
      <c r="AA233" s="17">
        <f t="shared" si="66"/>
        <v>0</v>
      </c>
      <c r="AB233" s="17">
        <f t="shared" si="66"/>
        <v>0</v>
      </c>
    </row>
    <row r="235" spans="2:28">
      <c r="B235" s="27" t="str">
        <f>B184</f>
        <v>Incremental Opex driven by kW</v>
      </c>
      <c r="C235" s="28">
        <f>C219</f>
        <v>2026</v>
      </c>
      <c r="D235" s="28">
        <f t="shared" ref="D235:AB235" si="67">D219</f>
        <v>2027</v>
      </c>
      <c r="E235" s="28">
        <f t="shared" si="67"/>
        <v>2028</v>
      </c>
      <c r="F235" s="28">
        <f t="shared" si="67"/>
        <v>2029</v>
      </c>
      <c r="G235" s="28">
        <f t="shared" si="67"/>
        <v>2030</v>
      </c>
      <c r="H235" s="28">
        <f t="shared" si="67"/>
        <v>2031</v>
      </c>
      <c r="I235" s="28">
        <f t="shared" si="67"/>
        <v>2032</v>
      </c>
      <c r="J235" s="28">
        <f t="shared" si="67"/>
        <v>2033</v>
      </c>
      <c r="K235" s="28">
        <f t="shared" si="67"/>
        <v>2034</v>
      </c>
      <c r="L235" s="28">
        <f t="shared" si="67"/>
        <v>2035</v>
      </c>
      <c r="M235" s="28">
        <f t="shared" si="67"/>
        <v>2036</v>
      </c>
      <c r="N235" s="28">
        <f t="shared" si="67"/>
        <v>2037</v>
      </c>
      <c r="O235" s="28">
        <f t="shared" si="67"/>
        <v>2038</v>
      </c>
      <c r="P235" s="28">
        <f t="shared" si="67"/>
        <v>2039</v>
      </c>
      <c r="Q235" s="28">
        <f t="shared" si="67"/>
        <v>2040</v>
      </c>
      <c r="R235" s="28">
        <f t="shared" si="67"/>
        <v>2041</v>
      </c>
      <c r="S235" s="28">
        <f t="shared" si="67"/>
        <v>2042</v>
      </c>
      <c r="T235" s="28">
        <f t="shared" si="67"/>
        <v>2043</v>
      </c>
      <c r="U235" s="28">
        <f t="shared" si="67"/>
        <v>2044</v>
      </c>
      <c r="V235" s="28">
        <f t="shared" si="67"/>
        <v>2045</v>
      </c>
      <c r="W235" s="28">
        <f t="shared" si="67"/>
        <v>0</v>
      </c>
      <c r="X235" s="28">
        <f t="shared" si="67"/>
        <v>0</v>
      </c>
      <c r="Y235" s="28">
        <f t="shared" si="67"/>
        <v>0</v>
      </c>
      <c r="Z235" s="28">
        <f t="shared" si="67"/>
        <v>0</v>
      </c>
      <c r="AA235" s="28">
        <f t="shared" si="67"/>
        <v>0</v>
      </c>
      <c r="AB235" s="28">
        <f t="shared" si="67"/>
        <v>0</v>
      </c>
    </row>
    <row r="236" spans="2:28">
      <c r="B236" s="19" t="str">
        <f t="shared" ref="B236:B247" si="68">B220</f>
        <v>All Network</v>
      </c>
      <c r="C236" s="41">
        <f>SUM($C204:C204)*0.005</f>
        <v>40075.733742514101</v>
      </c>
      <c r="D236" s="41">
        <f>SUM($C204:D204)*0.005</f>
        <v>140093.32639825848</v>
      </c>
      <c r="E236" s="41">
        <f>SUM($C204:E204)*0.005</f>
        <v>203334.14944356383</v>
      </c>
      <c r="F236" s="41">
        <f>SUM($C204:F204)*0.005</f>
        <v>324560.34278910048</v>
      </c>
      <c r="G236" s="41">
        <f>SUM($C204:G204)*0.005</f>
        <v>451206.83208559023</v>
      </c>
      <c r="H236" s="41">
        <f>SUM($C204:H204)*0.005</f>
        <v>561206.83208559023</v>
      </c>
      <c r="I236" s="41">
        <f>SUM($C204:I204)*0.005</f>
        <v>671206.83208559023</v>
      </c>
      <c r="J236" s="41">
        <f>SUM($C204:J204)*0.005</f>
        <v>781206.83208559023</v>
      </c>
      <c r="K236" s="41">
        <f>SUM($C204:K204)*0.005</f>
        <v>891206.83208559023</v>
      </c>
      <c r="L236" s="41">
        <f>SUM($C204:L204)*0.005</f>
        <v>1001206.8320855902</v>
      </c>
      <c r="M236" s="41">
        <f>SUM($C204:M204)*0.005</f>
        <v>1001206.8320855902</v>
      </c>
      <c r="N236" s="41">
        <f>SUM($C204:N204)*0.005</f>
        <v>1001206.8320855902</v>
      </c>
      <c r="O236" s="41">
        <f>SUM($C204:O204)*0.005</f>
        <v>1001206.8320855902</v>
      </c>
      <c r="P236" s="41">
        <f>SUM($C204:P204)*0.005</f>
        <v>1001206.8320855902</v>
      </c>
      <c r="Q236" s="41">
        <f>SUM($C204:Q204)*0.005</f>
        <v>1001206.8320855902</v>
      </c>
      <c r="R236" s="41">
        <f>SUM($C204:R204)*0.005</f>
        <v>1001206.8320855902</v>
      </c>
      <c r="S236" s="41">
        <f>SUM($C204:S204)*0.005</f>
        <v>1001206.8320855902</v>
      </c>
      <c r="T236" s="41">
        <f>SUM($C204:T204)*0.005</f>
        <v>1001206.8320855902</v>
      </c>
      <c r="U236" s="41">
        <f>SUM($C204:U204)*0.005</f>
        <v>1001206.8320855902</v>
      </c>
      <c r="V236" s="41">
        <f>SUM($C204:V204)*0.005</f>
        <v>1001206.8320855902</v>
      </c>
      <c r="W236" s="11"/>
      <c r="X236" s="11"/>
      <c r="Y236" s="11"/>
      <c r="Z236" s="11"/>
      <c r="AA236" s="11"/>
      <c r="AB236" s="11"/>
    </row>
    <row r="237" spans="2:28">
      <c r="B237" s="20" t="str">
        <f t="shared" si="68"/>
        <v/>
      </c>
      <c r="C237" s="41"/>
      <c r="D237" s="41"/>
      <c r="E237" s="41"/>
      <c r="F237" s="41"/>
      <c r="G237" s="41"/>
      <c r="H237" s="41"/>
      <c r="I237" s="41"/>
      <c r="J237" s="41"/>
      <c r="K237" s="41"/>
      <c r="L237" s="41"/>
      <c r="M237" s="41"/>
      <c r="N237" s="41"/>
      <c r="O237" s="41"/>
      <c r="P237" s="41"/>
      <c r="Q237" s="41"/>
      <c r="R237" s="41"/>
      <c r="S237" s="41"/>
      <c r="T237" s="41"/>
      <c r="U237" s="41"/>
      <c r="V237" s="41"/>
      <c r="W237" s="11"/>
      <c r="X237" s="11"/>
      <c r="Y237" s="11"/>
      <c r="Z237" s="11"/>
      <c r="AA237" s="11"/>
      <c r="AB237" s="11"/>
    </row>
    <row r="238" spans="2:28">
      <c r="B238" s="20" t="str">
        <f t="shared" si="68"/>
        <v/>
      </c>
      <c r="C238" s="41"/>
      <c r="D238" s="41"/>
      <c r="E238" s="41"/>
      <c r="F238" s="41"/>
      <c r="G238" s="41"/>
      <c r="H238" s="41"/>
      <c r="I238" s="41"/>
      <c r="J238" s="41"/>
      <c r="K238" s="41"/>
      <c r="L238" s="41"/>
      <c r="M238" s="41"/>
      <c r="N238" s="41"/>
      <c r="O238" s="41"/>
      <c r="P238" s="41"/>
      <c r="Q238" s="41"/>
      <c r="R238" s="41"/>
      <c r="S238" s="41"/>
      <c r="T238" s="41"/>
      <c r="U238" s="41"/>
      <c r="V238" s="41"/>
      <c r="W238" s="11"/>
      <c r="X238" s="11"/>
      <c r="Y238" s="11"/>
      <c r="Z238" s="11"/>
      <c r="AA238" s="11"/>
      <c r="AB238" s="11"/>
    </row>
    <row r="239" spans="2:28">
      <c r="B239" s="20" t="str">
        <f t="shared" si="68"/>
        <v/>
      </c>
      <c r="C239" s="41"/>
      <c r="D239" s="41"/>
      <c r="E239" s="41"/>
      <c r="F239" s="41"/>
      <c r="G239" s="41"/>
      <c r="H239" s="41"/>
      <c r="I239" s="41"/>
      <c r="J239" s="41"/>
      <c r="K239" s="41"/>
      <c r="L239" s="41"/>
      <c r="M239" s="41"/>
      <c r="N239" s="41"/>
      <c r="O239" s="41"/>
      <c r="P239" s="41"/>
      <c r="Q239" s="41"/>
      <c r="R239" s="41"/>
      <c r="S239" s="41"/>
      <c r="T239" s="41"/>
      <c r="U239" s="41"/>
      <c r="V239" s="41"/>
      <c r="W239" s="11"/>
      <c r="X239" s="11"/>
      <c r="Y239" s="11"/>
      <c r="Z239" s="11"/>
      <c r="AA239" s="11"/>
      <c r="AB239" s="11"/>
    </row>
    <row r="240" spans="2:28">
      <c r="B240" s="20" t="str">
        <f t="shared" si="68"/>
        <v/>
      </c>
      <c r="C240" s="41"/>
      <c r="D240" s="41"/>
      <c r="E240" s="41"/>
      <c r="F240" s="41"/>
      <c r="G240" s="41"/>
      <c r="H240" s="41"/>
      <c r="I240" s="41"/>
      <c r="J240" s="41"/>
      <c r="K240" s="41"/>
      <c r="L240" s="41"/>
      <c r="M240" s="41"/>
      <c r="N240" s="41"/>
      <c r="O240" s="41"/>
      <c r="P240" s="41"/>
      <c r="Q240" s="41"/>
      <c r="R240" s="41"/>
      <c r="S240" s="41"/>
      <c r="T240" s="41"/>
      <c r="U240" s="41"/>
      <c r="V240" s="41"/>
      <c r="W240" s="11"/>
      <c r="X240" s="11"/>
      <c r="Y240" s="11"/>
      <c r="Z240" s="11"/>
      <c r="AA240" s="11"/>
      <c r="AB240" s="11"/>
    </row>
    <row r="241" spans="2:28">
      <c r="B241" s="20" t="str">
        <f t="shared" si="68"/>
        <v/>
      </c>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row>
    <row r="242" spans="2:28">
      <c r="B242" s="20" t="str">
        <f t="shared" si="68"/>
        <v/>
      </c>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row>
    <row r="243" spans="2:28">
      <c r="B243" s="20" t="str">
        <f t="shared" si="68"/>
        <v/>
      </c>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row>
    <row r="244" spans="2:28">
      <c r="B244" s="20" t="str">
        <f t="shared" si="68"/>
        <v/>
      </c>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row>
    <row r="245" spans="2:28">
      <c r="B245" s="57" t="str">
        <f t="shared" si="68"/>
        <v/>
      </c>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row>
    <row r="246" spans="2:28">
      <c r="B246" s="57" t="str">
        <f t="shared" si="68"/>
        <v/>
      </c>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row>
    <row r="247" spans="2:28">
      <c r="B247" s="57" t="str">
        <f t="shared" si="68"/>
        <v/>
      </c>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row>
    <row r="248" spans="2:28">
      <c r="B248" s="21" t="str">
        <f t="shared" ref="B248" si="69">B232</f>
        <v/>
      </c>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row>
    <row r="249" spans="2:28">
      <c r="B249" s="9" t="str">
        <f>B233</f>
        <v>TOTAL</v>
      </c>
      <c r="C249" s="13">
        <f>SUM(C236:C248)</f>
        <v>40075.733742514101</v>
      </c>
      <c r="D249" s="13">
        <f t="shared" ref="D249:AB249" si="70">SUM(D236:D248)</f>
        <v>140093.32639825848</v>
      </c>
      <c r="E249" s="13">
        <f t="shared" si="70"/>
        <v>203334.14944356383</v>
      </c>
      <c r="F249" s="13">
        <f t="shared" si="70"/>
        <v>324560.34278910048</v>
      </c>
      <c r="G249" s="13">
        <f t="shared" si="70"/>
        <v>451206.83208559023</v>
      </c>
      <c r="H249" s="13">
        <f t="shared" si="70"/>
        <v>561206.83208559023</v>
      </c>
      <c r="I249" s="13">
        <f t="shared" si="70"/>
        <v>671206.83208559023</v>
      </c>
      <c r="J249" s="13">
        <f t="shared" si="70"/>
        <v>781206.83208559023</v>
      </c>
      <c r="K249" s="13">
        <f t="shared" si="70"/>
        <v>891206.83208559023</v>
      </c>
      <c r="L249" s="13">
        <f t="shared" si="70"/>
        <v>1001206.8320855902</v>
      </c>
      <c r="M249" s="13">
        <f t="shared" si="70"/>
        <v>1001206.8320855902</v>
      </c>
      <c r="N249" s="13">
        <f t="shared" si="70"/>
        <v>1001206.8320855902</v>
      </c>
      <c r="O249" s="13">
        <f t="shared" si="70"/>
        <v>1001206.8320855902</v>
      </c>
      <c r="P249" s="13">
        <f t="shared" si="70"/>
        <v>1001206.8320855902</v>
      </c>
      <c r="Q249" s="13">
        <f t="shared" si="70"/>
        <v>1001206.8320855902</v>
      </c>
      <c r="R249" s="13">
        <f t="shared" si="70"/>
        <v>1001206.8320855902</v>
      </c>
      <c r="S249" s="13">
        <f t="shared" si="70"/>
        <v>1001206.8320855902</v>
      </c>
      <c r="T249" s="13">
        <f t="shared" si="70"/>
        <v>1001206.8320855902</v>
      </c>
      <c r="U249" s="13">
        <f t="shared" si="70"/>
        <v>1001206.8320855902</v>
      </c>
      <c r="V249" s="13">
        <f t="shared" si="70"/>
        <v>1001206.8320855902</v>
      </c>
      <c r="W249" s="13">
        <f t="shared" si="70"/>
        <v>0</v>
      </c>
      <c r="X249" s="13">
        <f t="shared" si="70"/>
        <v>0</v>
      </c>
      <c r="Y249" s="13">
        <f t="shared" si="70"/>
        <v>0</v>
      </c>
      <c r="Z249" s="13">
        <f t="shared" si="70"/>
        <v>0</v>
      </c>
      <c r="AA249" s="13">
        <f t="shared" si="70"/>
        <v>0</v>
      </c>
      <c r="AB249" s="13">
        <f t="shared" si="70"/>
        <v>0</v>
      </c>
    </row>
    <row r="251" spans="2:28">
      <c r="C251" s="3"/>
      <c r="D251" s="3"/>
    </row>
    <row r="252" spans="2:28">
      <c r="B252" s="2" t="str">
        <f>Lists!C7</f>
        <v>Export</v>
      </c>
      <c r="C252" s="3"/>
      <c r="D252" s="3"/>
    </row>
    <row r="253" spans="2:28">
      <c r="C253" s="3"/>
      <c r="D253" s="3"/>
    </row>
    <row r="254" spans="2:28">
      <c r="B254" s="4" t="str">
        <f>B203</f>
        <v>Demand Driven Capital Expenditure ($ Total)</v>
      </c>
      <c r="C254" s="8">
        <f>C219</f>
        <v>2026</v>
      </c>
      <c r="D254" s="8">
        <f t="shared" ref="D254:AB254" si="71">D219</f>
        <v>2027</v>
      </c>
      <c r="E254" s="8">
        <f t="shared" si="71"/>
        <v>2028</v>
      </c>
      <c r="F254" s="8">
        <f t="shared" si="71"/>
        <v>2029</v>
      </c>
      <c r="G254" s="8">
        <f t="shared" si="71"/>
        <v>2030</v>
      </c>
      <c r="H254" s="8">
        <f t="shared" si="71"/>
        <v>2031</v>
      </c>
      <c r="I254" s="8">
        <f t="shared" si="71"/>
        <v>2032</v>
      </c>
      <c r="J254" s="8">
        <f t="shared" si="71"/>
        <v>2033</v>
      </c>
      <c r="K254" s="8">
        <f t="shared" si="71"/>
        <v>2034</v>
      </c>
      <c r="L254" s="8">
        <f t="shared" si="71"/>
        <v>2035</v>
      </c>
      <c r="M254" s="8">
        <f t="shared" si="71"/>
        <v>2036</v>
      </c>
      <c r="N254" s="8">
        <f t="shared" si="71"/>
        <v>2037</v>
      </c>
      <c r="O254" s="8">
        <f t="shared" si="71"/>
        <v>2038</v>
      </c>
      <c r="P254" s="8">
        <f t="shared" si="71"/>
        <v>2039</v>
      </c>
      <c r="Q254" s="8">
        <f t="shared" si="71"/>
        <v>2040</v>
      </c>
      <c r="R254" s="8">
        <f t="shared" si="71"/>
        <v>2041</v>
      </c>
      <c r="S254" s="8">
        <f t="shared" si="71"/>
        <v>2042</v>
      </c>
      <c r="T254" s="8">
        <f t="shared" si="71"/>
        <v>2043</v>
      </c>
      <c r="U254" s="8">
        <f t="shared" si="71"/>
        <v>2044</v>
      </c>
      <c r="V254" s="8">
        <f t="shared" si="71"/>
        <v>2045</v>
      </c>
      <c r="W254" s="8">
        <f t="shared" si="71"/>
        <v>0</v>
      </c>
      <c r="X254" s="8">
        <f t="shared" si="71"/>
        <v>0</v>
      </c>
      <c r="Y254" s="8">
        <f t="shared" si="71"/>
        <v>0</v>
      </c>
      <c r="Z254" s="8">
        <f t="shared" si="71"/>
        <v>0</v>
      </c>
      <c r="AA254" s="8">
        <f t="shared" si="71"/>
        <v>0</v>
      </c>
      <c r="AB254" s="8">
        <f t="shared" si="71"/>
        <v>0</v>
      </c>
    </row>
    <row r="255" spans="2:28">
      <c r="B255" s="19" t="str">
        <f t="shared" ref="B255:B266" si="72">B220</f>
        <v>All Network</v>
      </c>
      <c r="C255" s="11">
        <f>'Input Forecast Cap - Export'!F4*1000000</f>
        <v>8638705.3989393394</v>
      </c>
      <c r="D255" s="11">
        <f>'Input Forecast Cap - Export'!G4*1000000</f>
        <v>7368860.7490086937</v>
      </c>
      <c r="E255" s="11">
        <f>'Input Forecast Cap - Export'!H4*1000000</f>
        <v>7620294.309958986</v>
      </c>
      <c r="F255" s="11">
        <f>'Input Forecast Cap - Export'!I4*1000000</f>
        <v>10316644.295008542</v>
      </c>
      <c r="G255" s="11">
        <f>'Input Forecast Cap - Export'!J4*1000000</f>
        <v>8051819.2787712067</v>
      </c>
      <c r="H255" s="11">
        <v>0</v>
      </c>
      <c r="I255" s="11">
        <v>0</v>
      </c>
      <c r="J255" s="11">
        <v>0</v>
      </c>
      <c r="K255" s="11">
        <v>0</v>
      </c>
      <c r="L255" s="11">
        <v>0</v>
      </c>
      <c r="M255" s="11">
        <v>0</v>
      </c>
      <c r="N255" s="11">
        <f>'Input Forecast Cap - Export'!Q4*1000000</f>
        <v>0</v>
      </c>
      <c r="O255" s="11">
        <f>'Input Forecast Cap - Export'!R4*1000000</f>
        <v>0</v>
      </c>
      <c r="P255" s="11">
        <f>'Input Forecast Cap - Export'!S4*1000000</f>
        <v>0</v>
      </c>
      <c r="Q255" s="11">
        <f>'Input Forecast Cap - Export'!T4*1000000</f>
        <v>0</v>
      </c>
      <c r="R255" s="11">
        <f>'Input Forecast Cap - Export'!U4*1000000</f>
        <v>0</v>
      </c>
      <c r="S255" s="11">
        <f>'Input Forecast Cap - Export'!V4*1000000</f>
        <v>0</v>
      </c>
      <c r="T255" s="11">
        <f>'Input Forecast Cap - Export'!W4*1000000</f>
        <v>0</v>
      </c>
      <c r="U255" s="11">
        <f>'Input Forecast Cap - Export'!X4*1000000</f>
        <v>0</v>
      </c>
      <c r="V255" s="11">
        <f>'Input Forecast Cap - Export'!Y4*1000000</f>
        <v>0</v>
      </c>
      <c r="W255" s="11"/>
      <c r="X255" s="11"/>
      <c r="Y255" s="11"/>
      <c r="Z255" s="11"/>
      <c r="AA255" s="11"/>
      <c r="AB255" s="11"/>
    </row>
    <row r="256" spans="2:28">
      <c r="B256" s="20" t="str">
        <f t="shared" si="72"/>
        <v/>
      </c>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row>
    <row r="257" spans="2:28">
      <c r="B257" s="20" t="str">
        <f t="shared" si="72"/>
        <v/>
      </c>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row>
    <row r="258" spans="2:28">
      <c r="B258" s="20" t="str">
        <f t="shared" si="72"/>
        <v/>
      </c>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row>
    <row r="259" spans="2:28">
      <c r="B259" s="20" t="str">
        <f t="shared" si="72"/>
        <v/>
      </c>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row>
    <row r="260" spans="2:28">
      <c r="B260" s="20" t="str">
        <f t="shared" si="72"/>
        <v/>
      </c>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row>
    <row r="261" spans="2:28">
      <c r="B261" s="20" t="str">
        <f t="shared" si="72"/>
        <v/>
      </c>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row>
    <row r="262" spans="2:28">
      <c r="B262" s="20" t="str">
        <f t="shared" si="72"/>
        <v/>
      </c>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row>
    <row r="263" spans="2:28">
      <c r="B263" s="20" t="str">
        <f t="shared" si="72"/>
        <v/>
      </c>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row>
    <row r="264" spans="2:28">
      <c r="B264" s="57" t="str">
        <f t="shared" si="72"/>
        <v/>
      </c>
      <c r="C264" s="12"/>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row>
    <row r="265" spans="2:28">
      <c r="B265" s="57" t="str">
        <f t="shared" si="72"/>
        <v/>
      </c>
      <c r="C265" s="12"/>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row>
    <row r="266" spans="2:28">
      <c r="B266" s="57" t="str">
        <f t="shared" si="72"/>
        <v/>
      </c>
      <c r="C266" s="12"/>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row>
    <row r="267" spans="2:28">
      <c r="B267" s="21" t="str">
        <f t="shared" ref="B267" si="73">B232</f>
        <v/>
      </c>
      <c r="C267" s="12"/>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row>
    <row r="268" spans="2:28">
      <c r="B268" s="9" t="s">
        <v>6</v>
      </c>
      <c r="C268" s="13">
        <f>SUM(C255:C267)</f>
        <v>8638705.3989393394</v>
      </c>
      <c r="D268" s="13">
        <f t="shared" ref="D268:AB268" si="74">SUM(D255:D267)</f>
        <v>7368860.7490086937</v>
      </c>
      <c r="E268" s="13">
        <f t="shared" si="74"/>
        <v>7620294.309958986</v>
      </c>
      <c r="F268" s="13">
        <f t="shared" si="74"/>
        <v>10316644.295008542</v>
      </c>
      <c r="G268" s="13">
        <f t="shared" si="74"/>
        <v>8051819.2787712067</v>
      </c>
      <c r="H268" s="13">
        <f t="shared" si="74"/>
        <v>0</v>
      </c>
      <c r="I268" s="13">
        <f t="shared" si="74"/>
        <v>0</v>
      </c>
      <c r="J268" s="13">
        <f t="shared" si="74"/>
        <v>0</v>
      </c>
      <c r="K268" s="13">
        <f t="shared" si="74"/>
        <v>0</v>
      </c>
      <c r="L268" s="13">
        <f t="shared" si="74"/>
        <v>0</v>
      </c>
      <c r="M268" s="13">
        <f t="shared" si="74"/>
        <v>0</v>
      </c>
      <c r="N268" s="13">
        <f t="shared" si="74"/>
        <v>0</v>
      </c>
      <c r="O268" s="13">
        <f t="shared" si="74"/>
        <v>0</v>
      </c>
      <c r="P268" s="13">
        <f t="shared" si="74"/>
        <v>0</v>
      </c>
      <c r="Q268" s="13">
        <f t="shared" si="74"/>
        <v>0</v>
      </c>
      <c r="R268" s="13">
        <f t="shared" si="74"/>
        <v>0</v>
      </c>
      <c r="S268" s="13">
        <f t="shared" si="74"/>
        <v>0</v>
      </c>
      <c r="T268" s="13">
        <f t="shared" si="74"/>
        <v>0</v>
      </c>
      <c r="U268" s="13">
        <f t="shared" si="74"/>
        <v>0</v>
      </c>
      <c r="V268" s="13">
        <f t="shared" si="74"/>
        <v>0</v>
      </c>
      <c r="W268" s="13">
        <f t="shared" si="74"/>
        <v>0</v>
      </c>
      <c r="X268" s="13">
        <f t="shared" si="74"/>
        <v>0</v>
      </c>
      <c r="Y268" s="13">
        <f t="shared" si="74"/>
        <v>0</v>
      </c>
      <c r="Z268" s="13">
        <f t="shared" si="74"/>
        <v>0</v>
      </c>
      <c r="AA268" s="13">
        <f t="shared" si="74"/>
        <v>0</v>
      </c>
      <c r="AB268" s="13">
        <f t="shared" si="74"/>
        <v>0</v>
      </c>
    </row>
    <row r="269" spans="2:28">
      <c r="D269" s="30"/>
      <c r="E269" s="30"/>
      <c r="F269" s="30"/>
      <c r="G269" s="30"/>
      <c r="H269" s="30"/>
      <c r="I269" s="30"/>
      <c r="J269" s="30"/>
      <c r="K269" s="30"/>
      <c r="L269" s="30"/>
      <c r="M269" s="30"/>
      <c r="N269" s="30"/>
      <c r="O269" s="30"/>
      <c r="P269" s="30"/>
      <c r="Q269" s="30"/>
      <c r="R269" s="30"/>
      <c r="S269" s="30"/>
      <c r="T269" s="30"/>
      <c r="U269" s="30"/>
      <c r="V269" s="30"/>
      <c r="W269" s="30"/>
    </row>
    <row r="270" spans="2:28">
      <c r="B270" s="4" t="s">
        <v>91</v>
      </c>
      <c r="C270" s="8">
        <f>C254</f>
        <v>2026</v>
      </c>
      <c r="D270" s="8">
        <f t="shared" ref="D270:AB270" si="75">D254</f>
        <v>2027</v>
      </c>
      <c r="E270" s="8">
        <f t="shared" si="75"/>
        <v>2028</v>
      </c>
      <c r="F270" s="8">
        <f t="shared" si="75"/>
        <v>2029</v>
      </c>
      <c r="G270" s="8">
        <f t="shared" si="75"/>
        <v>2030</v>
      </c>
      <c r="H270" s="8">
        <f t="shared" si="75"/>
        <v>2031</v>
      </c>
      <c r="I270" s="8">
        <f t="shared" si="75"/>
        <v>2032</v>
      </c>
      <c r="J270" s="8">
        <f t="shared" si="75"/>
        <v>2033</v>
      </c>
      <c r="K270" s="8">
        <f t="shared" si="75"/>
        <v>2034</v>
      </c>
      <c r="L270" s="8">
        <f t="shared" si="75"/>
        <v>2035</v>
      </c>
      <c r="M270" s="8">
        <f t="shared" si="75"/>
        <v>2036</v>
      </c>
      <c r="N270" s="8">
        <f t="shared" si="75"/>
        <v>2037</v>
      </c>
      <c r="O270" s="8">
        <f t="shared" si="75"/>
        <v>2038</v>
      </c>
      <c r="P270" s="8">
        <f t="shared" si="75"/>
        <v>2039</v>
      </c>
      <c r="Q270" s="8">
        <f t="shared" si="75"/>
        <v>2040</v>
      </c>
      <c r="R270" s="8">
        <f t="shared" si="75"/>
        <v>2041</v>
      </c>
      <c r="S270" s="8">
        <f t="shared" si="75"/>
        <v>2042</v>
      </c>
      <c r="T270" s="8">
        <f t="shared" si="75"/>
        <v>2043</v>
      </c>
      <c r="U270" s="8">
        <f t="shared" si="75"/>
        <v>2044</v>
      </c>
      <c r="V270" s="8">
        <f t="shared" si="75"/>
        <v>2045</v>
      </c>
      <c r="W270" s="8">
        <f t="shared" si="75"/>
        <v>0</v>
      </c>
      <c r="X270" s="8">
        <f t="shared" si="75"/>
        <v>0</v>
      </c>
      <c r="Y270" s="8">
        <f t="shared" si="75"/>
        <v>0</v>
      </c>
      <c r="Z270" s="8">
        <f t="shared" si="75"/>
        <v>0</v>
      </c>
      <c r="AA270" s="8">
        <f t="shared" si="75"/>
        <v>0</v>
      </c>
      <c r="AB270" s="8">
        <f t="shared" si="75"/>
        <v>0</v>
      </c>
    </row>
    <row r="271" spans="2:28">
      <c r="B271" s="19" t="str">
        <f t="shared" ref="B271:B282" si="76">B255</f>
        <v>All Network</v>
      </c>
      <c r="C271" s="29">
        <f>'Forecast cost driver - EXPORT'!F4</f>
        <v>204533737.6499998</v>
      </c>
      <c r="D271" s="29">
        <f>'Forecast cost driver - EXPORT'!G4</f>
        <v>344388710.48333311</v>
      </c>
      <c r="E271" s="29">
        <f>'Forecast cost driver - EXPORT'!H4</f>
        <v>476742567.79999983</v>
      </c>
      <c r="F271" s="29">
        <f>'Forecast cost driver - EXPORT'!I4</f>
        <v>579333912.78333306</v>
      </c>
      <c r="G271" s="29">
        <f>'Forecast cost driver - EXPORT'!J4</f>
        <v>672947365.28333282</v>
      </c>
      <c r="H271" s="29">
        <f>G271</f>
        <v>672947365.28333282</v>
      </c>
      <c r="I271" s="29">
        <f t="shared" ref="I271:V271" si="77">H271</f>
        <v>672947365.28333282</v>
      </c>
      <c r="J271" s="29">
        <f t="shared" si="77"/>
        <v>672947365.28333282</v>
      </c>
      <c r="K271" s="29">
        <f t="shared" si="77"/>
        <v>672947365.28333282</v>
      </c>
      <c r="L271" s="29">
        <f t="shared" si="77"/>
        <v>672947365.28333282</v>
      </c>
      <c r="M271" s="29">
        <f t="shared" si="77"/>
        <v>672947365.28333282</v>
      </c>
      <c r="N271" s="29">
        <f t="shared" si="77"/>
        <v>672947365.28333282</v>
      </c>
      <c r="O271" s="29">
        <f t="shared" si="77"/>
        <v>672947365.28333282</v>
      </c>
      <c r="P271" s="29">
        <f t="shared" si="77"/>
        <v>672947365.28333282</v>
      </c>
      <c r="Q271" s="29">
        <f t="shared" si="77"/>
        <v>672947365.28333282</v>
      </c>
      <c r="R271" s="29">
        <f t="shared" si="77"/>
        <v>672947365.28333282</v>
      </c>
      <c r="S271" s="29">
        <f t="shared" si="77"/>
        <v>672947365.28333282</v>
      </c>
      <c r="T271" s="29">
        <f t="shared" si="77"/>
        <v>672947365.28333282</v>
      </c>
      <c r="U271" s="29">
        <f t="shared" si="77"/>
        <v>672947365.28333282</v>
      </c>
      <c r="V271" s="29">
        <f t="shared" si="77"/>
        <v>672947365.28333282</v>
      </c>
      <c r="W271" s="29"/>
      <c r="X271" s="6"/>
      <c r="Y271" s="6"/>
      <c r="Z271" s="6"/>
      <c r="AA271" s="6"/>
      <c r="AB271" s="6"/>
    </row>
    <row r="272" spans="2:28">
      <c r="B272" s="20" t="str">
        <f t="shared" si="76"/>
        <v/>
      </c>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row>
    <row r="273" spans="2:28">
      <c r="B273" s="20" t="str">
        <f t="shared" si="76"/>
        <v/>
      </c>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row>
    <row r="274" spans="2:28">
      <c r="B274" s="20" t="str">
        <f t="shared" si="76"/>
        <v/>
      </c>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row>
    <row r="275" spans="2:28">
      <c r="B275" s="20" t="str">
        <f t="shared" si="76"/>
        <v/>
      </c>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row>
    <row r="276" spans="2:28">
      <c r="B276" s="20" t="str">
        <f t="shared" si="76"/>
        <v/>
      </c>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row>
    <row r="277" spans="2:28">
      <c r="B277" s="20" t="str">
        <f t="shared" si="76"/>
        <v/>
      </c>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row>
    <row r="278" spans="2:28">
      <c r="B278" s="20" t="str">
        <f t="shared" si="76"/>
        <v/>
      </c>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row>
    <row r="279" spans="2:28">
      <c r="B279" s="20" t="str">
        <f t="shared" si="76"/>
        <v/>
      </c>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row>
    <row r="280" spans="2:28">
      <c r="B280" s="57" t="str">
        <f t="shared" si="76"/>
        <v/>
      </c>
      <c r="C280" s="10"/>
      <c r="D280" s="6"/>
      <c r="E280" s="6"/>
      <c r="F280" s="6"/>
      <c r="G280" s="6"/>
      <c r="H280" s="6"/>
      <c r="I280" s="6"/>
      <c r="J280" s="6"/>
      <c r="K280" s="6"/>
      <c r="L280" s="6"/>
      <c r="M280" s="6"/>
      <c r="N280" s="6"/>
      <c r="O280" s="6"/>
      <c r="P280" s="6"/>
      <c r="Q280" s="6"/>
      <c r="R280" s="6"/>
      <c r="S280" s="6"/>
      <c r="T280" s="6"/>
      <c r="U280" s="6"/>
      <c r="V280" s="6"/>
      <c r="W280" s="6"/>
      <c r="X280" s="6"/>
      <c r="Y280" s="6"/>
      <c r="Z280" s="6"/>
      <c r="AA280" s="6"/>
      <c r="AB280" s="6"/>
    </row>
    <row r="281" spans="2:28">
      <c r="B281" s="57" t="str">
        <f t="shared" si="76"/>
        <v/>
      </c>
      <c r="C281" s="10"/>
      <c r="D281" s="6"/>
      <c r="E281" s="6"/>
      <c r="F281" s="6"/>
      <c r="G281" s="6"/>
      <c r="H281" s="6"/>
      <c r="I281" s="6"/>
      <c r="J281" s="6"/>
      <c r="K281" s="6"/>
      <c r="L281" s="6"/>
      <c r="M281" s="6"/>
      <c r="N281" s="6"/>
      <c r="O281" s="6"/>
      <c r="P281" s="6"/>
      <c r="Q281" s="6"/>
      <c r="R281" s="6"/>
      <c r="S281" s="6"/>
      <c r="T281" s="6"/>
      <c r="U281" s="6"/>
      <c r="V281" s="6"/>
      <c r="W281" s="6"/>
      <c r="X281" s="6"/>
      <c r="Y281" s="6"/>
      <c r="Z281" s="6"/>
      <c r="AA281" s="6"/>
      <c r="AB281" s="6"/>
    </row>
    <row r="282" spans="2:28">
      <c r="B282" s="57" t="str">
        <f t="shared" si="76"/>
        <v/>
      </c>
      <c r="C282" s="10"/>
      <c r="D282" s="6"/>
      <c r="E282" s="6"/>
      <c r="F282" s="6"/>
      <c r="G282" s="6"/>
      <c r="H282" s="6"/>
      <c r="I282" s="6"/>
      <c r="J282" s="6"/>
      <c r="K282" s="6"/>
      <c r="L282" s="6"/>
      <c r="M282" s="6"/>
      <c r="N282" s="6"/>
      <c r="O282" s="6"/>
      <c r="P282" s="6"/>
      <c r="Q282" s="6"/>
      <c r="R282" s="6"/>
      <c r="S282" s="6"/>
      <c r="T282" s="6"/>
      <c r="U282" s="6"/>
      <c r="V282" s="6"/>
      <c r="W282" s="6"/>
      <c r="X282" s="6"/>
      <c r="Y282" s="6"/>
      <c r="Z282" s="6"/>
      <c r="AA282" s="6"/>
      <c r="AB282" s="6"/>
    </row>
    <row r="283" spans="2:28">
      <c r="B283" s="21" t="str">
        <f t="shared" ref="B283" si="78">B267</f>
        <v/>
      </c>
      <c r="C283" s="10"/>
      <c r="D283" s="6"/>
      <c r="E283" s="6"/>
      <c r="F283" s="6"/>
      <c r="G283" s="6"/>
      <c r="H283" s="6"/>
      <c r="I283" s="6"/>
      <c r="J283" s="6"/>
      <c r="K283" s="6"/>
      <c r="L283" s="6"/>
      <c r="M283" s="6"/>
      <c r="N283" s="6"/>
      <c r="O283" s="6"/>
      <c r="P283" s="6"/>
      <c r="Q283" s="6"/>
      <c r="R283" s="6"/>
      <c r="S283" s="6"/>
      <c r="T283" s="6"/>
      <c r="U283" s="6"/>
      <c r="V283" s="6"/>
      <c r="W283" s="6"/>
      <c r="X283" s="6"/>
      <c r="Y283" s="6"/>
      <c r="Z283" s="6"/>
      <c r="AA283" s="6"/>
      <c r="AB283" s="6"/>
    </row>
    <row r="284" spans="2:28">
      <c r="B284" s="9" t="s">
        <v>6</v>
      </c>
      <c r="C284" s="17">
        <f>SUM(C271:C283)</f>
        <v>204533737.6499998</v>
      </c>
      <c r="D284" s="17">
        <f t="shared" ref="D284:AB284" si="79">SUM(D271:D283)</f>
        <v>344388710.48333311</v>
      </c>
      <c r="E284" s="17">
        <f t="shared" si="79"/>
        <v>476742567.79999983</v>
      </c>
      <c r="F284" s="17">
        <f t="shared" si="79"/>
        <v>579333912.78333306</v>
      </c>
      <c r="G284" s="17">
        <f t="shared" si="79"/>
        <v>672947365.28333282</v>
      </c>
      <c r="H284" s="17">
        <f t="shared" si="79"/>
        <v>672947365.28333282</v>
      </c>
      <c r="I284" s="17">
        <f t="shared" si="79"/>
        <v>672947365.28333282</v>
      </c>
      <c r="J284" s="17">
        <f t="shared" si="79"/>
        <v>672947365.28333282</v>
      </c>
      <c r="K284" s="17">
        <f t="shared" si="79"/>
        <v>672947365.28333282</v>
      </c>
      <c r="L284" s="17">
        <f t="shared" si="79"/>
        <v>672947365.28333282</v>
      </c>
      <c r="M284" s="17">
        <f t="shared" si="79"/>
        <v>672947365.28333282</v>
      </c>
      <c r="N284" s="17">
        <f t="shared" si="79"/>
        <v>672947365.28333282</v>
      </c>
      <c r="O284" s="17">
        <f t="shared" si="79"/>
        <v>672947365.28333282</v>
      </c>
      <c r="P284" s="17">
        <f t="shared" si="79"/>
        <v>672947365.28333282</v>
      </c>
      <c r="Q284" s="17">
        <f t="shared" si="79"/>
        <v>672947365.28333282</v>
      </c>
      <c r="R284" s="17">
        <f t="shared" si="79"/>
        <v>672947365.28333282</v>
      </c>
      <c r="S284" s="17">
        <f t="shared" si="79"/>
        <v>672947365.28333282</v>
      </c>
      <c r="T284" s="17">
        <f t="shared" si="79"/>
        <v>672947365.28333282</v>
      </c>
      <c r="U284" s="17">
        <f t="shared" si="79"/>
        <v>672947365.28333282</v>
      </c>
      <c r="V284" s="17">
        <f t="shared" si="79"/>
        <v>672947365.28333282</v>
      </c>
      <c r="W284" s="17">
        <f t="shared" si="79"/>
        <v>0</v>
      </c>
      <c r="X284" s="17">
        <f t="shared" si="79"/>
        <v>0</v>
      </c>
      <c r="Y284" s="17">
        <f t="shared" si="79"/>
        <v>0</v>
      </c>
      <c r="Z284" s="17">
        <f t="shared" si="79"/>
        <v>0</v>
      </c>
      <c r="AA284" s="17">
        <f t="shared" si="79"/>
        <v>0</v>
      </c>
      <c r="AB284" s="17">
        <f t="shared" si="79"/>
        <v>0</v>
      </c>
    </row>
    <row r="286" spans="2:28">
      <c r="B286" s="27" t="s">
        <v>92</v>
      </c>
      <c r="C286" s="28">
        <f>C270</f>
        <v>2026</v>
      </c>
      <c r="D286" s="28">
        <f t="shared" ref="D286:AB286" si="80">D270</f>
        <v>2027</v>
      </c>
      <c r="E286" s="28">
        <f t="shared" si="80"/>
        <v>2028</v>
      </c>
      <c r="F286" s="28">
        <f t="shared" si="80"/>
        <v>2029</v>
      </c>
      <c r="G286" s="28">
        <f t="shared" si="80"/>
        <v>2030</v>
      </c>
      <c r="H286" s="28">
        <f t="shared" si="80"/>
        <v>2031</v>
      </c>
      <c r="I286" s="28">
        <f t="shared" si="80"/>
        <v>2032</v>
      </c>
      <c r="J286" s="28">
        <f t="shared" si="80"/>
        <v>2033</v>
      </c>
      <c r="K286" s="28">
        <f t="shared" si="80"/>
        <v>2034</v>
      </c>
      <c r="L286" s="28">
        <f t="shared" si="80"/>
        <v>2035</v>
      </c>
      <c r="M286" s="28">
        <f t="shared" si="80"/>
        <v>2036</v>
      </c>
      <c r="N286" s="28">
        <f t="shared" si="80"/>
        <v>2037</v>
      </c>
      <c r="O286" s="28">
        <f t="shared" si="80"/>
        <v>2038</v>
      </c>
      <c r="P286" s="28">
        <f t="shared" si="80"/>
        <v>2039</v>
      </c>
      <c r="Q286" s="28">
        <f t="shared" si="80"/>
        <v>2040</v>
      </c>
      <c r="R286" s="28">
        <f t="shared" si="80"/>
        <v>2041</v>
      </c>
      <c r="S286" s="28">
        <f t="shared" si="80"/>
        <v>2042</v>
      </c>
      <c r="T286" s="28">
        <f t="shared" si="80"/>
        <v>2043</v>
      </c>
      <c r="U286" s="28">
        <f t="shared" si="80"/>
        <v>2044</v>
      </c>
      <c r="V286" s="28">
        <f t="shared" si="80"/>
        <v>2045</v>
      </c>
      <c r="W286" s="28">
        <f t="shared" si="80"/>
        <v>0</v>
      </c>
      <c r="X286" s="28">
        <f t="shared" si="80"/>
        <v>0</v>
      </c>
      <c r="Y286" s="28">
        <f t="shared" si="80"/>
        <v>0</v>
      </c>
      <c r="Z286" s="28">
        <f t="shared" si="80"/>
        <v>0</v>
      </c>
      <c r="AA286" s="28">
        <f t="shared" si="80"/>
        <v>0</v>
      </c>
      <c r="AB286" s="28">
        <f t="shared" si="80"/>
        <v>0</v>
      </c>
    </row>
    <row r="287" spans="2:28">
      <c r="B287" s="19" t="str">
        <f t="shared" ref="B287:B298" si="81">B271</f>
        <v>All Network</v>
      </c>
      <c r="C287" s="41">
        <f>SUM($C255:C255)*0.005</f>
        <v>43193.526994696695</v>
      </c>
      <c r="D287" s="41">
        <f>SUM($C255:D255)*0.005</f>
        <v>80037.830739740166</v>
      </c>
      <c r="E287" s="41">
        <f>SUM($C255:E255)*0.005</f>
        <v>118139.3022895351</v>
      </c>
      <c r="F287" s="41">
        <f>SUM($C255:F255)*0.005</f>
        <v>169722.52376457781</v>
      </c>
      <c r="G287" s="41">
        <f>SUM($C255:G255)*0.005</f>
        <v>209981.62015843386</v>
      </c>
      <c r="H287" s="41">
        <f>SUM($C255:H255)*0.005</f>
        <v>209981.62015843386</v>
      </c>
      <c r="I287" s="41">
        <f>SUM($C255:I255)*0.005</f>
        <v>209981.62015843386</v>
      </c>
      <c r="J287" s="41">
        <f>SUM($C255:J255)*0.005</f>
        <v>209981.62015843386</v>
      </c>
      <c r="K287" s="41">
        <f>SUM($C255:K255)*0.005</f>
        <v>209981.62015843386</v>
      </c>
      <c r="L287" s="41">
        <f>SUM($C255:L255)*0.005</f>
        <v>209981.62015843386</v>
      </c>
      <c r="M287" s="41">
        <f>SUM($C255:M255)*0.005</f>
        <v>209981.62015843386</v>
      </c>
      <c r="N287" s="41">
        <f>SUM($C255:N255)*0.005</f>
        <v>209981.62015843386</v>
      </c>
      <c r="O287" s="41">
        <f>SUM($C255:O255)*0.005</f>
        <v>209981.62015843386</v>
      </c>
      <c r="P287" s="41">
        <f>SUM($C255:P255)*0.005</f>
        <v>209981.62015843386</v>
      </c>
      <c r="Q287" s="41">
        <f>SUM($C255:Q255)*0.005</f>
        <v>209981.62015843386</v>
      </c>
      <c r="R287" s="41">
        <f>SUM($C255:R255)*0.005</f>
        <v>209981.62015843386</v>
      </c>
      <c r="S287" s="41">
        <f>SUM($C255:S255)*0.005</f>
        <v>209981.62015843386</v>
      </c>
      <c r="T287" s="41">
        <f>SUM($C255:T255)*0.005</f>
        <v>209981.62015843386</v>
      </c>
      <c r="U287" s="41">
        <f>SUM($C255:U255)*0.005</f>
        <v>209981.62015843386</v>
      </c>
      <c r="V287" s="41">
        <f>SUM($C255:V255)*0.005</f>
        <v>209981.62015843386</v>
      </c>
      <c r="W287" s="11"/>
      <c r="X287" s="11"/>
      <c r="Y287" s="11"/>
      <c r="Z287" s="11"/>
      <c r="AA287" s="11"/>
      <c r="AB287" s="11"/>
    </row>
    <row r="288" spans="2:28">
      <c r="B288" s="20" t="str">
        <f t="shared" si="81"/>
        <v/>
      </c>
      <c r="C288" s="41">
        <f>SUM($C256:C256)*0.005</f>
        <v>0</v>
      </c>
      <c r="D288" s="41">
        <f>SUM($C256:D256)*0.005</f>
        <v>0</v>
      </c>
      <c r="E288" s="41">
        <f>SUM($C256:E256)*0.005</f>
        <v>0</v>
      </c>
      <c r="F288" s="41">
        <f>SUM($C256:F256)*0.005</f>
        <v>0</v>
      </c>
      <c r="G288" s="41">
        <f>SUM($C256:G256)*0.005</f>
        <v>0</v>
      </c>
      <c r="H288" s="41">
        <f>SUM($C256:H256)*0.005</f>
        <v>0</v>
      </c>
      <c r="I288" s="41">
        <f>SUM($C256:I256)*0.005</f>
        <v>0</v>
      </c>
      <c r="J288" s="41">
        <f>SUM($C256:J256)*0.005</f>
        <v>0</v>
      </c>
      <c r="K288" s="41">
        <f>SUM($C256:K256)*0.005</f>
        <v>0</v>
      </c>
      <c r="L288" s="41">
        <f>SUM($C256:L256)*0.005</f>
        <v>0</v>
      </c>
      <c r="M288" s="41">
        <f>SUM($C256:M256)*0.005</f>
        <v>0</v>
      </c>
      <c r="N288" s="41">
        <f>SUM($C256:N256)*0.005</f>
        <v>0</v>
      </c>
      <c r="O288" s="41">
        <f>SUM($C256:O256)*0.005</f>
        <v>0</v>
      </c>
      <c r="P288" s="41">
        <f>SUM($C256:P256)*0.005</f>
        <v>0</v>
      </c>
      <c r="Q288" s="41">
        <f>SUM($C256:Q256)*0.005</f>
        <v>0</v>
      </c>
      <c r="R288" s="41">
        <f>SUM($C256:R256)*0.005</f>
        <v>0</v>
      </c>
      <c r="S288" s="41">
        <f>SUM($C256:S256)*0.005</f>
        <v>0</v>
      </c>
      <c r="T288" s="41">
        <f>SUM($C256:T256)*0.005</f>
        <v>0</v>
      </c>
      <c r="U288" s="41">
        <f>SUM($C256:U256)*0.005</f>
        <v>0</v>
      </c>
      <c r="V288" s="41">
        <f>SUM($C256:V256)*0.005</f>
        <v>0</v>
      </c>
      <c r="W288" s="11"/>
      <c r="X288" s="11"/>
      <c r="Y288" s="11"/>
      <c r="Z288" s="11"/>
      <c r="AA288" s="11"/>
      <c r="AB288" s="11"/>
    </row>
    <row r="289" spans="2:28">
      <c r="B289" s="20" t="str">
        <f t="shared" si="81"/>
        <v/>
      </c>
      <c r="C289" s="41">
        <f>SUM($C257:C257)*0.005</f>
        <v>0</v>
      </c>
      <c r="D289" s="41">
        <f>SUM($C257:D257)*0.005</f>
        <v>0</v>
      </c>
      <c r="E289" s="41">
        <f>SUM($C257:E257)*0.005</f>
        <v>0</v>
      </c>
      <c r="F289" s="41">
        <f>SUM($C257:F257)*0.005</f>
        <v>0</v>
      </c>
      <c r="G289" s="41">
        <f>SUM($C257:G257)*0.005</f>
        <v>0</v>
      </c>
      <c r="H289" s="41">
        <f>SUM($C257:H257)*0.005</f>
        <v>0</v>
      </c>
      <c r="I289" s="41">
        <f>SUM($C257:I257)*0.005</f>
        <v>0</v>
      </c>
      <c r="J289" s="41">
        <f>SUM($C257:J257)*0.005</f>
        <v>0</v>
      </c>
      <c r="K289" s="41">
        <f>SUM($C257:K257)*0.005</f>
        <v>0</v>
      </c>
      <c r="L289" s="41">
        <f>SUM($C257:L257)*0.005</f>
        <v>0</v>
      </c>
      <c r="M289" s="41">
        <f>SUM($C257:M257)*0.005</f>
        <v>0</v>
      </c>
      <c r="N289" s="41">
        <f>SUM($C257:N257)*0.005</f>
        <v>0</v>
      </c>
      <c r="O289" s="41">
        <f>SUM($C257:O257)*0.005</f>
        <v>0</v>
      </c>
      <c r="P289" s="41">
        <f>SUM($C257:P257)*0.005</f>
        <v>0</v>
      </c>
      <c r="Q289" s="41">
        <f>SUM($C257:Q257)*0.005</f>
        <v>0</v>
      </c>
      <c r="R289" s="41">
        <f>SUM($C257:R257)*0.005</f>
        <v>0</v>
      </c>
      <c r="S289" s="41">
        <f>SUM($C257:S257)*0.005</f>
        <v>0</v>
      </c>
      <c r="T289" s="41">
        <f>SUM($C257:T257)*0.005</f>
        <v>0</v>
      </c>
      <c r="U289" s="41">
        <f>SUM($C257:U257)*0.005</f>
        <v>0</v>
      </c>
      <c r="V289" s="41">
        <f>SUM($C257:V257)*0.005</f>
        <v>0</v>
      </c>
      <c r="W289" s="11"/>
      <c r="X289" s="11"/>
      <c r="Y289" s="11"/>
      <c r="Z289" s="11"/>
      <c r="AA289" s="11"/>
      <c r="AB289" s="11"/>
    </row>
    <row r="290" spans="2:28">
      <c r="B290" s="20" t="str">
        <f t="shared" si="81"/>
        <v/>
      </c>
      <c r="C290" s="41">
        <f>SUM($C258:C258)*0.005</f>
        <v>0</v>
      </c>
      <c r="D290" s="41">
        <f>SUM($C258:D258)*0.005</f>
        <v>0</v>
      </c>
      <c r="E290" s="41">
        <f>SUM($C258:E258)*0.005</f>
        <v>0</v>
      </c>
      <c r="F290" s="41">
        <f>SUM($C258:F258)*0.005</f>
        <v>0</v>
      </c>
      <c r="G290" s="41">
        <f>SUM($C258:G258)*0.005</f>
        <v>0</v>
      </c>
      <c r="H290" s="41">
        <f>SUM($C258:H258)*0.005</f>
        <v>0</v>
      </c>
      <c r="I290" s="41">
        <f>SUM($C258:I258)*0.005</f>
        <v>0</v>
      </c>
      <c r="J290" s="41">
        <f>SUM($C258:J258)*0.005</f>
        <v>0</v>
      </c>
      <c r="K290" s="41">
        <f>SUM($C258:K258)*0.005</f>
        <v>0</v>
      </c>
      <c r="L290" s="41">
        <f>SUM($C258:L258)*0.005</f>
        <v>0</v>
      </c>
      <c r="M290" s="41">
        <f>SUM($C258:M258)*0.005</f>
        <v>0</v>
      </c>
      <c r="N290" s="41">
        <f>SUM($C258:N258)*0.005</f>
        <v>0</v>
      </c>
      <c r="O290" s="41">
        <f>SUM($C258:O258)*0.005</f>
        <v>0</v>
      </c>
      <c r="P290" s="41">
        <f>SUM($C258:P258)*0.005</f>
        <v>0</v>
      </c>
      <c r="Q290" s="41">
        <f>SUM($C258:Q258)*0.005</f>
        <v>0</v>
      </c>
      <c r="R290" s="41">
        <f>SUM($C258:R258)*0.005</f>
        <v>0</v>
      </c>
      <c r="S290" s="41">
        <f>SUM($C258:S258)*0.005</f>
        <v>0</v>
      </c>
      <c r="T290" s="41">
        <f>SUM($C258:T258)*0.005</f>
        <v>0</v>
      </c>
      <c r="U290" s="41">
        <f>SUM($C258:U258)*0.005</f>
        <v>0</v>
      </c>
      <c r="V290" s="41">
        <f>SUM($C258:V258)*0.005</f>
        <v>0</v>
      </c>
      <c r="W290" s="11"/>
      <c r="X290" s="11"/>
      <c r="Y290" s="11"/>
      <c r="Z290" s="11"/>
      <c r="AA290" s="11"/>
      <c r="AB290" s="11"/>
    </row>
    <row r="291" spans="2:28">
      <c r="B291" s="20" t="str">
        <f t="shared" si="81"/>
        <v/>
      </c>
      <c r="C291" s="41">
        <f>SUM($C259:C259)*0.005</f>
        <v>0</v>
      </c>
      <c r="D291" s="41">
        <f>SUM($C259:D259)*0.005</f>
        <v>0</v>
      </c>
      <c r="E291" s="41">
        <f>SUM($C259:E259)*0.005</f>
        <v>0</v>
      </c>
      <c r="F291" s="41">
        <f>SUM($C259:F259)*0.005</f>
        <v>0</v>
      </c>
      <c r="G291" s="41">
        <f>SUM($C259:G259)*0.005</f>
        <v>0</v>
      </c>
      <c r="H291" s="41">
        <f>SUM($C259:H259)*0.005</f>
        <v>0</v>
      </c>
      <c r="I291" s="41">
        <f>SUM($C259:I259)*0.005</f>
        <v>0</v>
      </c>
      <c r="J291" s="41">
        <f>SUM($C259:J259)*0.005</f>
        <v>0</v>
      </c>
      <c r="K291" s="41">
        <f>SUM($C259:K259)*0.005</f>
        <v>0</v>
      </c>
      <c r="L291" s="41">
        <f>SUM($C259:L259)*0.005</f>
        <v>0</v>
      </c>
      <c r="M291" s="41">
        <f>SUM($C259:M259)*0.005</f>
        <v>0</v>
      </c>
      <c r="N291" s="41">
        <f>SUM($C259:N259)*0.005</f>
        <v>0</v>
      </c>
      <c r="O291" s="41">
        <f>SUM($C259:O259)*0.005</f>
        <v>0</v>
      </c>
      <c r="P291" s="41">
        <f>SUM($C259:P259)*0.005</f>
        <v>0</v>
      </c>
      <c r="Q291" s="41">
        <f>SUM($C259:Q259)*0.005</f>
        <v>0</v>
      </c>
      <c r="R291" s="41">
        <f>SUM($C259:R259)*0.005</f>
        <v>0</v>
      </c>
      <c r="S291" s="41">
        <f>SUM($C259:S259)*0.005</f>
        <v>0</v>
      </c>
      <c r="T291" s="41">
        <f>SUM($C259:T259)*0.005</f>
        <v>0</v>
      </c>
      <c r="U291" s="41">
        <f>SUM($C259:U259)*0.005</f>
        <v>0</v>
      </c>
      <c r="V291" s="41">
        <f>SUM($C259:V259)*0.005</f>
        <v>0</v>
      </c>
      <c r="W291" s="11"/>
      <c r="X291" s="11"/>
      <c r="Y291" s="11"/>
      <c r="Z291" s="11"/>
      <c r="AA291" s="11"/>
      <c r="AB291" s="11"/>
    </row>
    <row r="292" spans="2:28">
      <c r="B292" s="20" t="str">
        <f t="shared" si="81"/>
        <v/>
      </c>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row>
    <row r="293" spans="2:28">
      <c r="B293" s="20" t="str">
        <f t="shared" si="81"/>
        <v/>
      </c>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row>
    <row r="294" spans="2:28">
      <c r="B294" s="20" t="str">
        <f t="shared" si="81"/>
        <v/>
      </c>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row>
    <row r="295" spans="2:28">
      <c r="B295" s="20" t="str">
        <f t="shared" si="81"/>
        <v/>
      </c>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row>
    <row r="296" spans="2:28">
      <c r="B296" s="57" t="str">
        <f t="shared" si="81"/>
        <v/>
      </c>
      <c r="C296" s="12"/>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row>
    <row r="297" spans="2:28">
      <c r="B297" s="57" t="str">
        <f t="shared" si="81"/>
        <v/>
      </c>
      <c r="C297" s="12"/>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row>
    <row r="298" spans="2:28">
      <c r="B298" s="57" t="str">
        <f t="shared" si="81"/>
        <v/>
      </c>
      <c r="C298" s="12"/>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row>
    <row r="299" spans="2:28">
      <c r="B299" s="21" t="str">
        <f t="shared" ref="B299" si="82">B283</f>
        <v/>
      </c>
      <c r="C299" s="12"/>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row>
    <row r="300" spans="2:28">
      <c r="B300" s="9" t="str">
        <f>B284</f>
        <v>TOTAL</v>
      </c>
      <c r="C300" s="13">
        <f>SUM(C287:C299)</f>
        <v>43193.526994696695</v>
      </c>
      <c r="D300" s="13">
        <f t="shared" ref="D300:AB300" si="83">SUM(D287:D299)</f>
        <v>80037.830739740166</v>
      </c>
      <c r="E300" s="13">
        <f t="shared" si="83"/>
        <v>118139.3022895351</v>
      </c>
      <c r="F300" s="13">
        <f t="shared" si="83"/>
        <v>169722.52376457781</v>
      </c>
      <c r="G300" s="13">
        <f t="shared" si="83"/>
        <v>209981.62015843386</v>
      </c>
      <c r="H300" s="13">
        <f t="shared" si="83"/>
        <v>209981.62015843386</v>
      </c>
      <c r="I300" s="13">
        <f t="shared" si="83"/>
        <v>209981.62015843386</v>
      </c>
      <c r="J300" s="13">
        <f t="shared" si="83"/>
        <v>209981.62015843386</v>
      </c>
      <c r="K300" s="13">
        <f t="shared" si="83"/>
        <v>209981.62015843386</v>
      </c>
      <c r="L300" s="13">
        <f t="shared" si="83"/>
        <v>209981.62015843386</v>
      </c>
      <c r="M300" s="13">
        <f t="shared" si="83"/>
        <v>209981.62015843386</v>
      </c>
      <c r="N300" s="13">
        <f t="shared" si="83"/>
        <v>209981.62015843386</v>
      </c>
      <c r="O300" s="13">
        <f t="shared" si="83"/>
        <v>209981.62015843386</v>
      </c>
      <c r="P300" s="13">
        <f t="shared" si="83"/>
        <v>209981.62015843386</v>
      </c>
      <c r="Q300" s="13">
        <f t="shared" si="83"/>
        <v>209981.62015843386</v>
      </c>
      <c r="R300" s="13">
        <f t="shared" si="83"/>
        <v>209981.62015843386</v>
      </c>
      <c r="S300" s="13">
        <f t="shared" si="83"/>
        <v>209981.62015843386</v>
      </c>
      <c r="T300" s="13">
        <f t="shared" si="83"/>
        <v>209981.62015843386</v>
      </c>
      <c r="U300" s="13">
        <f t="shared" si="83"/>
        <v>209981.62015843386</v>
      </c>
      <c r="V300" s="13">
        <f t="shared" si="83"/>
        <v>209981.62015843386</v>
      </c>
      <c r="W300" s="13">
        <f t="shared" si="83"/>
        <v>0</v>
      </c>
      <c r="X300" s="13">
        <f t="shared" si="83"/>
        <v>0</v>
      </c>
      <c r="Y300" s="13">
        <f t="shared" si="83"/>
        <v>0</v>
      </c>
      <c r="Z300" s="13">
        <f t="shared" si="83"/>
        <v>0</v>
      </c>
      <c r="AA300" s="13">
        <f t="shared" si="83"/>
        <v>0</v>
      </c>
      <c r="AB300" s="13">
        <f t="shared" si="83"/>
        <v>0</v>
      </c>
    </row>
  </sheetData>
  <mergeCells count="23">
    <mergeCell ref="D23:G23"/>
    <mergeCell ref="D28:G28"/>
    <mergeCell ref="D29:G29"/>
    <mergeCell ref="D20:G20"/>
    <mergeCell ref="D27:G27"/>
    <mergeCell ref="D25:G25"/>
    <mergeCell ref="C24:G24"/>
    <mergeCell ref="D21:G21"/>
    <mergeCell ref="D19:G19"/>
    <mergeCell ref="D15:G15"/>
    <mergeCell ref="D16:G16"/>
    <mergeCell ref="C17:G17"/>
    <mergeCell ref="D22:G22"/>
    <mergeCell ref="D13:G13"/>
    <mergeCell ref="C8:E8"/>
    <mergeCell ref="C7:E7"/>
    <mergeCell ref="C9:E9"/>
    <mergeCell ref="D14:G14"/>
    <mergeCell ref="I4:J4"/>
    <mergeCell ref="C4:E4"/>
    <mergeCell ref="B2:F3"/>
    <mergeCell ref="C5:E5"/>
    <mergeCell ref="C6:E6"/>
  </mergeCells>
  <phoneticPr fontId="26" type="noConversion"/>
  <pageMargins left="0.7" right="0.7" top="0.75" bottom="0.75"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Lists!$B$3:$B$4</xm:f>
          </x14:formula1>
          <xm:sqref>C18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201"/>
  <sheetViews>
    <sheetView zoomScale="93" zoomScaleNormal="93" workbookViewId="0">
      <selection activeCell="G15" sqref="G15"/>
    </sheetView>
  </sheetViews>
  <sheetFormatPr defaultColWidth="8.81640625" defaultRowHeight="14.5"/>
  <cols>
    <col min="1" max="1" width="8.81640625" style="1"/>
    <col min="2" max="2" width="30.1796875" style="1" bestFit="1" customWidth="1"/>
    <col min="3" max="3" width="14" style="1" bestFit="1" customWidth="1"/>
    <col min="4" max="4" width="13.7265625" style="1" bestFit="1" customWidth="1"/>
    <col min="5" max="7" width="13.1796875" style="1" bestFit="1" customWidth="1"/>
    <col min="8" max="8" width="8.81640625" style="1"/>
    <col min="9" max="9" width="34" style="1" bestFit="1" customWidth="1"/>
    <col min="10" max="15" width="8.81640625" style="1"/>
    <col min="16" max="16" width="24.81640625" style="1" customWidth="1"/>
    <col min="17" max="18" width="8.81640625" style="1"/>
    <col min="19" max="19" width="8.81640625" style="80"/>
    <col min="20" max="22" width="8.81640625" style="1"/>
    <col min="23" max="23" width="22" style="1" customWidth="1"/>
    <col min="24" max="16384" width="8.81640625" style="1"/>
  </cols>
  <sheetData>
    <row r="2" spans="2:28">
      <c r="B2" s="212" t="s">
        <v>41</v>
      </c>
    </row>
    <row r="3" spans="2:28">
      <c r="B3" s="213"/>
      <c r="S3" s="80" t="s">
        <v>93</v>
      </c>
    </row>
    <row r="5" spans="2:28">
      <c r="B5" s="2" t="str">
        <f>'Input Sheet - LRMC'!B48</f>
        <v>Sub transmission</v>
      </c>
      <c r="I5" s="2" t="str">
        <f>B5</f>
        <v>Sub transmission</v>
      </c>
      <c r="P5" s="2" t="str">
        <f>I5</f>
        <v>Sub transmission</v>
      </c>
      <c r="W5" s="2" t="str">
        <f>P5</f>
        <v>Sub transmission</v>
      </c>
    </row>
    <row r="7" spans="2:28">
      <c r="B7" s="4" t="s">
        <v>84</v>
      </c>
      <c r="C7" s="8" t="s">
        <v>9</v>
      </c>
      <c r="D7" s="7" t="s">
        <v>10</v>
      </c>
      <c r="E7" s="7" t="s">
        <v>11</v>
      </c>
      <c r="F7" s="7" t="s">
        <v>12</v>
      </c>
      <c r="G7" s="7" t="s">
        <v>13</v>
      </c>
      <c r="I7" s="4" t="s">
        <v>85</v>
      </c>
      <c r="J7" s="8" t="s">
        <v>9</v>
      </c>
      <c r="K7" s="7" t="s">
        <v>10</v>
      </c>
      <c r="L7" s="7" t="s">
        <v>11</v>
      </c>
      <c r="M7" s="7" t="s">
        <v>12</v>
      </c>
      <c r="N7" s="7" t="s">
        <v>13</v>
      </c>
      <c r="P7" s="4" t="s">
        <v>86</v>
      </c>
      <c r="Q7" s="8" t="s">
        <v>9</v>
      </c>
      <c r="R7" s="7" t="s">
        <v>10</v>
      </c>
      <c r="S7" s="81" t="s">
        <v>11</v>
      </c>
      <c r="T7" s="7" t="s">
        <v>12</v>
      </c>
      <c r="U7" s="7" t="s">
        <v>13</v>
      </c>
      <c r="W7" s="4" t="s">
        <v>19</v>
      </c>
      <c r="X7" s="8" t="s">
        <v>9</v>
      </c>
      <c r="Y7" s="7" t="s">
        <v>10</v>
      </c>
      <c r="Z7" s="7" t="s">
        <v>11</v>
      </c>
      <c r="AA7" s="7" t="s">
        <v>12</v>
      </c>
      <c r="AB7" s="7" t="s">
        <v>13</v>
      </c>
    </row>
    <row r="8" spans="2:28">
      <c r="B8" s="46" t="str">
        <f>'Input Sheet - LRMC'!B51</f>
        <v>All Network</v>
      </c>
      <c r="C8" s="11">
        <f ca="1">IFERROR(IF($B8="","",(NPV('Input Sheet - LRMC'!$C$16,OFFSET('Input Sheet - LRMC'!$C$50,MATCH($B8,'Input Sheet - LRMC'!$B$51:$B$64,0),,,):OFFSET('Input Sheet - LRMC'!$C$50,MATCH($B8,'Input Sheet - LRMC'!$B$51:$B$64,0),LEFT(C$7,2)-1,,)))/(NPV('Input Sheet - LRMC'!$C$16,OFFSET('Input Sheet - LRMC'!$C$66,MATCH($B8,'Input Sheet - LRMC'!$B$67:$B$80,0),,,):OFFSET('Input Sheet - LRMC'!$C$66,MATCH($B8,'Input Sheet - LRMC'!$B$67:$B$80,0),LEFT(C$7,2)-1,,)))),0)</f>
        <v>3.0265911509355039</v>
      </c>
      <c r="D8" s="11">
        <f ca="1">IFERROR(IF($B8="","",(NPV('Input Sheet - LRMC'!$C$16,OFFSET('Input Sheet - LRMC'!$C$50,MATCH($B8,'Input Sheet - LRMC'!$B$51:$B$64,0),,,):OFFSET('Input Sheet - LRMC'!$C$50,MATCH($B8,'Input Sheet - LRMC'!$B$51:$B$64,0),LEFT(D$7,2)-1,,)))/(NPV('Input Sheet - LRMC'!$C$16,OFFSET('Input Sheet - LRMC'!$C$66,MATCH($B8,'Input Sheet - LRMC'!$B$67:$B$80,0),,,):OFFSET('Input Sheet - LRMC'!$C$66,MATCH($B8,'Input Sheet - LRMC'!$B$67:$B$80,0),LEFT(D$7,2)-1,,)))),0)</f>
        <v>2.9933633554992634</v>
      </c>
      <c r="E8" s="11">
        <f ca="1">IFERROR(IF($B8="","",(NPV('Input Sheet - LRMC'!$C$16,OFFSET('Input Sheet - LRMC'!$C$50,MATCH($B8,'Input Sheet - LRMC'!$B$51:$B$64,0),,,):OFFSET('Input Sheet - LRMC'!$C$50,MATCH($B8,'Input Sheet - LRMC'!$B$51:$B$64,0),LEFT(E$7,2)-1,,)))/(NPV('Input Sheet - LRMC'!$C$16,OFFSET('Input Sheet - LRMC'!$C$66,MATCH($B8,'Input Sheet - LRMC'!$B$67:$B$80,0),,,):OFFSET('Input Sheet - LRMC'!$C$66,MATCH($B8,'Input Sheet - LRMC'!$B$67:$B$80,0),LEFT(E$7,2)-1,,)))),0)</f>
        <v>1.8926212030831475</v>
      </c>
      <c r="F8" s="11">
        <f ca="1">IFERROR(IF($B8="","",(NPV('Input Sheet - LRMC'!$C$16,OFFSET('Input Sheet - LRMC'!$C$50,MATCH($B8,'Input Sheet - LRMC'!$B$51:$B$64,0),,,):OFFSET('Input Sheet - LRMC'!$C$50,MATCH($B8,'Input Sheet - LRMC'!$B$51:$B$64,0),LEFT(F$7,2)-1,,)))/(NPV('Input Sheet - LRMC'!$C$16,OFFSET('Input Sheet - LRMC'!$C$66,MATCH($B8,'Input Sheet - LRMC'!$B$67:$B$80,0),,,):OFFSET('Input Sheet - LRMC'!$C$66,MATCH($B8,'Input Sheet - LRMC'!$B$67:$B$80,0),LEFT(F$7,2)-1,,)))),0)</f>
        <v>1.4994804397157475</v>
      </c>
      <c r="G8" s="11">
        <f ca="1">IFERROR(IF($B8="","",(NPV('Input Sheet - LRMC'!$C$16,OFFSET('Input Sheet - LRMC'!$C$50,MATCH($B8,'Input Sheet - LRMC'!$B$51:$B$64,0),,,):OFFSET('Input Sheet - LRMC'!$C$50,MATCH($B8,'Input Sheet - LRMC'!$B$51:$B$64,0),LEFT(G$7,2)-1,,)))/(NPV('Input Sheet - LRMC'!$C$16,OFFSET('Input Sheet - LRMC'!$C$66,MATCH($B8,'Input Sheet - LRMC'!$B$67:$B$80,0),,,):OFFSET('Input Sheet - LRMC'!$C$66,MATCH($B8,'Input Sheet - LRMC'!$B$67:$B$80,0),LEFT(G$7,2)-1,,)))),0)</f>
        <v>1.4994804397157475</v>
      </c>
      <c r="I8" s="46" t="str">
        <f>B8</f>
        <v>All Network</v>
      </c>
      <c r="J8" s="11">
        <f ca="1">IFERROR(IF($I8="","",IF('Input Sheet - LRMC'!$C$18="Yes",'Input Sheet - LRMC'!$C$19,(NPV('Input Sheet - LRMC'!$C$16,OFFSET('Input Sheet - LRMC'!$C$82,MATCH($B8,'Input Sheet - LRMC'!$B$83:$B$96,0),,,):OFFSET('Input Sheet - LRMC'!$C$82,MATCH($B8,'Input Sheet - LRMC'!$B$83:$B$96,0),LEFT(C$7,2)-1,,)))/(NPV('Input Sheet - LRMC'!$C$16,OFFSET('Input Sheet - LRMC'!$C$66,MATCH($B8,'Input Sheet - LRMC'!$B$67:$B$80,0),,,):OFFSET('Input Sheet - LRMC'!$C$66,MATCH($B8,'Input Sheet - LRMC'!$B$67:$B$80,0),LEFT(C$7,2)-1,,))))),0)</f>
        <v>6.0988790243772587E-2</v>
      </c>
      <c r="K8" s="11">
        <f ca="1">IFERROR(IF($I8="","",IF('Input Sheet - LRMC'!$C$18="Yes",'Input Sheet - LRMC'!$C$19,(NPV('Input Sheet - LRMC'!$C$16,OFFSET('Input Sheet - LRMC'!$C$82,MATCH($B8,'Input Sheet - LRMC'!$B$83:$B$96,0),,,):OFFSET('Input Sheet - LRMC'!$C$82,MATCH($B8,'Input Sheet - LRMC'!$B$83:$B$96,0),LEFT(D$7,2)-1,,)))/(NPV('Input Sheet - LRMC'!$C$16,OFFSET('Input Sheet - LRMC'!$C$66,MATCH($B8,'Input Sheet - LRMC'!$B$67:$B$80,0),,,):OFFSET('Input Sheet - LRMC'!$C$66,MATCH($B8,'Input Sheet - LRMC'!$B$67:$B$80,0),LEFT(D$7,2)-1,,))))),0)</f>
        <v>6.6722834903173683E-2</v>
      </c>
      <c r="L8" s="11">
        <f ca="1">IFERROR(IF($I8="","",IF('Input Sheet - LRMC'!$C$18="Yes",'Input Sheet - LRMC'!$C$19,(NPV('Input Sheet - LRMC'!$C$16,OFFSET('Input Sheet - LRMC'!$C$82,MATCH($B8,'Input Sheet - LRMC'!$B$83:$B$96,0),,,):OFFSET('Input Sheet - LRMC'!$C$82,MATCH($B8,'Input Sheet - LRMC'!$B$83:$B$96,0),LEFT(E$7,2)-1,,)))/(NPV('Input Sheet - LRMC'!$C$16,OFFSET('Input Sheet - LRMC'!$C$66,MATCH($B8,'Input Sheet - LRMC'!$B$67:$B$80,0),,,):OFFSET('Input Sheet - LRMC'!$C$66,MATCH($B8,'Input Sheet - LRMC'!$B$67:$B$80,0),LEFT(E$7,2)-1,,))))),0)</f>
        <v>7.1595400852913618E-2</v>
      </c>
      <c r="M8" s="11">
        <f ca="1">IFERROR(IF($I8="","",IF('Input Sheet - LRMC'!$C$18="Yes",'Input Sheet - LRMC'!$C$19,(NPV('Input Sheet - LRMC'!$C$16,OFFSET('Input Sheet - LRMC'!$C$82,MATCH($B8,'Input Sheet - LRMC'!$B$83:$B$96,0),,,):OFFSET('Input Sheet - LRMC'!$C$82,MATCH($B8,'Input Sheet - LRMC'!$B$83:$B$96,0),LEFT(F$7,2)-1,,)))/(NPV('Input Sheet - LRMC'!$C$16,OFFSET('Input Sheet - LRMC'!$C$66,MATCH($B8,'Input Sheet - LRMC'!$B$67:$B$80,0),,,):OFFSET('Input Sheet - LRMC'!$C$66,MATCH($B8,'Input Sheet - LRMC'!$B$67:$B$80,0),LEFT(F$7,2)-1,,))))),0)</f>
        <v>7.3335685162762246E-2</v>
      </c>
      <c r="N8" s="11">
        <f ca="1">IFERROR(IF($I8="","",IF('Input Sheet - LRMC'!$C$18="Yes",'Input Sheet - LRMC'!$C$19,(NPV('Input Sheet - LRMC'!$C$16,OFFSET('Input Sheet - LRMC'!$C$82,MATCH($B8,'Input Sheet - LRMC'!$B$83:$B$96,0),,,):OFFSET('Input Sheet - LRMC'!$C$82,MATCH($B8,'Input Sheet - LRMC'!$B$83:$B$96,0),LEFT(G$7,2)-1,,)))/(NPV('Input Sheet - LRMC'!$C$16,OFFSET('Input Sheet - LRMC'!$C$66,MATCH($B8,'Input Sheet - LRMC'!$B$67:$B$80,0),,,):OFFSET('Input Sheet - LRMC'!$C$66,MATCH($B8,'Input Sheet - LRMC'!$B$67:$B$80,0),LEFT(G$7,2)-1,,))))),0)</f>
        <v>7.3335685162762246E-2</v>
      </c>
      <c r="P8" s="46" t="str">
        <f>I8</f>
        <v>All Network</v>
      </c>
      <c r="Q8" s="11">
        <f ca="1">IF($P8="","",C8+J8)</f>
        <v>3.0875799411792766</v>
      </c>
      <c r="R8" s="11">
        <f t="shared" ref="R8:U20" ca="1" si="0">IF($P8="","",D8+K8)</f>
        <v>3.060086190402437</v>
      </c>
      <c r="S8" s="82">
        <f t="shared" ca="1" si="0"/>
        <v>1.9642166039360611</v>
      </c>
      <c r="T8" s="11">
        <f t="shared" ca="1" si="0"/>
        <v>1.5728161248785097</v>
      </c>
      <c r="U8" s="11">
        <f t="shared" ca="1" si="0"/>
        <v>1.5728161248785097</v>
      </c>
      <c r="W8" s="46" t="str">
        <f>P8</f>
        <v>All Network</v>
      </c>
      <c r="X8" s="11">
        <f>IF($W8="","",'Input Sheet - LRMC'!$C$25)</f>
        <v>0</v>
      </c>
      <c r="Y8" s="11">
        <f>IF($W8="","",'Input Sheet - LRMC'!$C$25)</f>
        <v>0</v>
      </c>
      <c r="Z8" s="11">
        <f>IF($W8="","",'Input Sheet - LRMC'!$C$25)</f>
        <v>0</v>
      </c>
      <c r="AA8" s="11">
        <f>IF($W8="","",'Input Sheet - LRMC'!$C$25)</f>
        <v>0</v>
      </c>
      <c r="AB8" s="11">
        <f>IF($W8="","",'Input Sheet - LRMC'!$C$25)</f>
        <v>0</v>
      </c>
    </row>
    <row r="9" spans="2:28">
      <c r="B9" s="46" t="str">
        <f>'Input Sheet - LRMC'!B52</f>
        <v/>
      </c>
      <c r="C9" s="11" t="str">
        <f ca="1">IFERROR(IF($B9="","",(NPV('Input Sheet - LRMC'!$C$16,OFFSET('Input Sheet - LRMC'!$C$50,MATCH($B9,'Input Sheet - LRMC'!$B$51:$B$64,0),,,):OFFSET('Input Sheet - LRMC'!$C$50,MATCH($B9,'Input Sheet - LRMC'!$B$51:$B$64,0),LEFT(C$7,2)-1,,)))/(NPV('Input Sheet - LRMC'!$C$16,OFFSET('Input Sheet - LRMC'!$C$66,MATCH($B9,'Input Sheet - LRMC'!$B$67:$B$80,0),,,):OFFSET('Input Sheet - LRMC'!$C$66,MATCH($B9,'Input Sheet - LRMC'!$B$67:$B$80,0),LEFT(C$7,2)-1,,)))),0)</f>
        <v/>
      </c>
      <c r="D9" s="11" t="str">
        <f ca="1">IFERROR(IF($B9="","",(NPV('Input Sheet - LRMC'!$C$16,OFFSET('Input Sheet - LRMC'!$C$50,MATCH($B9,'Input Sheet - LRMC'!$B$51:$B$64,0),,,):OFFSET('Input Sheet - LRMC'!$C$50,MATCH($B9,'Input Sheet - LRMC'!$B$51:$B$64,0),LEFT(D$7,2)-1,,)))/(NPV('Input Sheet - LRMC'!$C$16,OFFSET('Input Sheet - LRMC'!$C$66,MATCH($B9,'Input Sheet - LRMC'!$B$67:$B$80,0),,,):OFFSET('Input Sheet - LRMC'!$C$66,MATCH($B9,'Input Sheet - LRMC'!$B$67:$B$80,0),LEFT(D$7,2)-1,,)))),0)</f>
        <v/>
      </c>
      <c r="E9" s="11" t="str">
        <f ca="1">IFERROR(IF($B9="","",(NPV('Input Sheet - LRMC'!$C$16,OFFSET('Input Sheet - LRMC'!$C$50,MATCH($B9,'Input Sheet - LRMC'!$B$51:$B$64,0),,,):OFFSET('Input Sheet - LRMC'!$C$50,MATCH($B9,'Input Sheet - LRMC'!$B$51:$B$64,0),LEFT(E$7,2)-1,,)))/(NPV('Input Sheet - LRMC'!$C$16,OFFSET('Input Sheet - LRMC'!$C$66,MATCH($B9,'Input Sheet - LRMC'!$B$67:$B$80,0),,,):OFFSET('Input Sheet - LRMC'!$C$66,MATCH($B9,'Input Sheet - LRMC'!$B$67:$B$80,0),LEFT(E$7,2)-1,,)))),0)</f>
        <v/>
      </c>
      <c r="F9" s="11" t="str">
        <f ca="1">IFERROR(IF($B9="","",(NPV('Input Sheet - LRMC'!$C$16,OFFSET('Input Sheet - LRMC'!$C$50,MATCH($B9,'Input Sheet - LRMC'!$B$51:$B$64,0),,,):OFFSET('Input Sheet - LRMC'!$C$50,MATCH($B9,'Input Sheet - LRMC'!$B$51:$B$64,0),LEFT(F$7,2)-1,,)))/(NPV('Input Sheet - LRMC'!$C$16,OFFSET('Input Sheet - LRMC'!$C$66,MATCH($B9,'Input Sheet - LRMC'!$B$67:$B$80,0),,,):OFFSET('Input Sheet - LRMC'!$C$66,MATCH($B9,'Input Sheet - LRMC'!$B$67:$B$80,0),LEFT(F$7,2)-1,,)))),0)</f>
        <v/>
      </c>
      <c r="G9" s="11" t="str">
        <f ca="1">IFERROR(IF($B9="","",(NPV('Input Sheet - LRMC'!$C$16,OFFSET('Input Sheet - LRMC'!$C$50,MATCH($B9,'Input Sheet - LRMC'!$B$51:$B$64,0),,,):OFFSET('Input Sheet - LRMC'!$C$50,MATCH($B9,'Input Sheet - LRMC'!$B$51:$B$64,0),LEFT(G$7,2)-1,,)))/(NPV('Input Sheet - LRMC'!$C$16,OFFSET('Input Sheet - LRMC'!$C$66,MATCH($B9,'Input Sheet - LRMC'!$B$67:$B$80,0),,,):OFFSET('Input Sheet - LRMC'!$C$66,MATCH($B9,'Input Sheet - LRMC'!$B$67:$B$80,0),LEFT(G$7,2)-1,,)))),0)</f>
        <v/>
      </c>
      <c r="I9" s="46" t="str">
        <f t="shared" ref="I9:I20" si="1">B9</f>
        <v/>
      </c>
      <c r="J9" s="11" t="str">
        <f ca="1">IFERROR(IF($I9="","",IF('Input Sheet - LRMC'!$C$18="Yes",'Input Sheet - LRMC'!$C$19,(NPV('Input Sheet - LRMC'!$C$16,OFFSET('Input Sheet - LRMC'!$C$82,MATCH($B9,'Input Sheet - LRMC'!$B$83:$B$96,0),,,):OFFSET('Input Sheet - LRMC'!$C$82,MATCH($B9,'Input Sheet - LRMC'!$B$83:$B$96,0),LEFT(C$7,2)-1,,)))/(NPV('Input Sheet - LRMC'!$C$16,OFFSET('Input Sheet - LRMC'!$C$66,MATCH($B9,'Input Sheet - LRMC'!$B$67:$B$80,0),,,):OFFSET('Input Sheet - LRMC'!$C$66,MATCH($B9,'Input Sheet - LRMC'!$B$67:$B$80,0),LEFT(C$7,2)-1,,))))),0)</f>
        <v/>
      </c>
      <c r="K9" s="11" t="str">
        <f ca="1">IFERROR(IF($I9="","",IF('Input Sheet - LRMC'!$C$18="Yes",'Input Sheet - LRMC'!$C$19,(NPV('Input Sheet - LRMC'!$C$16,OFFSET('Input Sheet - LRMC'!$C$82,MATCH($B9,'Input Sheet - LRMC'!$B$83:$B$96,0),,,):OFFSET('Input Sheet - LRMC'!$C$82,MATCH($B9,'Input Sheet - LRMC'!$B$83:$B$96,0),LEFT(D$7,2)-1,,)))/(NPV('Input Sheet - LRMC'!$C$16,OFFSET('Input Sheet - LRMC'!$C$66,MATCH($B9,'Input Sheet - LRMC'!$B$67:$B$80,0),,,):OFFSET('Input Sheet - LRMC'!$C$66,MATCH($B9,'Input Sheet - LRMC'!$B$67:$B$80,0),LEFT(D$7,2)-1,,))))),0)</f>
        <v/>
      </c>
      <c r="L9" s="11" t="str">
        <f ca="1">IFERROR(IF($I9="","",IF('Input Sheet - LRMC'!$C$18="Yes",'Input Sheet - LRMC'!$C$19,(NPV('Input Sheet - LRMC'!$C$16,OFFSET('Input Sheet - LRMC'!$C$82,MATCH($B9,'Input Sheet - LRMC'!$B$83:$B$96,0),,,):OFFSET('Input Sheet - LRMC'!$C$82,MATCH($B9,'Input Sheet - LRMC'!$B$83:$B$96,0),LEFT(E$7,2)-1,,)))/(NPV('Input Sheet - LRMC'!$C$16,OFFSET('Input Sheet - LRMC'!$C$66,MATCH($B9,'Input Sheet - LRMC'!$B$67:$B$80,0),,,):OFFSET('Input Sheet - LRMC'!$C$66,MATCH($B9,'Input Sheet - LRMC'!$B$67:$B$80,0),LEFT(E$7,2)-1,,))))),0)</f>
        <v/>
      </c>
      <c r="M9" s="11" t="str">
        <f ca="1">IFERROR(IF($I9="","",IF('Input Sheet - LRMC'!$C$18="Yes",'Input Sheet - LRMC'!$C$19,(NPV('Input Sheet - LRMC'!$C$16,OFFSET('Input Sheet - LRMC'!$C$82,MATCH($B9,'Input Sheet - LRMC'!$B$83:$B$96,0),,,):OFFSET('Input Sheet - LRMC'!$C$82,MATCH($B9,'Input Sheet - LRMC'!$B$83:$B$96,0),LEFT(F$7,2)-1,,)))/(NPV('Input Sheet - LRMC'!$C$16,OFFSET('Input Sheet - LRMC'!$C$66,MATCH($B9,'Input Sheet - LRMC'!$B$67:$B$80,0),,,):OFFSET('Input Sheet - LRMC'!$C$66,MATCH($B9,'Input Sheet - LRMC'!$B$67:$B$80,0),LEFT(F$7,2)-1,,))))),0)</f>
        <v/>
      </c>
      <c r="N9" s="11" t="str">
        <f ca="1">IFERROR(IF($I9="","",IF('Input Sheet - LRMC'!$C$18="Yes",'Input Sheet - LRMC'!$C$19,(NPV('Input Sheet - LRMC'!$C$16,OFFSET('Input Sheet - LRMC'!$C$82,MATCH($B9,'Input Sheet - LRMC'!$B$83:$B$96,0),,,):OFFSET('Input Sheet - LRMC'!$C$82,MATCH($B9,'Input Sheet - LRMC'!$B$83:$B$96,0),LEFT(G$7,2)-1,,)))/(NPV('Input Sheet - LRMC'!$C$16,OFFSET('Input Sheet - LRMC'!$C$66,MATCH($B9,'Input Sheet - LRMC'!$B$67:$B$80,0),,,):OFFSET('Input Sheet - LRMC'!$C$66,MATCH($B9,'Input Sheet - LRMC'!$B$67:$B$80,0),LEFT(G$7,2)-1,,))))),0)</f>
        <v/>
      </c>
      <c r="P9" s="46" t="str">
        <f t="shared" ref="P9:P20" si="2">I9</f>
        <v/>
      </c>
      <c r="Q9" s="11" t="str">
        <f t="shared" ref="Q9:Q20" si="3">IF($P9="","",C9+J9)</f>
        <v/>
      </c>
      <c r="R9" s="11" t="str">
        <f t="shared" si="0"/>
        <v/>
      </c>
      <c r="S9" s="82" t="str">
        <f t="shared" si="0"/>
        <v/>
      </c>
      <c r="T9" s="11" t="str">
        <f t="shared" si="0"/>
        <v/>
      </c>
      <c r="U9" s="11" t="str">
        <f t="shared" si="0"/>
        <v/>
      </c>
      <c r="W9" s="46" t="str">
        <f t="shared" ref="W9:W20" si="4">P9</f>
        <v/>
      </c>
      <c r="X9" s="11" t="str">
        <f>IF($W9="","",'Input Sheet - LRMC'!$C$25)</f>
        <v/>
      </c>
      <c r="Y9" s="11" t="str">
        <f>IF($W9="","",'Input Sheet - LRMC'!$C$25)</f>
        <v/>
      </c>
      <c r="Z9" s="11" t="str">
        <f>IF($W9="","",'Input Sheet - LRMC'!$C$25)</f>
        <v/>
      </c>
      <c r="AA9" s="11" t="str">
        <f>IF($W9="","",'Input Sheet - LRMC'!$C$25)</f>
        <v/>
      </c>
      <c r="AB9" s="11" t="str">
        <f>IF($W9="","",'Input Sheet - LRMC'!$C$25)</f>
        <v/>
      </c>
    </row>
    <row r="10" spans="2:28">
      <c r="B10" s="46" t="str">
        <f>'Input Sheet - LRMC'!B53</f>
        <v/>
      </c>
      <c r="C10" s="11" t="str">
        <f ca="1">IFERROR(IF($B10="","",(NPV('Input Sheet - LRMC'!$C$16,OFFSET('Input Sheet - LRMC'!$C$50,MATCH($B10,'Input Sheet - LRMC'!$B$51:$B$64,0),,,):OFFSET('Input Sheet - LRMC'!$C$50,MATCH($B10,'Input Sheet - LRMC'!$B$51:$B$64,0),LEFT(C$7,2)-1,,)))/(NPV('Input Sheet - LRMC'!$C$16,OFFSET('Input Sheet - LRMC'!$C$66,MATCH($B10,'Input Sheet - LRMC'!$B$67:$B$80,0),,,):OFFSET('Input Sheet - LRMC'!$C$66,MATCH($B10,'Input Sheet - LRMC'!$B$67:$B$80,0),LEFT(C$7,2)-1,,)))),0)</f>
        <v/>
      </c>
      <c r="D10" s="11" t="str">
        <f ca="1">IFERROR(IF($B10="","",(NPV('Input Sheet - LRMC'!$C$16,OFFSET('Input Sheet - LRMC'!$C$50,MATCH($B10,'Input Sheet - LRMC'!$B$51:$B$64,0),,,):OFFSET('Input Sheet - LRMC'!$C$50,MATCH($B10,'Input Sheet - LRMC'!$B$51:$B$64,0),LEFT(D$7,2)-1,,)))/(NPV('Input Sheet - LRMC'!$C$16,OFFSET('Input Sheet - LRMC'!$C$66,MATCH($B10,'Input Sheet - LRMC'!$B$67:$B$80,0),,,):OFFSET('Input Sheet - LRMC'!$C$66,MATCH($B10,'Input Sheet - LRMC'!$B$67:$B$80,0),LEFT(D$7,2)-1,,)))),0)</f>
        <v/>
      </c>
      <c r="E10" s="11" t="str">
        <f ca="1">IFERROR(IF($B10="","",(NPV('Input Sheet - LRMC'!$C$16,OFFSET('Input Sheet - LRMC'!$C$50,MATCH($B10,'Input Sheet - LRMC'!$B$51:$B$64,0),,,):OFFSET('Input Sheet - LRMC'!$C$50,MATCH($B10,'Input Sheet - LRMC'!$B$51:$B$64,0),LEFT(E$7,2)-1,,)))/(NPV('Input Sheet - LRMC'!$C$16,OFFSET('Input Sheet - LRMC'!$C$66,MATCH($B10,'Input Sheet - LRMC'!$B$67:$B$80,0),,,):OFFSET('Input Sheet - LRMC'!$C$66,MATCH($B10,'Input Sheet - LRMC'!$B$67:$B$80,0),LEFT(E$7,2)-1,,)))),0)</f>
        <v/>
      </c>
      <c r="F10" s="11" t="str">
        <f ca="1">IFERROR(IF($B10="","",(NPV('Input Sheet - LRMC'!$C$16,OFFSET('Input Sheet - LRMC'!$C$50,MATCH($B10,'Input Sheet - LRMC'!$B$51:$B$64,0),,,):OFFSET('Input Sheet - LRMC'!$C$50,MATCH($B10,'Input Sheet - LRMC'!$B$51:$B$64,0),LEFT(F$7,2)-1,,)))/(NPV('Input Sheet - LRMC'!$C$16,OFFSET('Input Sheet - LRMC'!$C$66,MATCH($B10,'Input Sheet - LRMC'!$B$67:$B$80,0),,,):OFFSET('Input Sheet - LRMC'!$C$66,MATCH($B10,'Input Sheet - LRMC'!$B$67:$B$80,0),LEFT(F$7,2)-1,,)))),0)</f>
        <v/>
      </c>
      <c r="G10" s="11" t="str">
        <f ca="1">IFERROR(IF($B10="","",(NPV('Input Sheet - LRMC'!$C$16,OFFSET('Input Sheet - LRMC'!$C$50,MATCH($B10,'Input Sheet - LRMC'!$B$51:$B$64,0),,,):OFFSET('Input Sheet - LRMC'!$C$50,MATCH($B10,'Input Sheet - LRMC'!$B$51:$B$64,0),LEFT(G$7,2)-1,,)))/(NPV('Input Sheet - LRMC'!$C$16,OFFSET('Input Sheet - LRMC'!$C$66,MATCH($B10,'Input Sheet - LRMC'!$B$67:$B$80,0),,,):OFFSET('Input Sheet - LRMC'!$C$66,MATCH($B10,'Input Sheet - LRMC'!$B$67:$B$80,0),LEFT(G$7,2)-1,,)))),0)</f>
        <v/>
      </c>
      <c r="I10" s="46" t="str">
        <f t="shared" si="1"/>
        <v/>
      </c>
      <c r="J10" s="11" t="str">
        <f ca="1">IFERROR(IF($I10="","",IF('Input Sheet - LRMC'!$C$18="Yes",'Input Sheet - LRMC'!$C$19,(NPV('Input Sheet - LRMC'!$C$16,OFFSET('Input Sheet - LRMC'!$C$82,MATCH($B10,'Input Sheet - LRMC'!$B$83:$B$96,0),,,):OFFSET('Input Sheet - LRMC'!$C$82,MATCH($B10,'Input Sheet - LRMC'!$B$83:$B$96,0),LEFT(C$7,2)-1,,)))/(NPV('Input Sheet - LRMC'!$C$16,OFFSET('Input Sheet - LRMC'!$C$66,MATCH($B10,'Input Sheet - LRMC'!$B$67:$B$80,0),,,):OFFSET('Input Sheet - LRMC'!$C$66,MATCH($B10,'Input Sheet - LRMC'!$B$67:$B$80,0),LEFT(C$7,2)-1,,))))),0)</f>
        <v/>
      </c>
      <c r="K10" s="11" t="str">
        <f ca="1">IFERROR(IF($I10="","",IF('Input Sheet - LRMC'!$C$18="Yes",'Input Sheet - LRMC'!$C$19,(NPV('Input Sheet - LRMC'!$C$16,OFFSET('Input Sheet - LRMC'!$C$82,MATCH($B10,'Input Sheet - LRMC'!$B$83:$B$96,0),,,):OFFSET('Input Sheet - LRMC'!$C$82,MATCH($B10,'Input Sheet - LRMC'!$B$83:$B$96,0),LEFT(D$7,2)-1,,)))/(NPV('Input Sheet - LRMC'!$C$16,OFFSET('Input Sheet - LRMC'!$C$66,MATCH($B10,'Input Sheet - LRMC'!$B$67:$B$80,0),,,):OFFSET('Input Sheet - LRMC'!$C$66,MATCH($B10,'Input Sheet - LRMC'!$B$67:$B$80,0),LEFT(D$7,2)-1,,))))),0)</f>
        <v/>
      </c>
      <c r="L10" s="11" t="str">
        <f ca="1">IFERROR(IF($I10="","",IF('Input Sheet - LRMC'!$C$18="Yes",'Input Sheet - LRMC'!$C$19,(NPV('Input Sheet - LRMC'!$C$16,OFFSET('Input Sheet - LRMC'!$C$82,MATCH($B10,'Input Sheet - LRMC'!$B$83:$B$96,0),,,):OFFSET('Input Sheet - LRMC'!$C$82,MATCH($B10,'Input Sheet - LRMC'!$B$83:$B$96,0),LEFT(E$7,2)-1,,)))/(NPV('Input Sheet - LRMC'!$C$16,OFFSET('Input Sheet - LRMC'!$C$66,MATCH($B10,'Input Sheet - LRMC'!$B$67:$B$80,0),,,):OFFSET('Input Sheet - LRMC'!$C$66,MATCH($B10,'Input Sheet - LRMC'!$B$67:$B$80,0),LEFT(E$7,2)-1,,))))),0)</f>
        <v/>
      </c>
      <c r="M10" s="11" t="str">
        <f ca="1">IFERROR(IF($I10="","",IF('Input Sheet - LRMC'!$C$18="Yes",'Input Sheet - LRMC'!$C$19,(NPV('Input Sheet - LRMC'!$C$16,OFFSET('Input Sheet - LRMC'!$C$82,MATCH($B10,'Input Sheet - LRMC'!$B$83:$B$96,0),,,):OFFSET('Input Sheet - LRMC'!$C$82,MATCH($B10,'Input Sheet - LRMC'!$B$83:$B$96,0),LEFT(F$7,2)-1,,)))/(NPV('Input Sheet - LRMC'!$C$16,OFFSET('Input Sheet - LRMC'!$C$66,MATCH($B10,'Input Sheet - LRMC'!$B$67:$B$80,0),,,):OFFSET('Input Sheet - LRMC'!$C$66,MATCH($B10,'Input Sheet - LRMC'!$B$67:$B$80,0),LEFT(F$7,2)-1,,))))),0)</f>
        <v/>
      </c>
      <c r="N10" s="11" t="str">
        <f ca="1">IFERROR(IF($I10="","",IF('Input Sheet - LRMC'!$C$18="Yes",'Input Sheet - LRMC'!$C$19,(NPV('Input Sheet - LRMC'!$C$16,OFFSET('Input Sheet - LRMC'!$C$82,MATCH($B10,'Input Sheet - LRMC'!$B$83:$B$96,0),,,):OFFSET('Input Sheet - LRMC'!$C$82,MATCH($B10,'Input Sheet - LRMC'!$B$83:$B$96,0),LEFT(G$7,2)-1,,)))/(NPV('Input Sheet - LRMC'!$C$16,OFFSET('Input Sheet - LRMC'!$C$66,MATCH($B10,'Input Sheet - LRMC'!$B$67:$B$80,0),,,):OFFSET('Input Sheet - LRMC'!$C$66,MATCH($B10,'Input Sheet - LRMC'!$B$67:$B$80,0),LEFT(G$7,2)-1,,))))),0)</f>
        <v/>
      </c>
      <c r="P10" s="46" t="str">
        <f t="shared" si="2"/>
        <v/>
      </c>
      <c r="Q10" s="11" t="str">
        <f t="shared" si="3"/>
        <v/>
      </c>
      <c r="R10" s="11" t="str">
        <f t="shared" si="0"/>
        <v/>
      </c>
      <c r="S10" s="82" t="str">
        <f t="shared" si="0"/>
        <v/>
      </c>
      <c r="T10" s="11" t="str">
        <f t="shared" si="0"/>
        <v/>
      </c>
      <c r="U10" s="11" t="str">
        <f t="shared" si="0"/>
        <v/>
      </c>
      <c r="W10" s="46" t="str">
        <f t="shared" si="4"/>
        <v/>
      </c>
      <c r="X10" s="11" t="str">
        <f>IF($W10="","",'Input Sheet - LRMC'!$C$25)</f>
        <v/>
      </c>
      <c r="Y10" s="11" t="str">
        <f>IF($W10="","",'Input Sheet - LRMC'!$C$25)</f>
        <v/>
      </c>
      <c r="Z10" s="11" t="str">
        <f>IF($W10="","",'Input Sheet - LRMC'!$C$25)</f>
        <v/>
      </c>
      <c r="AA10" s="11" t="str">
        <f>IF($W10="","",'Input Sheet - LRMC'!$C$25)</f>
        <v/>
      </c>
      <c r="AB10" s="11" t="str">
        <f>IF($W10="","",'Input Sheet - LRMC'!$C$25)</f>
        <v/>
      </c>
    </row>
    <row r="11" spans="2:28">
      <c r="B11" s="46" t="str">
        <f>'Input Sheet - LRMC'!B54</f>
        <v/>
      </c>
      <c r="C11" s="11" t="str">
        <f ca="1">IFERROR(IF($B11="","",(NPV('Input Sheet - LRMC'!$C$16,OFFSET('Input Sheet - LRMC'!$C$50,MATCH($B11,'Input Sheet - LRMC'!$B$51:$B$64,0),,,):OFFSET('Input Sheet - LRMC'!$C$50,MATCH($B11,'Input Sheet - LRMC'!$B$51:$B$64,0),LEFT(C$7,2)-1,,)))/(NPV('Input Sheet - LRMC'!$C$16,OFFSET('Input Sheet - LRMC'!$C$66,MATCH($B11,'Input Sheet - LRMC'!$B$67:$B$80,0),,,):OFFSET('Input Sheet - LRMC'!$C$66,MATCH($B11,'Input Sheet - LRMC'!$B$67:$B$80,0),LEFT(C$7,2)-1,,)))),0)</f>
        <v/>
      </c>
      <c r="D11" s="11" t="str">
        <f ca="1">IFERROR(IF($B11="","",(NPV('Input Sheet - LRMC'!$C$16,OFFSET('Input Sheet - LRMC'!$C$50,MATCH($B11,'Input Sheet - LRMC'!$B$51:$B$64,0),,,):OFFSET('Input Sheet - LRMC'!$C$50,MATCH($B11,'Input Sheet - LRMC'!$B$51:$B$64,0),LEFT(D$7,2)-1,,)))/(NPV('Input Sheet - LRMC'!$C$16,OFFSET('Input Sheet - LRMC'!$C$66,MATCH($B11,'Input Sheet - LRMC'!$B$67:$B$80,0),,,):OFFSET('Input Sheet - LRMC'!$C$66,MATCH($B11,'Input Sheet - LRMC'!$B$67:$B$80,0),LEFT(D$7,2)-1,,)))),0)</f>
        <v/>
      </c>
      <c r="E11" s="11" t="str">
        <f ca="1">IFERROR(IF($B11="","",(NPV('Input Sheet - LRMC'!$C$16,OFFSET('Input Sheet - LRMC'!$C$50,MATCH($B11,'Input Sheet - LRMC'!$B$51:$B$64,0),,,):OFFSET('Input Sheet - LRMC'!$C$50,MATCH($B11,'Input Sheet - LRMC'!$B$51:$B$64,0),LEFT(E$7,2)-1,,)))/(NPV('Input Sheet - LRMC'!$C$16,OFFSET('Input Sheet - LRMC'!$C$66,MATCH($B11,'Input Sheet - LRMC'!$B$67:$B$80,0),,,):OFFSET('Input Sheet - LRMC'!$C$66,MATCH($B11,'Input Sheet - LRMC'!$B$67:$B$80,0),LEFT(E$7,2)-1,,)))),0)</f>
        <v/>
      </c>
      <c r="F11" s="11" t="str">
        <f ca="1">IFERROR(IF($B11="","",(NPV('Input Sheet - LRMC'!$C$16,OFFSET('Input Sheet - LRMC'!$C$50,MATCH($B11,'Input Sheet - LRMC'!$B$51:$B$64,0),,,):OFFSET('Input Sheet - LRMC'!$C$50,MATCH($B11,'Input Sheet - LRMC'!$B$51:$B$64,0),LEFT(F$7,2)-1,,)))/(NPV('Input Sheet - LRMC'!$C$16,OFFSET('Input Sheet - LRMC'!$C$66,MATCH($B11,'Input Sheet - LRMC'!$B$67:$B$80,0),,,):OFFSET('Input Sheet - LRMC'!$C$66,MATCH($B11,'Input Sheet - LRMC'!$B$67:$B$80,0),LEFT(F$7,2)-1,,)))),0)</f>
        <v/>
      </c>
      <c r="G11" s="11" t="str">
        <f ca="1">IFERROR(IF($B11="","",(NPV('Input Sheet - LRMC'!$C$16,OFFSET('Input Sheet - LRMC'!$C$50,MATCH($B11,'Input Sheet - LRMC'!$B$51:$B$64,0),,,):OFFSET('Input Sheet - LRMC'!$C$50,MATCH($B11,'Input Sheet - LRMC'!$B$51:$B$64,0),LEFT(G$7,2)-1,,)))/(NPV('Input Sheet - LRMC'!$C$16,OFFSET('Input Sheet - LRMC'!$C$66,MATCH($B11,'Input Sheet - LRMC'!$B$67:$B$80,0),,,):OFFSET('Input Sheet - LRMC'!$C$66,MATCH($B11,'Input Sheet - LRMC'!$B$67:$B$80,0),LEFT(G$7,2)-1,,)))),0)</f>
        <v/>
      </c>
      <c r="I11" s="46" t="str">
        <f t="shared" si="1"/>
        <v/>
      </c>
      <c r="J11" s="11" t="str">
        <f ca="1">IFERROR(IF($I11="","",IF('Input Sheet - LRMC'!$C$18="Yes",'Input Sheet - LRMC'!$C$19,(NPV('Input Sheet - LRMC'!$C$16,OFFSET('Input Sheet - LRMC'!$C$82,MATCH($B11,'Input Sheet - LRMC'!$B$83:$B$96,0),,,):OFFSET('Input Sheet - LRMC'!$C$82,MATCH($B11,'Input Sheet - LRMC'!$B$83:$B$96,0),LEFT(C$7,2)-1,,)))/(NPV('Input Sheet - LRMC'!$C$16,OFFSET('Input Sheet - LRMC'!$C$66,MATCH($B11,'Input Sheet - LRMC'!$B$67:$B$80,0),,,):OFFSET('Input Sheet - LRMC'!$C$66,MATCH($B11,'Input Sheet - LRMC'!$B$67:$B$80,0),LEFT(C$7,2)-1,,))))),0)</f>
        <v/>
      </c>
      <c r="K11" s="11" t="str">
        <f ca="1">IFERROR(IF($I11="","",IF('Input Sheet - LRMC'!$C$18="Yes",'Input Sheet - LRMC'!$C$19,(NPV('Input Sheet - LRMC'!$C$16,OFFSET('Input Sheet - LRMC'!$C$82,MATCH($B11,'Input Sheet - LRMC'!$B$83:$B$96,0),,,):OFFSET('Input Sheet - LRMC'!$C$82,MATCH($B11,'Input Sheet - LRMC'!$B$83:$B$96,0),LEFT(D$7,2)-1,,)))/(NPV('Input Sheet - LRMC'!$C$16,OFFSET('Input Sheet - LRMC'!$C$66,MATCH($B11,'Input Sheet - LRMC'!$B$67:$B$80,0),,,):OFFSET('Input Sheet - LRMC'!$C$66,MATCH($B11,'Input Sheet - LRMC'!$B$67:$B$80,0),LEFT(D$7,2)-1,,))))),0)</f>
        <v/>
      </c>
      <c r="L11" s="11" t="str">
        <f ca="1">IFERROR(IF($I11="","",IF('Input Sheet - LRMC'!$C$18="Yes",'Input Sheet - LRMC'!$C$19,(NPV('Input Sheet - LRMC'!$C$16,OFFSET('Input Sheet - LRMC'!$C$82,MATCH($B11,'Input Sheet - LRMC'!$B$83:$B$96,0),,,):OFFSET('Input Sheet - LRMC'!$C$82,MATCH($B11,'Input Sheet - LRMC'!$B$83:$B$96,0),LEFT(E$7,2)-1,,)))/(NPV('Input Sheet - LRMC'!$C$16,OFFSET('Input Sheet - LRMC'!$C$66,MATCH($B11,'Input Sheet - LRMC'!$B$67:$B$80,0),,,):OFFSET('Input Sheet - LRMC'!$C$66,MATCH($B11,'Input Sheet - LRMC'!$B$67:$B$80,0),LEFT(E$7,2)-1,,))))),0)</f>
        <v/>
      </c>
      <c r="M11" s="11" t="str">
        <f ca="1">IFERROR(IF($I11="","",IF('Input Sheet - LRMC'!$C$18="Yes",'Input Sheet - LRMC'!$C$19,(NPV('Input Sheet - LRMC'!$C$16,OFFSET('Input Sheet - LRMC'!$C$82,MATCH($B11,'Input Sheet - LRMC'!$B$83:$B$96,0),,,):OFFSET('Input Sheet - LRMC'!$C$82,MATCH($B11,'Input Sheet - LRMC'!$B$83:$B$96,0),LEFT(F$7,2)-1,,)))/(NPV('Input Sheet - LRMC'!$C$16,OFFSET('Input Sheet - LRMC'!$C$66,MATCH($B11,'Input Sheet - LRMC'!$B$67:$B$80,0),,,):OFFSET('Input Sheet - LRMC'!$C$66,MATCH($B11,'Input Sheet - LRMC'!$B$67:$B$80,0),LEFT(F$7,2)-1,,))))),0)</f>
        <v/>
      </c>
      <c r="N11" s="11" t="str">
        <f ca="1">IFERROR(IF($I11="","",IF('Input Sheet - LRMC'!$C$18="Yes",'Input Sheet - LRMC'!$C$19,(NPV('Input Sheet - LRMC'!$C$16,OFFSET('Input Sheet - LRMC'!$C$82,MATCH($B11,'Input Sheet - LRMC'!$B$83:$B$96,0),,,):OFFSET('Input Sheet - LRMC'!$C$82,MATCH($B11,'Input Sheet - LRMC'!$B$83:$B$96,0),LEFT(G$7,2)-1,,)))/(NPV('Input Sheet - LRMC'!$C$16,OFFSET('Input Sheet - LRMC'!$C$66,MATCH($B11,'Input Sheet - LRMC'!$B$67:$B$80,0),,,):OFFSET('Input Sheet - LRMC'!$C$66,MATCH($B11,'Input Sheet - LRMC'!$B$67:$B$80,0),LEFT(G$7,2)-1,,))))),0)</f>
        <v/>
      </c>
      <c r="P11" s="46" t="str">
        <f t="shared" si="2"/>
        <v/>
      </c>
      <c r="Q11" s="11" t="str">
        <f t="shared" si="3"/>
        <v/>
      </c>
      <c r="R11" s="11" t="str">
        <f t="shared" si="0"/>
        <v/>
      </c>
      <c r="S11" s="82" t="str">
        <f t="shared" si="0"/>
        <v/>
      </c>
      <c r="T11" s="11" t="str">
        <f t="shared" si="0"/>
        <v/>
      </c>
      <c r="U11" s="11" t="str">
        <f t="shared" si="0"/>
        <v/>
      </c>
      <c r="W11" s="46" t="str">
        <f t="shared" si="4"/>
        <v/>
      </c>
      <c r="X11" s="11" t="str">
        <f>IF($W11="","",'Input Sheet - LRMC'!$C$25)</f>
        <v/>
      </c>
      <c r="Y11" s="11" t="str">
        <f>IF($W11="","",'Input Sheet - LRMC'!$C$25)</f>
        <v/>
      </c>
      <c r="Z11" s="11" t="str">
        <f>IF($W11="","",'Input Sheet - LRMC'!$C$25)</f>
        <v/>
      </c>
      <c r="AA11" s="11" t="str">
        <f>IF($W11="","",'Input Sheet - LRMC'!$C$25)</f>
        <v/>
      </c>
      <c r="AB11" s="11" t="str">
        <f>IF($W11="","",'Input Sheet - LRMC'!$C$25)</f>
        <v/>
      </c>
    </row>
    <row r="12" spans="2:28">
      <c r="B12" s="46" t="str">
        <f>'Input Sheet - LRMC'!B55</f>
        <v/>
      </c>
      <c r="C12" s="11" t="str">
        <f ca="1">IFERROR(IF($B12="","",(NPV('Input Sheet - LRMC'!$C$16,OFFSET('Input Sheet - LRMC'!$C$50,MATCH($B12,'Input Sheet - LRMC'!$B$51:$B$64,0),,,):OFFSET('Input Sheet - LRMC'!$C$50,MATCH($B12,'Input Sheet - LRMC'!$B$51:$B$64,0),LEFT(C$7,2)-1,,)))/(NPV('Input Sheet - LRMC'!$C$16,OFFSET('Input Sheet - LRMC'!$C$66,MATCH($B12,'Input Sheet - LRMC'!$B$67:$B$80,0),,,):OFFSET('Input Sheet - LRMC'!$C$66,MATCH($B12,'Input Sheet - LRMC'!$B$67:$B$80,0),LEFT(C$7,2)-1,,)))),0)</f>
        <v/>
      </c>
      <c r="D12" s="11" t="str">
        <f ca="1">IFERROR(IF($B12="","",(NPV('Input Sheet - LRMC'!$C$16,OFFSET('Input Sheet - LRMC'!$C$50,MATCH($B12,'Input Sheet - LRMC'!$B$51:$B$64,0),,,):OFFSET('Input Sheet - LRMC'!$C$50,MATCH($B12,'Input Sheet - LRMC'!$B$51:$B$64,0),LEFT(D$7,2)-1,,)))/(NPV('Input Sheet - LRMC'!$C$16,OFFSET('Input Sheet - LRMC'!$C$66,MATCH($B12,'Input Sheet - LRMC'!$B$67:$B$80,0),,,):OFFSET('Input Sheet - LRMC'!$C$66,MATCH($B12,'Input Sheet - LRMC'!$B$67:$B$80,0),LEFT(D$7,2)-1,,)))),0)</f>
        <v/>
      </c>
      <c r="E12" s="11" t="str">
        <f ca="1">IFERROR(IF($B12="","",(NPV('Input Sheet - LRMC'!$C$16,OFFSET('Input Sheet - LRMC'!$C$50,MATCH($B12,'Input Sheet - LRMC'!$B$51:$B$64,0),,,):OFFSET('Input Sheet - LRMC'!$C$50,MATCH($B12,'Input Sheet - LRMC'!$B$51:$B$64,0),LEFT(E$7,2)-1,,)))/(NPV('Input Sheet - LRMC'!$C$16,OFFSET('Input Sheet - LRMC'!$C$66,MATCH($B12,'Input Sheet - LRMC'!$B$67:$B$80,0),,,):OFFSET('Input Sheet - LRMC'!$C$66,MATCH($B12,'Input Sheet - LRMC'!$B$67:$B$80,0),LEFT(E$7,2)-1,,)))),0)</f>
        <v/>
      </c>
      <c r="F12" s="11" t="str">
        <f ca="1">IFERROR(IF($B12="","",(NPV('Input Sheet - LRMC'!$C$16,OFFSET('Input Sheet - LRMC'!$C$50,MATCH($B12,'Input Sheet - LRMC'!$B$51:$B$64,0),,,):OFFSET('Input Sheet - LRMC'!$C$50,MATCH($B12,'Input Sheet - LRMC'!$B$51:$B$64,0),LEFT(F$7,2)-1,,)))/(NPV('Input Sheet - LRMC'!$C$16,OFFSET('Input Sheet - LRMC'!$C$66,MATCH($B12,'Input Sheet - LRMC'!$B$67:$B$80,0),,,):OFFSET('Input Sheet - LRMC'!$C$66,MATCH($B12,'Input Sheet - LRMC'!$B$67:$B$80,0),LEFT(F$7,2)-1,,)))),0)</f>
        <v/>
      </c>
      <c r="G12" s="11" t="str">
        <f ca="1">IFERROR(IF($B12="","",(NPV('Input Sheet - LRMC'!$C$16,OFFSET('Input Sheet - LRMC'!$C$50,MATCH($B12,'Input Sheet - LRMC'!$B$51:$B$64,0),,,):OFFSET('Input Sheet - LRMC'!$C$50,MATCH($B12,'Input Sheet - LRMC'!$B$51:$B$64,0),LEFT(G$7,2)-1,,)))/(NPV('Input Sheet - LRMC'!$C$16,OFFSET('Input Sheet - LRMC'!$C$66,MATCH($B12,'Input Sheet - LRMC'!$B$67:$B$80,0),,,):OFFSET('Input Sheet - LRMC'!$C$66,MATCH($B12,'Input Sheet - LRMC'!$B$67:$B$80,0),LEFT(G$7,2)-1,,)))),0)</f>
        <v/>
      </c>
      <c r="I12" s="46" t="str">
        <f t="shared" si="1"/>
        <v/>
      </c>
      <c r="J12" s="11" t="str">
        <f ca="1">IFERROR(IF($I12="","",IF('Input Sheet - LRMC'!$C$18="Yes",'Input Sheet - LRMC'!$C$19,(NPV('Input Sheet - LRMC'!$C$16,OFFSET('Input Sheet - LRMC'!$C$82,MATCH($B12,'Input Sheet - LRMC'!$B$83:$B$96,0),,,):OFFSET('Input Sheet - LRMC'!$C$82,MATCH($B12,'Input Sheet - LRMC'!$B$83:$B$96,0),LEFT(C$7,2)-1,,)))/(NPV('Input Sheet - LRMC'!$C$16,OFFSET('Input Sheet - LRMC'!$C$66,MATCH($B12,'Input Sheet - LRMC'!$B$67:$B$80,0),,,):OFFSET('Input Sheet - LRMC'!$C$66,MATCH($B12,'Input Sheet - LRMC'!$B$67:$B$80,0),LEFT(C$7,2)-1,,))))),0)</f>
        <v/>
      </c>
      <c r="K12" s="11" t="str">
        <f ca="1">IFERROR(IF($I12="","",IF('Input Sheet - LRMC'!$C$18="Yes",'Input Sheet - LRMC'!$C$19,(NPV('Input Sheet - LRMC'!$C$16,OFFSET('Input Sheet - LRMC'!$C$82,MATCH($B12,'Input Sheet - LRMC'!$B$83:$B$96,0),,,):OFFSET('Input Sheet - LRMC'!$C$82,MATCH($B12,'Input Sheet - LRMC'!$B$83:$B$96,0),LEFT(D$7,2)-1,,)))/(NPV('Input Sheet - LRMC'!$C$16,OFFSET('Input Sheet - LRMC'!$C$66,MATCH($B12,'Input Sheet - LRMC'!$B$67:$B$80,0),,,):OFFSET('Input Sheet - LRMC'!$C$66,MATCH($B12,'Input Sheet - LRMC'!$B$67:$B$80,0),LEFT(D$7,2)-1,,))))),0)</f>
        <v/>
      </c>
      <c r="L12" s="11" t="str">
        <f ca="1">IFERROR(IF($I12="","",IF('Input Sheet - LRMC'!$C$18="Yes",'Input Sheet - LRMC'!$C$19,(NPV('Input Sheet - LRMC'!$C$16,OFFSET('Input Sheet - LRMC'!$C$82,MATCH($B12,'Input Sheet - LRMC'!$B$83:$B$96,0),,,):OFFSET('Input Sheet - LRMC'!$C$82,MATCH($B12,'Input Sheet - LRMC'!$B$83:$B$96,0),LEFT(E$7,2)-1,,)))/(NPV('Input Sheet - LRMC'!$C$16,OFFSET('Input Sheet - LRMC'!$C$66,MATCH($B12,'Input Sheet - LRMC'!$B$67:$B$80,0),,,):OFFSET('Input Sheet - LRMC'!$C$66,MATCH($B12,'Input Sheet - LRMC'!$B$67:$B$80,0),LEFT(E$7,2)-1,,))))),0)</f>
        <v/>
      </c>
      <c r="M12" s="11" t="str">
        <f ca="1">IFERROR(IF($I12="","",IF('Input Sheet - LRMC'!$C$18="Yes",'Input Sheet - LRMC'!$C$19,(NPV('Input Sheet - LRMC'!$C$16,OFFSET('Input Sheet - LRMC'!$C$82,MATCH($B12,'Input Sheet - LRMC'!$B$83:$B$96,0),,,):OFFSET('Input Sheet - LRMC'!$C$82,MATCH($B12,'Input Sheet - LRMC'!$B$83:$B$96,0),LEFT(F$7,2)-1,,)))/(NPV('Input Sheet - LRMC'!$C$16,OFFSET('Input Sheet - LRMC'!$C$66,MATCH($B12,'Input Sheet - LRMC'!$B$67:$B$80,0),,,):OFFSET('Input Sheet - LRMC'!$C$66,MATCH($B12,'Input Sheet - LRMC'!$B$67:$B$80,0),LEFT(F$7,2)-1,,))))),0)</f>
        <v/>
      </c>
      <c r="N12" s="11" t="str">
        <f ca="1">IFERROR(IF($I12="","",IF('Input Sheet - LRMC'!$C$18="Yes",'Input Sheet - LRMC'!$C$19,(NPV('Input Sheet - LRMC'!$C$16,OFFSET('Input Sheet - LRMC'!$C$82,MATCH($B12,'Input Sheet - LRMC'!$B$83:$B$96,0),,,):OFFSET('Input Sheet - LRMC'!$C$82,MATCH($B12,'Input Sheet - LRMC'!$B$83:$B$96,0),LEFT(G$7,2)-1,,)))/(NPV('Input Sheet - LRMC'!$C$16,OFFSET('Input Sheet - LRMC'!$C$66,MATCH($B12,'Input Sheet - LRMC'!$B$67:$B$80,0),,,):OFFSET('Input Sheet - LRMC'!$C$66,MATCH($B12,'Input Sheet - LRMC'!$B$67:$B$80,0),LEFT(G$7,2)-1,,))))),0)</f>
        <v/>
      </c>
      <c r="P12" s="46" t="str">
        <f t="shared" si="2"/>
        <v/>
      </c>
      <c r="Q12" s="11" t="str">
        <f t="shared" si="3"/>
        <v/>
      </c>
      <c r="R12" s="11" t="str">
        <f t="shared" si="0"/>
        <v/>
      </c>
      <c r="S12" s="82" t="str">
        <f t="shared" si="0"/>
        <v/>
      </c>
      <c r="T12" s="11" t="str">
        <f t="shared" si="0"/>
        <v/>
      </c>
      <c r="U12" s="11" t="str">
        <f t="shared" si="0"/>
        <v/>
      </c>
      <c r="W12" s="46" t="str">
        <f t="shared" si="4"/>
        <v/>
      </c>
      <c r="X12" s="11" t="str">
        <f>IF($W12="","",'Input Sheet - LRMC'!$C$25)</f>
        <v/>
      </c>
      <c r="Y12" s="11" t="str">
        <f>IF($W12="","",'Input Sheet - LRMC'!$C$25)</f>
        <v/>
      </c>
      <c r="Z12" s="11" t="str">
        <f>IF($W12="","",'Input Sheet - LRMC'!$C$25)</f>
        <v/>
      </c>
      <c r="AA12" s="11" t="str">
        <f>IF($W12="","",'Input Sheet - LRMC'!$C$25)</f>
        <v/>
      </c>
      <c r="AB12" s="11" t="str">
        <f>IF($W12="","",'Input Sheet - LRMC'!$C$25)</f>
        <v/>
      </c>
    </row>
    <row r="13" spans="2:28">
      <c r="B13" s="46" t="str">
        <f>'Input Sheet - LRMC'!B56</f>
        <v/>
      </c>
      <c r="C13" s="11" t="str">
        <f ca="1">IFERROR(IF($B13="","",(NPV('Input Sheet - LRMC'!$C$16,OFFSET('Input Sheet - LRMC'!$C$50,MATCH($B13,'Input Sheet - LRMC'!$B$51:$B$64,0),,,):OFFSET('Input Sheet - LRMC'!$C$50,MATCH($B13,'Input Sheet - LRMC'!$B$51:$B$64,0),LEFT(C$7,2)-1,,)))/(NPV('Input Sheet - LRMC'!$C$16,OFFSET('Input Sheet - LRMC'!$C$66,MATCH($B13,'Input Sheet - LRMC'!$B$67:$B$80,0),,,):OFFSET('Input Sheet - LRMC'!$C$66,MATCH($B13,'Input Sheet - LRMC'!$B$67:$B$80,0),LEFT(C$7,2)-1,,)))),0)</f>
        <v/>
      </c>
      <c r="D13" s="11" t="str">
        <f ca="1">IFERROR(IF($B13="","",(NPV('Input Sheet - LRMC'!$C$16,OFFSET('Input Sheet - LRMC'!$C$50,MATCH($B13,'Input Sheet - LRMC'!$B$51:$B$64,0),,,):OFFSET('Input Sheet - LRMC'!$C$50,MATCH($B13,'Input Sheet - LRMC'!$B$51:$B$64,0),LEFT(D$7,2)-1,,)))/(NPV('Input Sheet - LRMC'!$C$16,OFFSET('Input Sheet - LRMC'!$C$66,MATCH($B13,'Input Sheet - LRMC'!$B$67:$B$80,0),,,):OFFSET('Input Sheet - LRMC'!$C$66,MATCH($B13,'Input Sheet - LRMC'!$B$67:$B$80,0),LEFT(D$7,2)-1,,)))),0)</f>
        <v/>
      </c>
      <c r="E13" s="11" t="str">
        <f ca="1">IFERROR(IF($B13="","",(NPV('Input Sheet - LRMC'!$C$16,OFFSET('Input Sheet - LRMC'!$C$50,MATCH($B13,'Input Sheet - LRMC'!$B$51:$B$64,0),,,):OFFSET('Input Sheet - LRMC'!$C$50,MATCH($B13,'Input Sheet - LRMC'!$B$51:$B$64,0),LEFT(E$7,2)-1,,)))/(NPV('Input Sheet - LRMC'!$C$16,OFFSET('Input Sheet - LRMC'!$C$66,MATCH($B13,'Input Sheet - LRMC'!$B$67:$B$80,0),,,):OFFSET('Input Sheet - LRMC'!$C$66,MATCH($B13,'Input Sheet - LRMC'!$B$67:$B$80,0),LEFT(E$7,2)-1,,)))),0)</f>
        <v/>
      </c>
      <c r="F13" s="11" t="str">
        <f ca="1">IFERROR(IF($B13="","",(NPV('Input Sheet - LRMC'!$C$16,OFFSET('Input Sheet - LRMC'!$C$50,MATCH($B13,'Input Sheet - LRMC'!$B$51:$B$64,0),,,):OFFSET('Input Sheet - LRMC'!$C$50,MATCH($B13,'Input Sheet - LRMC'!$B$51:$B$64,0),LEFT(F$7,2)-1,,)))/(NPV('Input Sheet - LRMC'!$C$16,OFFSET('Input Sheet - LRMC'!$C$66,MATCH($B13,'Input Sheet - LRMC'!$B$67:$B$80,0),,,):OFFSET('Input Sheet - LRMC'!$C$66,MATCH($B13,'Input Sheet - LRMC'!$B$67:$B$80,0),LEFT(F$7,2)-1,,)))),0)</f>
        <v/>
      </c>
      <c r="G13" s="11" t="str">
        <f ca="1">IFERROR(IF($B13="","",(NPV('Input Sheet - LRMC'!$C$16,OFFSET('Input Sheet - LRMC'!$C$50,MATCH($B13,'Input Sheet - LRMC'!$B$51:$B$64,0),,,):OFFSET('Input Sheet - LRMC'!$C$50,MATCH($B13,'Input Sheet - LRMC'!$B$51:$B$64,0),LEFT(G$7,2)-1,,)))/(NPV('Input Sheet - LRMC'!$C$16,OFFSET('Input Sheet - LRMC'!$C$66,MATCH($B13,'Input Sheet - LRMC'!$B$67:$B$80,0),,,):OFFSET('Input Sheet - LRMC'!$C$66,MATCH($B13,'Input Sheet - LRMC'!$B$67:$B$80,0),LEFT(G$7,2)-1,,)))),0)</f>
        <v/>
      </c>
      <c r="I13" s="46" t="str">
        <f t="shared" si="1"/>
        <v/>
      </c>
      <c r="J13" s="11" t="str">
        <f ca="1">IFERROR(IF($I13="","",IF('Input Sheet - LRMC'!$C$18="Yes",'Input Sheet - LRMC'!$C$19,(NPV('Input Sheet - LRMC'!$C$16,OFFSET('Input Sheet - LRMC'!$C$82,MATCH($B13,'Input Sheet - LRMC'!$B$83:$B$96,0),,,):OFFSET('Input Sheet - LRMC'!$C$82,MATCH($B13,'Input Sheet - LRMC'!$B$83:$B$96,0),LEFT(C$7,2)-1,,)))/(NPV('Input Sheet - LRMC'!$C$16,OFFSET('Input Sheet - LRMC'!$C$66,MATCH($B13,'Input Sheet - LRMC'!$B$67:$B$80,0),,,):OFFSET('Input Sheet - LRMC'!$C$66,MATCH($B13,'Input Sheet - LRMC'!$B$67:$B$80,0),LEFT(C$7,2)-1,,))))),0)</f>
        <v/>
      </c>
      <c r="K13" s="11" t="str">
        <f ca="1">IFERROR(IF($I13="","",IF('Input Sheet - LRMC'!$C$18="Yes",'Input Sheet - LRMC'!$C$19,(NPV('Input Sheet - LRMC'!$C$16,OFFSET('Input Sheet - LRMC'!$C$82,MATCH($B13,'Input Sheet - LRMC'!$B$83:$B$96,0),,,):OFFSET('Input Sheet - LRMC'!$C$82,MATCH($B13,'Input Sheet - LRMC'!$B$83:$B$96,0),LEFT(D$7,2)-1,,)))/(NPV('Input Sheet - LRMC'!$C$16,OFFSET('Input Sheet - LRMC'!$C$66,MATCH($B13,'Input Sheet - LRMC'!$B$67:$B$80,0),,,):OFFSET('Input Sheet - LRMC'!$C$66,MATCH($B13,'Input Sheet - LRMC'!$B$67:$B$80,0),LEFT(D$7,2)-1,,))))),0)</f>
        <v/>
      </c>
      <c r="L13" s="11" t="str">
        <f ca="1">IFERROR(IF($I13="","",IF('Input Sheet - LRMC'!$C$18="Yes",'Input Sheet - LRMC'!$C$19,(NPV('Input Sheet - LRMC'!$C$16,OFFSET('Input Sheet - LRMC'!$C$82,MATCH($B13,'Input Sheet - LRMC'!$B$83:$B$96,0),,,):OFFSET('Input Sheet - LRMC'!$C$82,MATCH($B13,'Input Sheet - LRMC'!$B$83:$B$96,0),LEFT(E$7,2)-1,,)))/(NPV('Input Sheet - LRMC'!$C$16,OFFSET('Input Sheet - LRMC'!$C$66,MATCH($B13,'Input Sheet - LRMC'!$B$67:$B$80,0),,,):OFFSET('Input Sheet - LRMC'!$C$66,MATCH($B13,'Input Sheet - LRMC'!$B$67:$B$80,0),LEFT(E$7,2)-1,,))))),0)</f>
        <v/>
      </c>
      <c r="M13" s="11" t="str">
        <f ca="1">IFERROR(IF($I13="","",IF('Input Sheet - LRMC'!$C$18="Yes",'Input Sheet - LRMC'!$C$19,(NPV('Input Sheet - LRMC'!$C$16,OFFSET('Input Sheet - LRMC'!$C$82,MATCH($B13,'Input Sheet - LRMC'!$B$83:$B$96,0),,,):OFFSET('Input Sheet - LRMC'!$C$82,MATCH($B13,'Input Sheet - LRMC'!$B$83:$B$96,0),LEFT(F$7,2)-1,,)))/(NPV('Input Sheet - LRMC'!$C$16,OFFSET('Input Sheet - LRMC'!$C$66,MATCH($B13,'Input Sheet - LRMC'!$B$67:$B$80,0),,,):OFFSET('Input Sheet - LRMC'!$C$66,MATCH($B13,'Input Sheet - LRMC'!$B$67:$B$80,0),LEFT(F$7,2)-1,,))))),0)</f>
        <v/>
      </c>
      <c r="N13" s="11" t="str">
        <f ca="1">IFERROR(IF($I13="","",IF('Input Sheet - LRMC'!$C$18="Yes",'Input Sheet - LRMC'!$C$19,(NPV('Input Sheet - LRMC'!$C$16,OFFSET('Input Sheet - LRMC'!$C$82,MATCH($B13,'Input Sheet - LRMC'!$B$83:$B$96,0),,,):OFFSET('Input Sheet - LRMC'!$C$82,MATCH($B13,'Input Sheet - LRMC'!$B$83:$B$96,0),LEFT(G$7,2)-1,,)))/(NPV('Input Sheet - LRMC'!$C$16,OFFSET('Input Sheet - LRMC'!$C$66,MATCH($B13,'Input Sheet - LRMC'!$B$67:$B$80,0),,,):OFFSET('Input Sheet - LRMC'!$C$66,MATCH($B13,'Input Sheet - LRMC'!$B$67:$B$80,0),LEFT(G$7,2)-1,,))))),0)</f>
        <v/>
      </c>
      <c r="P13" s="46" t="str">
        <f t="shared" si="2"/>
        <v/>
      </c>
      <c r="Q13" s="11" t="str">
        <f t="shared" si="3"/>
        <v/>
      </c>
      <c r="R13" s="11" t="str">
        <f t="shared" si="0"/>
        <v/>
      </c>
      <c r="S13" s="82" t="str">
        <f t="shared" si="0"/>
        <v/>
      </c>
      <c r="T13" s="11" t="str">
        <f t="shared" si="0"/>
        <v/>
      </c>
      <c r="U13" s="11" t="str">
        <f t="shared" si="0"/>
        <v/>
      </c>
      <c r="W13" s="46" t="str">
        <f t="shared" si="4"/>
        <v/>
      </c>
      <c r="X13" s="11" t="str">
        <f>IF($W13="","",'Input Sheet - LRMC'!$C$25)</f>
        <v/>
      </c>
      <c r="Y13" s="11" t="str">
        <f>IF($W13="","",'Input Sheet - LRMC'!$C$25)</f>
        <v/>
      </c>
      <c r="Z13" s="11" t="str">
        <f>IF($W13="","",'Input Sheet - LRMC'!$C$25)</f>
        <v/>
      </c>
      <c r="AA13" s="11" t="str">
        <f>IF($W13="","",'Input Sheet - LRMC'!$C$25)</f>
        <v/>
      </c>
      <c r="AB13" s="11" t="str">
        <f>IF($W13="","",'Input Sheet - LRMC'!$C$25)</f>
        <v/>
      </c>
    </row>
    <row r="14" spans="2:28">
      <c r="B14" s="46" t="str">
        <f>'Input Sheet - LRMC'!B57</f>
        <v/>
      </c>
      <c r="C14" s="11" t="str">
        <f ca="1">IFERROR(IF($B14="","",(NPV('Input Sheet - LRMC'!$C$16,OFFSET('Input Sheet - LRMC'!$C$50,MATCH($B14,'Input Sheet - LRMC'!$B$51:$B$64,0),,,):OFFSET('Input Sheet - LRMC'!$C$50,MATCH($B14,'Input Sheet - LRMC'!$B$51:$B$64,0),LEFT(C$7,2)-1,,)))/(NPV('Input Sheet - LRMC'!$C$16,OFFSET('Input Sheet - LRMC'!$C$66,MATCH($B14,'Input Sheet - LRMC'!$B$67:$B$80,0),,,):OFFSET('Input Sheet - LRMC'!$C$66,MATCH($B14,'Input Sheet - LRMC'!$B$67:$B$80,0),LEFT(C$7,2)-1,,)))),0)</f>
        <v/>
      </c>
      <c r="D14" s="11" t="str">
        <f ca="1">IFERROR(IF($B14="","",(NPV('Input Sheet - LRMC'!$C$16,OFFSET('Input Sheet - LRMC'!$C$50,MATCH($B14,'Input Sheet - LRMC'!$B$51:$B$64,0),,,):OFFSET('Input Sheet - LRMC'!$C$50,MATCH($B14,'Input Sheet - LRMC'!$B$51:$B$64,0),LEFT(D$7,2)-1,,)))/(NPV('Input Sheet - LRMC'!$C$16,OFFSET('Input Sheet - LRMC'!$C$66,MATCH($B14,'Input Sheet - LRMC'!$B$67:$B$80,0),,,):OFFSET('Input Sheet - LRMC'!$C$66,MATCH($B14,'Input Sheet - LRMC'!$B$67:$B$80,0),LEFT(D$7,2)-1,,)))),0)</f>
        <v/>
      </c>
      <c r="E14" s="11" t="str">
        <f ca="1">IFERROR(IF($B14="","",(NPV('Input Sheet - LRMC'!$C$16,OFFSET('Input Sheet - LRMC'!$C$50,MATCH($B14,'Input Sheet - LRMC'!$B$51:$B$64,0),,,):OFFSET('Input Sheet - LRMC'!$C$50,MATCH($B14,'Input Sheet - LRMC'!$B$51:$B$64,0),LEFT(E$7,2)-1,,)))/(NPV('Input Sheet - LRMC'!$C$16,OFFSET('Input Sheet - LRMC'!$C$66,MATCH($B14,'Input Sheet - LRMC'!$B$67:$B$80,0),,,):OFFSET('Input Sheet - LRMC'!$C$66,MATCH($B14,'Input Sheet - LRMC'!$B$67:$B$80,0),LEFT(E$7,2)-1,,)))),0)</f>
        <v/>
      </c>
      <c r="F14" s="11" t="str">
        <f ca="1">IFERROR(IF($B14="","",(NPV('Input Sheet - LRMC'!$C$16,OFFSET('Input Sheet - LRMC'!$C$50,MATCH($B14,'Input Sheet - LRMC'!$B$51:$B$64,0),,,):OFFSET('Input Sheet - LRMC'!$C$50,MATCH($B14,'Input Sheet - LRMC'!$B$51:$B$64,0),LEFT(F$7,2)-1,,)))/(NPV('Input Sheet - LRMC'!$C$16,OFFSET('Input Sheet - LRMC'!$C$66,MATCH($B14,'Input Sheet - LRMC'!$B$67:$B$80,0),,,):OFFSET('Input Sheet - LRMC'!$C$66,MATCH($B14,'Input Sheet - LRMC'!$B$67:$B$80,0),LEFT(F$7,2)-1,,)))),0)</f>
        <v/>
      </c>
      <c r="G14" s="11" t="str">
        <f ca="1">IFERROR(IF($B14="","",(NPV('Input Sheet - LRMC'!$C$16,OFFSET('Input Sheet - LRMC'!$C$50,MATCH($B14,'Input Sheet - LRMC'!$B$51:$B$64,0),,,):OFFSET('Input Sheet - LRMC'!$C$50,MATCH($B14,'Input Sheet - LRMC'!$B$51:$B$64,0),LEFT(G$7,2)-1,,)))/(NPV('Input Sheet - LRMC'!$C$16,OFFSET('Input Sheet - LRMC'!$C$66,MATCH($B14,'Input Sheet - LRMC'!$B$67:$B$80,0),,,):OFFSET('Input Sheet - LRMC'!$C$66,MATCH($B14,'Input Sheet - LRMC'!$B$67:$B$80,0),LEFT(G$7,2)-1,,)))),0)</f>
        <v/>
      </c>
      <c r="I14" s="46" t="str">
        <f t="shared" si="1"/>
        <v/>
      </c>
      <c r="J14" s="11" t="str">
        <f ca="1">IFERROR(IF($I14="","",IF('Input Sheet - LRMC'!$C$18="Yes",'Input Sheet - LRMC'!$C$19,(NPV('Input Sheet - LRMC'!$C$16,OFFSET('Input Sheet - LRMC'!$C$82,MATCH($B14,'Input Sheet - LRMC'!$B$83:$B$96,0),,,):OFFSET('Input Sheet - LRMC'!$C$82,MATCH($B14,'Input Sheet - LRMC'!$B$83:$B$96,0),LEFT(C$7,2)-1,,)))/(NPV('Input Sheet - LRMC'!$C$16,OFFSET('Input Sheet - LRMC'!$C$66,MATCH($B14,'Input Sheet - LRMC'!$B$67:$B$80,0),,,):OFFSET('Input Sheet - LRMC'!$C$66,MATCH($B14,'Input Sheet - LRMC'!$B$67:$B$80,0),LEFT(C$7,2)-1,,))))),0)</f>
        <v/>
      </c>
      <c r="K14" s="11" t="str">
        <f ca="1">IFERROR(IF($I14="","",IF('Input Sheet - LRMC'!$C$18="Yes",'Input Sheet - LRMC'!$C$19,(NPV('Input Sheet - LRMC'!$C$16,OFFSET('Input Sheet - LRMC'!$C$82,MATCH($B14,'Input Sheet - LRMC'!$B$83:$B$96,0),,,):OFFSET('Input Sheet - LRMC'!$C$82,MATCH($B14,'Input Sheet - LRMC'!$B$83:$B$96,0),LEFT(D$7,2)-1,,)))/(NPV('Input Sheet - LRMC'!$C$16,OFFSET('Input Sheet - LRMC'!$C$66,MATCH($B14,'Input Sheet - LRMC'!$B$67:$B$80,0),,,):OFFSET('Input Sheet - LRMC'!$C$66,MATCH($B14,'Input Sheet - LRMC'!$B$67:$B$80,0),LEFT(D$7,2)-1,,))))),0)</f>
        <v/>
      </c>
      <c r="L14" s="11" t="str">
        <f ca="1">IFERROR(IF($I14="","",IF('Input Sheet - LRMC'!$C$18="Yes",'Input Sheet - LRMC'!$C$19,(NPV('Input Sheet - LRMC'!$C$16,OFFSET('Input Sheet - LRMC'!$C$82,MATCH($B14,'Input Sheet - LRMC'!$B$83:$B$96,0),,,):OFFSET('Input Sheet - LRMC'!$C$82,MATCH($B14,'Input Sheet - LRMC'!$B$83:$B$96,0),LEFT(E$7,2)-1,,)))/(NPV('Input Sheet - LRMC'!$C$16,OFFSET('Input Sheet - LRMC'!$C$66,MATCH($B14,'Input Sheet - LRMC'!$B$67:$B$80,0),,,):OFFSET('Input Sheet - LRMC'!$C$66,MATCH($B14,'Input Sheet - LRMC'!$B$67:$B$80,0),LEFT(E$7,2)-1,,))))),0)</f>
        <v/>
      </c>
      <c r="M14" s="11" t="str">
        <f ca="1">IFERROR(IF($I14="","",IF('Input Sheet - LRMC'!$C$18="Yes",'Input Sheet - LRMC'!$C$19,(NPV('Input Sheet - LRMC'!$C$16,OFFSET('Input Sheet - LRMC'!$C$82,MATCH($B14,'Input Sheet - LRMC'!$B$83:$B$96,0),,,):OFFSET('Input Sheet - LRMC'!$C$82,MATCH($B14,'Input Sheet - LRMC'!$B$83:$B$96,0),LEFT(F$7,2)-1,,)))/(NPV('Input Sheet - LRMC'!$C$16,OFFSET('Input Sheet - LRMC'!$C$66,MATCH($B14,'Input Sheet - LRMC'!$B$67:$B$80,0),,,):OFFSET('Input Sheet - LRMC'!$C$66,MATCH($B14,'Input Sheet - LRMC'!$B$67:$B$80,0),LEFT(F$7,2)-1,,))))),0)</f>
        <v/>
      </c>
      <c r="N14" s="11" t="str">
        <f ca="1">IFERROR(IF($I14="","",IF('Input Sheet - LRMC'!$C$18="Yes",'Input Sheet - LRMC'!$C$19,(NPV('Input Sheet - LRMC'!$C$16,OFFSET('Input Sheet - LRMC'!$C$82,MATCH($B14,'Input Sheet - LRMC'!$B$83:$B$96,0),,,):OFFSET('Input Sheet - LRMC'!$C$82,MATCH($B14,'Input Sheet - LRMC'!$B$83:$B$96,0),LEFT(G$7,2)-1,,)))/(NPV('Input Sheet - LRMC'!$C$16,OFFSET('Input Sheet - LRMC'!$C$66,MATCH($B14,'Input Sheet - LRMC'!$B$67:$B$80,0),,,):OFFSET('Input Sheet - LRMC'!$C$66,MATCH($B14,'Input Sheet - LRMC'!$B$67:$B$80,0),LEFT(G$7,2)-1,,))))),0)</f>
        <v/>
      </c>
      <c r="P14" s="46" t="str">
        <f t="shared" si="2"/>
        <v/>
      </c>
      <c r="Q14" s="11" t="str">
        <f t="shared" si="3"/>
        <v/>
      </c>
      <c r="R14" s="11" t="str">
        <f t="shared" si="0"/>
        <v/>
      </c>
      <c r="S14" s="82" t="str">
        <f t="shared" si="0"/>
        <v/>
      </c>
      <c r="T14" s="11" t="str">
        <f t="shared" si="0"/>
        <v/>
      </c>
      <c r="U14" s="11" t="str">
        <f t="shared" si="0"/>
        <v/>
      </c>
      <c r="W14" s="46" t="str">
        <f t="shared" si="4"/>
        <v/>
      </c>
      <c r="X14" s="11" t="str">
        <f>IF($W14="","",'Input Sheet - LRMC'!$C$25)</f>
        <v/>
      </c>
      <c r="Y14" s="11" t="str">
        <f>IF($W14="","",'Input Sheet - LRMC'!$C$25)</f>
        <v/>
      </c>
      <c r="Z14" s="11" t="str">
        <f>IF($W14="","",'Input Sheet - LRMC'!$C$25)</f>
        <v/>
      </c>
      <c r="AA14" s="11" t="str">
        <f>IF($W14="","",'Input Sheet - LRMC'!$C$25)</f>
        <v/>
      </c>
      <c r="AB14" s="11" t="str">
        <f>IF($W14="","",'Input Sheet - LRMC'!$C$25)</f>
        <v/>
      </c>
    </row>
    <row r="15" spans="2:28">
      <c r="B15" s="46" t="str">
        <f>'Input Sheet - LRMC'!B58</f>
        <v/>
      </c>
      <c r="C15" s="11" t="str">
        <f ca="1">IFERROR(IF($B15="","",(NPV('Input Sheet - LRMC'!$C$16,OFFSET('Input Sheet - LRMC'!$C$50,MATCH($B15,'Input Sheet - LRMC'!$B$51:$B$64,0),,,):OFFSET('Input Sheet - LRMC'!$C$50,MATCH($B15,'Input Sheet - LRMC'!$B$51:$B$64,0),LEFT(C$7,2)-1,,)))/(NPV('Input Sheet - LRMC'!$C$16,OFFSET('Input Sheet - LRMC'!$C$66,MATCH($B15,'Input Sheet - LRMC'!$B$67:$B$80,0),,,):OFFSET('Input Sheet - LRMC'!$C$66,MATCH($B15,'Input Sheet - LRMC'!$B$67:$B$80,0),LEFT(C$7,2)-1,,)))),0)</f>
        <v/>
      </c>
      <c r="D15" s="11" t="str">
        <f ca="1">IFERROR(IF($B15="","",(NPV('Input Sheet - LRMC'!$C$16,OFFSET('Input Sheet - LRMC'!$C$50,MATCH($B15,'Input Sheet - LRMC'!$B$51:$B$64,0),,,):OFFSET('Input Sheet - LRMC'!$C$50,MATCH($B15,'Input Sheet - LRMC'!$B$51:$B$64,0),LEFT(D$7,2)-1,,)))/(NPV('Input Sheet - LRMC'!$C$16,OFFSET('Input Sheet - LRMC'!$C$66,MATCH($B15,'Input Sheet - LRMC'!$B$67:$B$80,0),,,):OFFSET('Input Sheet - LRMC'!$C$66,MATCH($B15,'Input Sheet - LRMC'!$B$67:$B$80,0),LEFT(D$7,2)-1,,)))),0)</f>
        <v/>
      </c>
      <c r="E15" s="11" t="str">
        <f ca="1">IFERROR(IF($B15="","",(NPV('Input Sheet - LRMC'!$C$16,OFFSET('Input Sheet - LRMC'!$C$50,MATCH($B15,'Input Sheet - LRMC'!$B$51:$B$64,0),,,):OFFSET('Input Sheet - LRMC'!$C$50,MATCH($B15,'Input Sheet - LRMC'!$B$51:$B$64,0),LEFT(E$7,2)-1,,)))/(NPV('Input Sheet - LRMC'!$C$16,OFFSET('Input Sheet - LRMC'!$C$66,MATCH($B15,'Input Sheet - LRMC'!$B$67:$B$80,0),,,):OFFSET('Input Sheet - LRMC'!$C$66,MATCH($B15,'Input Sheet - LRMC'!$B$67:$B$80,0),LEFT(E$7,2)-1,,)))),0)</f>
        <v/>
      </c>
      <c r="F15" s="11" t="str">
        <f ca="1">IFERROR(IF($B15="","",(NPV('Input Sheet - LRMC'!$C$16,OFFSET('Input Sheet - LRMC'!$C$50,MATCH($B15,'Input Sheet - LRMC'!$B$51:$B$64,0),,,):OFFSET('Input Sheet - LRMC'!$C$50,MATCH($B15,'Input Sheet - LRMC'!$B$51:$B$64,0),LEFT(F$7,2)-1,,)))/(NPV('Input Sheet - LRMC'!$C$16,OFFSET('Input Sheet - LRMC'!$C$66,MATCH($B15,'Input Sheet - LRMC'!$B$67:$B$80,0),,,):OFFSET('Input Sheet - LRMC'!$C$66,MATCH($B15,'Input Sheet - LRMC'!$B$67:$B$80,0),LEFT(F$7,2)-1,,)))),0)</f>
        <v/>
      </c>
      <c r="G15" s="11" t="str">
        <f ca="1">IFERROR(IF($B15="","",(NPV('Input Sheet - LRMC'!$C$16,OFFSET('Input Sheet - LRMC'!$C$50,MATCH($B15,'Input Sheet - LRMC'!$B$51:$B$64,0),,,):OFFSET('Input Sheet - LRMC'!$C$50,MATCH($B15,'Input Sheet - LRMC'!$B$51:$B$64,0),LEFT(G$7,2)-1,,)))/(NPV('Input Sheet - LRMC'!$C$16,OFFSET('Input Sheet - LRMC'!$C$66,MATCH($B15,'Input Sheet - LRMC'!$B$67:$B$80,0),,,):OFFSET('Input Sheet - LRMC'!$C$66,MATCH($B15,'Input Sheet - LRMC'!$B$67:$B$80,0),LEFT(G$7,2)-1,,)))),0)</f>
        <v/>
      </c>
      <c r="I15" s="46" t="str">
        <f t="shared" si="1"/>
        <v/>
      </c>
      <c r="J15" s="11" t="str">
        <f ca="1">IFERROR(IF($I15="","",IF('Input Sheet - LRMC'!$C$18="Yes",'Input Sheet - LRMC'!$C$19,(NPV('Input Sheet - LRMC'!$C$16,OFFSET('Input Sheet - LRMC'!$C$82,MATCH($B15,'Input Sheet - LRMC'!$B$83:$B$96,0),,,):OFFSET('Input Sheet - LRMC'!$C$82,MATCH($B15,'Input Sheet - LRMC'!$B$83:$B$96,0),LEFT(C$7,2)-1,,)))/(NPV('Input Sheet - LRMC'!$C$16,OFFSET('Input Sheet - LRMC'!$C$66,MATCH($B15,'Input Sheet - LRMC'!$B$67:$B$80,0),,,):OFFSET('Input Sheet - LRMC'!$C$66,MATCH($B15,'Input Sheet - LRMC'!$B$67:$B$80,0),LEFT(C$7,2)-1,,))))),0)</f>
        <v/>
      </c>
      <c r="K15" s="11" t="str">
        <f ca="1">IFERROR(IF($I15="","",IF('Input Sheet - LRMC'!$C$18="Yes",'Input Sheet - LRMC'!$C$19,(NPV('Input Sheet - LRMC'!$C$16,OFFSET('Input Sheet - LRMC'!$C$82,MATCH($B15,'Input Sheet - LRMC'!$B$83:$B$96,0),,,):OFFSET('Input Sheet - LRMC'!$C$82,MATCH($B15,'Input Sheet - LRMC'!$B$83:$B$96,0),LEFT(D$7,2)-1,,)))/(NPV('Input Sheet - LRMC'!$C$16,OFFSET('Input Sheet - LRMC'!$C$66,MATCH($B15,'Input Sheet - LRMC'!$B$67:$B$80,0),,,):OFFSET('Input Sheet - LRMC'!$C$66,MATCH($B15,'Input Sheet - LRMC'!$B$67:$B$80,0),LEFT(D$7,2)-1,,))))),0)</f>
        <v/>
      </c>
      <c r="L15" s="11" t="str">
        <f ca="1">IFERROR(IF($I15="","",IF('Input Sheet - LRMC'!$C$18="Yes",'Input Sheet - LRMC'!$C$19,(NPV('Input Sheet - LRMC'!$C$16,OFFSET('Input Sheet - LRMC'!$C$82,MATCH($B15,'Input Sheet - LRMC'!$B$83:$B$96,0),,,):OFFSET('Input Sheet - LRMC'!$C$82,MATCH($B15,'Input Sheet - LRMC'!$B$83:$B$96,0),LEFT(E$7,2)-1,,)))/(NPV('Input Sheet - LRMC'!$C$16,OFFSET('Input Sheet - LRMC'!$C$66,MATCH($B15,'Input Sheet - LRMC'!$B$67:$B$80,0),,,):OFFSET('Input Sheet - LRMC'!$C$66,MATCH($B15,'Input Sheet - LRMC'!$B$67:$B$80,0),LEFT(E$7,2)-1,,))))),0)</f>
        <v/>
      </c>
      <c r="M15" s="11" t="str">
        <f ca="1">IFERROR(IF($I15="","",IF('Input Sheet - LRMC'!$C$18="Yes",'Input Sheet - LRMC'!$C$19,(NPV('Input Sheet - LRMC'!$C$16,OFFSET('Input Sheet - LRMC'!$C$82,MATCH($B15,'Input Sheet - LRMC'!$B$83:$B$96,0),,,):OFFSET('Input Sheet - LRMC'!$C$82,MATCH($B15,'Input Sheet - LRMC'!$B$83:$B$96,0),LEFT(F$7,2)-1,,)))/(NPV('Input Sheet - LRMC'!$C$16,OFFSET('Input Sheet - LRMC'!$C$66,MATCH($B15,'Input Sheet - LRMC'!$B$67:$B$80,0),,,):OFFSET('Input Sheet - LRMC'!$C$66,MATCH($B15,'Input Sheet - LRMC'!$B$67:$B$80,0),LEFT(F$7,2)-1,,))))),0)</f>
        <v/>
      </c>
      <c r="N15" s="11" t="str">
        <f ca="1">IFERROR(IF($I15="","",IF('Input Sheet - LRMC'!$C$18="Yes",'Input Sheet - LRMC'!$C$19,(NPV('Input Sheet - LRMC'!$C$16,OFFSET('Input Sheet - LRMC'!$C$82,MATCH($B15,'Input Sheet - LRMC'!$B$83:$B$96,0),,,):OFFSET('Input Sheet - LRMC'!$C$82,MATCH($B15,'Input Sheet - LRMC'!$B$83:$B$96,0),LEFT(G$7,2)-1,,)))/(NPV('Input Sheet - LRMC'!$C$16,OFFSET('Input Sheet - LRMC'!$C$66,MATCH($B15,'Input Sheet - LRMC'!$B$67:$B$80,0),,,):OFFSET('Input Sheet - LRMC'!$C$66,MATCH($B15,'Input Sheet - LRMC'!$B$67:$B$80,0),LEFT(G$7,2)-1,,))))),0)</f>
        <v/>
      </c>
      <c r="P15" s="46" t="str">
        <f t="shared" si="2"/>
        <v/>
      </c>
      <c r="Q15" s="11" t="str">
        <f t="shared" si="3"/>
        <v/>
      </c>
      <c r="R15" s="11" t="str">
        <f t="shared" si="0"/>
        <v/>
      </c>
      <c r="S15" s="82" t="str">
        <f t="shared" si="0"/>
        <v/>
      </c>
      <c r="T15" s="11" t="str">
        <f t="shared" si="0"/>
        <v/>
      </c>
      <c r="U15" s="11" t="str">
        <f t="shared" si="0"/>
        <v/>
      </c>
      <c r="W15" s="46" t="str">
        <f t="shared" si="4"/>
        <v/>
      </c>
      <c r="X15" s="11" t="str">
        <f>IF($W15="","",'Input Sheet - LRMC'!$C$25)</f>
        <v/>
      </c>
      <c r="Y15" s="11" t="str">
        <f>IF($W15="","",'Input Sheet - LRMC'!$C$25)</f>
        <v/>
      </c>
      <c r="Z15" s="11" t="str">
        <f>IF($W15="","",'Input Sheet - LRMC'!$C$25)</f>
        <v/>
      </c>
      <c r="AA15" s="11" t="str">
        <f>IF($W15="","",'Input Sheet - LRMC'!$C$25)</f>
        <v/>
      </c>
      <c r="AB15" s="11" t="str">
        <f>IF($W15="","",'Input Sheet - LRMC'!$C$25)</f>
        <v/>
      </c>
    </row>
    <row r="16" spans="2:28">
      <c r="B16" s="46" t="str">
        <f>'Input Sheet - LRMC'!B59</f>
        <v/>
      </c>
      <c r="C16" s="11" t="str">
        <f ca="1">IFERROR(IF($B16="","",(NPV('Input Sheet - LRMC'!$C$16,OFFSET('Input Sheet - LRMC'!$C$50,MATCH($B16,'Input Sheet - LRMC'!$B$51:$B$64,0),,,):OFFSET('Input Sheet - LRMC'!$C$50,MATCH($B16,'Input Sheet - LRMC'!$B$51:$B$64,0),LEFT(C$7,2)-1,,)))/(NPV('Input Sheet - LRMC'!$C$16,OFFSET('Input Sheet - LRMC'!$C$66,MATCH($B16,'Input Sheet - LRMC'!$B$67:$B$80,0),,,):OFFSET('Input Sheet - LRMC'!$C$66,MATCH($B16,'Input Sheet - LRMC'!$B$67:$B$80,0),LEFT(C$7,2)-1,,)))),0)</f>
        <v/>
      </c>
      <c r="D16" s="11" t="str">
        <f ca="1">IFERROR(IF($B16="","",(NPV('Input Sheet - LRMC'!$C$16,OFFSET('Input Sheet - LRMC'!$C$50,MATCH($B16,'Input Sheet - LRMC'!$B$51:$B$64,0),,,):OFFSET('Input Sheet - LRMC'!$C$50,MATCH($B16,'Input Sheet - LRMC'!$B$51:$B$64,0),LEFT(D$7,2)-1,,)))/(NPV('Input Sheet - LRMC'!$C$16,OFFSET('Input Sheet - LRMC'!$C$66,MATCH($B16,'Input Sheet - LRMC'!$B$67:$B$80,0),,,):OFFSET('Input Sheet - LRMC'!$C$66,MATCH($B16,'Input Sheet - LRMC'!$B$67:$B$80,0),LEFT(D$7,2)-1,,)))),0)</f>
        <v/>
      </c>
      <c r="E16" s="11" t="str">
        <f ca="1">IFERROR(IF($B16="","",(NPV('Input Sheet - LRMC'!$C$16,OFFSET('Input Sheet - LRMC'!$C$50,MATCH($B16,'Input Sheet - LRMC'!$B$51:$B$64,0),,,):OFFSET('Input Sheet - LRMC'!$C$50,MATCH($B16,'Input Sheet - LRMC'!$B$51:$B$64,0),LEFT(E$7,2)-1,,)))/(NPV('Input Sheet - LRMC'!$C$16,OFFSET('Input Sheet - LRMC'!$C$66,MATCH($B16,'Input Sheet - LRMC'!$B$67:$B$80,0),,,):OFFSET('Input Sheet - LRMC'!$C$66,MATCH($B16,'Input Sheet - LRMC'!$B$67:$B$80,0),LEFT(E$7,2)-1,,)))),0)</f>
        <v/>
      </c>
      <c r="F16" s="11" t="str">
        <f ca="1">IFERROR(IF($B16="","",(NPV('Input Sheet - LRMC'!$C$16,OFFSET('Input Sheet - LRMC'!$C$50,MATCH($B16,'Input Sheet - LRMC'!$B$51:$B$64,0),,,):OFFSET('Input Sheet - LRMC'!$C$50,MATCH($B16,'Input Sheet - LRMC'!$B$51:$B$64,0),LEFT(F$7,2)-1,,)))/(NPV('Input Sheet - LRMC'!$C$16,OFFSET('Input Sheet - LRMC'!$C$66,MATCH($B16,'Input Sheet - LRMC'!$B$67:$B$80,0),,,):OFFSET('Input Sheet - LRMC'!$C$66,MATCH($B16,'Input Sheet - LRMC'!$B$67:$B$80,0),LEFT(F$7,2)-1,,)))),0)</f>
        <v/>
      </c>
      <c r="G16" s="11" t="str">
        <f ca="1">IFERROR(IF($B16="","",(NPV('Input Sheet - LRMC'!$C$16,OFFSET('Input Sheet - LRMC'!$C$50,MATCH($B16,'Input Sheet - LRMC'!$B$51:$B$64,0),,,):OFFSET('Input Sheet - LRMC'!$C$50,MATCH($B16,'Input Sheet - LRMC'!$B$51:$B$64,0),LEFT(G$7,2)-1,,)))/(NPV('Input Sheet - LRMC'!$C$16,OFFSET('Input Sheet - LRMC'!$C$66,MATCH($B16,'Input Sheet - LRMC'!$B$67:$B$80,0),,,):OFFSET('Input Sheet - LRMC'!$C$66,MATCH($B16,'Input Sheet - LRMC'!$B$67:$B$80,0),LEFT(G$7,2)-1,,)))),0)</f>
        <v/>
      </c>
      <c r="I16" s="46" t="str">
        <f t="shared" si="1"/>
        <v/>
      </c>
      <c r="J16" s="11" t="str">
        <f ca="1">IFERROR(IF($I16="","",IF('Input Sheet - LRMC'!$C$18="Yes",'Input Sheet - LRMC'!$C$19,(NPV('Input Sheet - LRMC'!$C$16,OFFSET('Input Sheet - LRMC'!$C$82,MATCH($B16,'Input Sheet - LRMC'!$B$83:$B$96,0),,,):OFFSET('Input Sheet - LRMC'!$C$82,MATCH($B16,'Input Sheet - LRMC'!$B$83:$B$96,0),LEFT(C$7,2)-1,,)))/(NPV('Input Sheet - LRMC'!$C$16,OFFSET('Input Sheet - LRMC'!$C$66,MATCH($B16,'Input Sheet - LRMC'!$B$67:$B$80,0),,,):OFFSET('Input Sheet - LRMC'!$C$66,MATCH($B16,'Input Sheet - LRMC'!$B$67:$B$80,0),LEFT(C$7,2)-1,,))))),0)</f>
        <v/>
      </c>
      <c r="K16" s="11" t="str">
        <f ca="1">IFERROR(IF($I16="","",IF('Input Sheet - LRMC'!$C$18="Yes",'Input Sheet - LRMC'!$C$19,(NPV('Input Sheet - LRMC'!$C$16,OFFSET('Input Sheet - LRMC'!$C$82,MATCH($B16,'Input Sheet - LRMC'!$B$83:$B$96,0),,,):OFFSET('Input Sheet - LRMC'!$C$82,MATCH($B16,'Input Sheet - LRMC'!$B$83:$B$96,0),LEFT(D$7,2)-1,,)))/(NPV('Input Sheet - LRMC'!$C$16,OFFSET('Input Sheet - LRMC'!$C$66,MATCH($B16,'Input Sheet - LRMC'!$B$67:$B$80,0),,,):OFFSET('Input Sheet - LRMC'!$C$66,MATCH($B16,'Input Sheet - LRMC'!$B$67:$B$80,0),LEFT(D$7,2)-1,,))))),0)</f>
        <v/>
      </c>
      <c r="L16" s="11" t="str">
        <f ca="1">IFERROR(IF($I16="","",IF('Input Sheet - LRMC'!$C$18="Yes",'Input Sheet - LRMC'!$C$19,(NPV('Input Sheet - LRMC'!$C$16,OFFSET('Input Sheet - LRMC'!$C$82,MATCH($B16,'Input Sheet - LRMC'!$B$83:$B$96,0),,,):OFFSET('Input Sheet - LRMC'!$C$82,MATCH($B16,'Input Sheet - LRMC'!$B$83:$B$96,0),LEFT(E$7,2)-1,,)))/(NPV('Input Sheet - LRMC'!$C$16,OFFSET('Input Sheet - LRMC'!$C$66,MATCH($B16,'Input Sheet - LRMC'!$B$67:$B$80,0),,,):OFFSET('Input Sheet - LRMC'!$C$66,MATCH($B16,'Input Sheet - LRMC'!$B$67:$B$80,0),LEFT(E$7,2)-1,,))))),0)</f>
        <v/>
      </c>
      <c r="M16" s="11" t="str">
        <f ca="1">IFERROR(IF($I16="","",IF('Input Sheet - LRMC'!$C$18="Yes",'Input Sheet - LRMC'!$C$19,(NPV('Input Sheet - LRMC'!$C$16,OFFSET('Input Sheet - LRMC'!$C$82,MATCH($B16,'Input Sheet - LRMC'!$B$83:$B$96,0),,,):OFFSET('Input Sheet - LRMC'!$C$82,MATCH($B16,'Input Sheet - LRMC'!$B$83:$B$96,0),LEFT(F$7,2)-1,,)))/(NPV('Input Sheet - LRMC'!$C$16,OFFSET('Input Sheet - LRMC'!$C$66,MATCH($B16,'Input Sheet - LRMC'!$B$67:$B$80,0),,,):OFFSET('Input Sheet - LRMC'!$C$66,MATCH($B16,'Input Sheet - LRMC'!$B$67:$B$80,0),LEFT(F$7,2)-1,,))))),0)</f>
        <v/>
      </c>
      <c r="N16" s="11" t="str">
        <f ca="1">IFERROR(IF($I16="","",IF('Input Sheet - LRMC'!$C$18="Yes",'Input Sheet - LRMC'!$C$19,(NPV('Input Sheet - LRMC'!$C$16,OFFSET('Input Sheet - LRMC'!$C$82,MATCH($B16,'Input Sheet - LRMC'!$B$83:$B$96,0),,,):OFFSET('Input Sheet - LRMC'!$C$82,MATCH($B16,'Input Sheet - LRMC'!$B$83:$B$96,0),LEFT(G$7,2)-1,,)))/(NPV('Input Sheet - LRMC'!$C$16,OFFSET('Input Sheet - LRMC'!$C$66,MATCH($B16,'Input Sheet - LRMC'!$B$67:$B$80,0),,,):OFFSET('Input Sheet - LRMC'!$C$66,MATCH($B16,'Input Sheet - LRMC'!$B$67:$B$80,0),LEFT(G$7,2)-1,,))))),0)</f>
        <v/>
      </c>
      <c r="P16" s="46" t="str">
        <f t="shared" si="2"/>
        <v/>
      </c>
      <c r="Q16" s="11" t="str">
        <f t="shared" si="3"/>
        <v/>
      </c>
      <c r="R16" s="11" t="str">
        <f t="shared" si="0"/>
        <v/>
      </c>
      <c r="S16" s="82" t="str">
        <f t="shared" si="0"/>
        <v/>
      </c>
      <c r="T16" s="11" t="str">
        <f t="shared" si="0"/>
        <v/>
      </c>
      <c r="U16" s="11" t="str">
        <f t="shared" si="0"/>
        <v/>
      </c>
      <c r="W16" s="46" t="str">
        <f t="shared" si="4"/>
        <v/>
      </c>
      <c r="X16" s="11" t="str">
        <f>IF($W16="","",'Input Sheet - LRMC'!$C$25)</f>
        <v/>
      </c>
      <c r="Y16" s="11" t="str">
        <f>IF($W16="","",'Input Sheet - LRMC'!$C$25)</f>
        <v/>
      </c>
      <c r="Z16" s="11" t="str">
        <f>IF($W16="","",'Input Sheet - LRMC'!$C$25)</f>
        <v/>
      </c>
      <c r="AA16" s="11" t="str">
        <f>IF($W16="","",'Input Sheet - LRMC'!$C$25)</f>
        <v/>
      </c>
      <c r="AB16" s="11" t="str">
        <f>IF($W16="","",'Input Sheet - LRMC'!$C$25)</f>
        <v/>
      </c>
    </row>
    <row r="17" spans="2:28">
      <c r="B17" s="46" t="str">
        <f>'Input Sheet - LRMC'!B60</f>
        <v/>
      </c>
      <c r="C17" s="11" t="str">
        <f ca="1">IFERROR(IF($B17="","",(NPV('Input Sheet - LRMC'!$C$16,OFFSET('Input Sheet - LRMC'!$C$50,MATCH($B17,'Input Sheet - LRMC'!$B$51:$B$64,0),,,):OFFSET('Input Sheet - LRMC'!$C$50,MATCH($B17,'Input Sheet - LRMC'!$B$51:$B$64,0),LEFT(C$7,2)-1,,)))/(NPV('Input Sheet - LRMC'!$C$16,OFFSET('Input Sheet - LRMC'!$C$66,MATCH($B17,'Input Sheet - LRMC'!$B$67:$B$80,0),,,):OFFSET('Input Sheet - LRMC'!$C$66,MATCH($B17,'Input Sheet - LRMC'!$B$67:$B$80,0),LEFT(C$7,2)-1,,)))),0)</f>
        <v/>
      </c>
      <c r="D17" s="11" t="str">
        <f ca="1">IFERROR(IF($B17="","",(NPV('Input Sheet - LRMC'!$C$16,OFFSET('Input Sheet - LRMC'!$C$50,MATCH($B17,'Input Sheet - LRMC'!$B$51:$B$64,0),,,):OFFSET('Input Sheet - LRMC'!$C$50,MATCH($B17,'Input Sheet - LRMC'!$B$51:$B$64,0),LEFT(D$7,2)-1,,)))/(NPV('Input Sheet - LRMC'!$C$16,OFFSET('Input Sheet - LRMC'!$C$66,MATCH($B17,'Input Sheet - LRMC'!$B$67:$B$80,0),,,):OFFSET('Input Sheet - LRMC'!$C$66,MATCH($B17,'Input Sheet - LRMC'!$B$67:$B$80,0),LEFT(D$7,2)-1,,)))),0)</f>
        <v/>
      </c>
      <c r="E17" s="11" t="str">
        <f ca="1">IFERROR(IF($B17="","",(NPV('Input Sheet - LRMC'!$C$16,OFFSET('Input Sheet - LRMC'!$C$50,MATCH($B17,'Input Sheet - LRMC'!$B$51:$B$64,0),,,):OFFSET('Input Sheet - LRMC'!$C$50,MATCH($B17,'Input Sheet - LRMC'!$B$51:$B$64,0),LEFT(E$7,2)-1,,)))/(NPV('Input Sheet - LRMC'!$C$16,OFFSET('Input Sheet - LRMC'!$C$66,MATCH($B17,'Input Sheet - LRMC'!$B$67:$B$80,0),,,):OFFSET('Input Sheet - LRMC'!$C$66,MATCH($B17,'Input Sheet - LRMC'!$B$67:$B$80,0),LEFT(E$7,2)-1,,)))),0)</f>
        <v/>
      </c>
      <c r="F17" s="11" t="str">
        <f ca="1">IFERROR(IF($B17="","",(NPV('Input Sheet - LRMC'!$C$16,OFFSET('Input Sheet - LRMC'!$C$50,MATCH($B17,'Input Sheet - LRMC'!$B$51:$B$64,0),,,):OFFSET('Input Sheet - LRMC'!$C$50,MATCH($B17,'Input Sheet - LRMC'!$B$51:$B$64,0),LEFT(F$7,2)-1,,)))/(NPV('Input Sheet - LRMC'!$C$16,OFFSET('Input Sheet - LRMC'!$C$66,MATCH($B17,'Input Sheet - LRMC'!$B$67:$B$80,0),,,):OFFSET('Input Sheet - LRMC'!$C$66,MATCH($B17,'Input Sheet - LRMC'!$B$67:$B$80,0),LEFT(F$7,2)-1,,)))),0)</f>
        <v/>
      </c>
      <c r="G17" s="11" t="str">
        <f ca="1">IFERROR(IF($B17="","",(NPV('Input Sheet - LRMC'!$C$16,OFFSET('Input Sheet - LRMC'!$C$50,MATCH($B17,'Input Sheet - LRMC'!$B$51:$B$64,0),,,):OFFSET('Input Sheet - LRMC'!$C$50,MATCH($B17,'Input Sheet - LRMC'!$B$51:$B$64,0),LEFT(G$7,2)-1,,)))/(NPV('Input Sheet - LRMC'!$C$16,OFFSET('Input Sheet - LRMC'!$C$66,MATCH($B17,'Input Sheet - LRMC'!$B$67:$B$80,0),,,):OFFSET('Input Sheet - LRMC'!$C$66,MATCH($B17,'Input Sheet - LRMC'!$B$67:$B$80,0),LEFT(G$7,2)-1,,)))),0)</f>
        <v/>
      </c>
      <c r="I17" s="46" t="str">
        <f t="shared" si="1"/>
        <v/>
      </c>
      <c r="J17" s="11" t="str">
        <f ca="1">IFERROR(IF($I17="","",IF('Input Sheet - LRMC'!$C$18="Yes",'Input Sheet - LRMC'!$C$19,(NPV('Input Sheet - LRMC'!$C$16,OFFSET('Input Sheet - LRMC'!$C$82,MATCH($B17,'Input Sheet - LRMC'!$B$83:$B$96,0),,,):OFFSET('Input Sheet - LRMC'!$C$82,MATCH($B17,'Input Sheet - LRMC'!$B$83:$B$96,0),LEFT(C$7,2)-1,,)))/(NPV('Input Sheet - LRMC'!$C$16,OFFSET('Input Sheet - LRMC'!$C$66,MATCH($B17,'Input Sheet - LRMC'!$B$67:$B$80,0),,,):OFFSET('Input Sheet - LRMC'!$C$66,MATCH($B17,'Input Sheet - LRMC'!$B$67:$B$80,0),LEFT(C$7,2)-1,,))))),0)</f>
        <v/>
      </c>
      <c r="K17" s="11" t="str">
        <f ca="1">IFERROR(IF($I17="","",IF('Input Sheet - LRMC'!$C$18="Yes",'Input Sheet - LRMC'!$C$19,(NPV('Input Sheet - LRMC'!$C$16,OFFSET('Input Sheet - LRMC'!$C$82,MATCH($B17,'Input Sheet - LRMC'!$B$83:$B$96,0),,,):OFFSET('Input Sheet - LRMC'!$C$82,MATCH($B17,'Input Sheet - LRMC'!$B$83:$B$96,0),LEFT(D$7,2)-1,,)))/(NPV('Input Sheet - LRMC'!$C$16,OFFSET('Input Sheet - LRMC'!$C$66,MATCH($B17,'Input Sheet - LRMC'!$B$67:$B$80,0),,,):OFFSET('Input Sheet - LRMC'!$C$66,MATCH($B17,'Input Sheet - LRMC'!$B$67:$B$80,0),LEFT(D$7,2)-1,,))))),0)</f>
        <v/>
      </c>
      <c r="L17" s="11" t="str">
        <f ca="1">IFERROR(IF($I17="","",IF('Input Sheet - LRMC'!$C$18="Yes",'Input Sheet - LRMC'!$C$19,(NPV('Input Sheet - LRMC'!$C$16,OFFSET('Input Sheet - LRMC'!$C$82,MATCH($B17,'Input Sheet - LRMC'!$B$83:$B$96,0),,,):OFFSET('Input Sheet - LRMC'!$C$82,MATCH($B17,'Input Sheet - LRMC'!$B$83:$B$96,0),LEFT(E$7,2)-1,,)))/(NPV('Input Sheet - LRMC'!$C$16,OFFSET('Input Sheet - LRMC'!$C$66,MATCH($B17,'Input Sheet - LRMC'!$B$67:$B$80,0),,,):OFFSET('Input Sheet - LRMC'!$C$66,MATCH($B17,'Input Sheet - LRMC'!$B$67:$B$80,0),LEFT(E$7,2)-1,,))))),0)</f>
        <v/>
      </c>
      <c r="M17" s="11" t="str">
        <f ca="1">IFERROR(IF($I17="","",IF('Input Sheet - LRMC'!$C$18="Yes",'Input Sheet - LRMC'!$C$19,(NPV('Input Sheet - LRMC'!$C$16,OFFSET('Input Sheet - LRMC'!$C$82,MATCH($B17,'Input Sheet - LRMC'!$B$83:$B$96,0),,,):OFFSET('Input Sheet - LRMC'!$C$82,MATCH($B17,'Input Sheet - LRMC'!$B$83:$B$96,0),LEFT(F$7,2)-1,,)))/(NPV('Input Sheet - LRMC'!$C$16,OFFSET('Input Sheet - LRMC'!$C$66,MATCH($B17,'Input Sheet - LRMC'!$B$67:$B$80,0),,,):OFFSET('Input Sheet - LRMC'!$C$66,MATCH($B17,'Input Sheet - LRMC'!$B$67:$B$80,0),LEFT(F$7,2)-1,,))))),0)</f>
        <v/>
      </c>
      <c r="N17" s="11" t="str">
        <f ca="1">IFERROR(IF($I17="","",IF('Input Sheet - LRMC'!$C$18="Yes",'Input Sheet - LRMC'!$C$19,(NPV('Input Sheet - LRMC'!$C$16,OFFSET('Input Sheet - LRMC'!$C$82,MATCH($B17,'Input Sheet - LRMC'!$B$83:$B$96,0),,,):OFFSET('Input Sheet - LRMC'!$C$82,MATCH($B17,'Input Sheet - LRMC'!$B$83:$B$96,0),LEFT(G$7,2)-1,,)))/(NPV('Input Sheet - LRMC'!$C$16,OFFSET('Input Sheet - LRMC'!$C$66,MATCH($B17,'Input Sheet - LRMC'!$B$67:$B$80,0),,,):OFFSET('Input Sheet - LRMC'!$C$66,MATCH($B17,'Input Sheet - LRMC'!$B$67:$B$80,0),LEFT(G$7,2)-1,,))))),0)</f>
        <v/>
      </c>
      <c r="P17" s="46" t="str">
        <f t="shared" si="2"/>
        <v/>
      </c>
      <c r="Q17" s="11" t="str">
        <f t="shared" si="3"/>
        <v/>
      </c>
      <c r="R17" s="11" t="str">
        <f t="shared" si="0"/>
        <v/>
      </c>
      <c r="S17" s="82" t="str">
        <f t="shared" si="0"/>
        <v/>
      </c>
      <c r="T17" s="11" t="str">
        <f t="shared" si="0"/>
        <v/>
      </c>
      <c r="U17" s="11" t="str">
        <f t="shared" si="0"/>
        <v/>
      </c>
      <c r="W17" s="46" t="str">
        <f t="shared" si="4"/>
        <v/>
      </c>
      <c r="X17" s="11" t="str">
        <f>IF($W17="","",'Input Sheet - LRMC'!$C$25)</f>
        <v/>
      </c>
      <c r="Y17" s="11" t="str">
        <f>IF($W17="","",'Input Sheet - LRMC'!$C$25)</f>
        <v/>
      </c>
      <c r="Z17" s="11" t="str">
        <f>IF($W17="","",'Input Sheet - LRMC'!$C$25)</f>
        <v/>
      </c>
      <c r="AA17" s="11" t="str">
        <f>IF($W17="","",'Input Sheet - LRMC'!$C$25)</f>
        <v/>
      </c>
      <c r="AB17" s="11" t="str">
        <f>IF($W17="","",'Input Sheet - LRMC'!$C$25)</f>
        <v/>
      </c>
    </row>
    <row r="18" spans="2:28">
      <c r="B18" s="46" t="str">
        <f>'Input Sheet - LRMC'!B61</f>
        <v/>
      </c>
      <c r="C18" s="11" t="str">
        <f ca="1">IFERROR(IF($B18="","",(NPV('Input Sheet - LRMC'!$C$16,OFFSET('Input Sheet - LRMC'!$C$50,MATCH($B18,'Input Sheet - LRMC'!$B$51:$B$64,0),,,):OFFSET('Input Sheet - LRMC'!$C$50,MATCH($B18,'Input Sheet - LRMC'!$B$51:$B$64,0),LEFT(C$7,2)-1,,)))/(NPV('Input Sheet - LRMC'!$C$16,OFFSET('Input Sheet - LRMC'!$C$66,MATCH($B18,'Input Sheet - LRMC'!$B$67:$B$80,0),,,):OFFSET('Input Sheet - LRMC'!$C$66,MATCH($B18,'Input Sheet - LRMC'!$B$67:$B$80,0),LEFT(C$7,2)-1,,)))),0)</f>
        <v/>
      </c>
      <c r="D18" s="11" t="str">
        <f ca="1">IFERROR(IF($B18="","",(NPV('Input Sheet - LRMC'!$C$16,OFFSET('Input Sheet - LRMC'!$C$50,MATCH($B18,'Input Sheet - LRMC'!$B$51:$B$64,0),,,):OFFSET('Input Sheet - LRMC'!$C$50,MATCH($B18,'Input Sheet - LRMC'!$B$51:$B$64,0),LEFT(D$7,2)-1,,)))/(NPV('Input Sheet - LRMC'!$C$16,OFFSET('Input Sheet - LRMC'!$C$66,MATCH($B18,'Input Sheet - LRMC'!$B$67:$B$80,0),,,):OFFSET('Input Sheet - LRMC'!$C$66,MATCH($B18,'Input Sheet - LRMC'!$B$67:$B$80,0),LEFT(D$7,2)-1,,)))),0)</f>
        <v/>
      </c>
      <c r="E18" s="11" t="str">
        <f ca="1">IFERROR(IF($B18="","",(NPV('Input Sheet - LRMC'!$C$16,OFFSET('Input Sheet - LRMC'!$C$50,MATCH($B18,'Input Sheet - LRMC'!$B$51:$B$64,0),,,):OFFSET('Input Sheet - LRMC'!$C$50,MATCH($B18,'Input Sheet - LRMC'!$B$51:$B$64,0),LEFT(E$7,2)-1,,)))/(NPV('Input Sheet - LRMC'!$C$16,OFFSET('Input Sheet - LRMC'!$C$66,MATCH($B18,'Input Sheet - LRMC'!$B$67:$B$80,0),,,):OFFSET('Input Sheet - LRMC'!$C$66,MATCH($B18,'Input Sheet - LRMC'!$B$67:$B$80,0),LEFT(E$7,2)-1,,)))),0)</f>
        <v/>
      </c>
      <c r="F18" s="11" t="str">
        <f ca="1">IFERROR(IF($B18="","",(NPV('Input Sheet - LRMC'!$C$16,OFFSET('Input Sheet - LRMC'!$C$50,MATCH($B18,'Input Sheet - LRMC'!$B$51:$B$64,0),,,):OFFSET('Input Sheet - LRMC'!$C$50,MATCH($B18,'Input Sheet - LRMC'!$B$51:$B$64,0),LEFT(F$7,2)-1,,)))/(NPV('Input Sheet - LRMC'!$C$16,OFFSET('Input Sheet - LRMC'!$C$66,MATCH($B18,'Input Sheet - LRMC'!$B$67:$B$80,0),,,):OFFSET('Input Sheet - LRMC'!$C$66,MATCH($B18,'Input Sheet - LRMC'!$B$67:$B$80,0),LEFT(F$7,2)-1,,)))),0)</f>
        <v/>
      </c>
      <c r="G18" s="11" t="str">
        <f ca="1">IFERROR(IF($B18="","",(NPV('Input Sheet - LRMC'!$C$16,OFFSET('Input Sheet - LRMC'!$C$50,MATCH($B18,'Input Sheet - LRMC'!$B$51:$B$64,0),,,):OFFSET('Input Sheet - LRMC'!$C$50,MATCH($B18,'Input Sheet - LRMC'!$B$51:$B$64,0),LEFT(G$7,2)-1,,)))/(NPV('Input Sheet - LRMC'!$C$16,OFFSET('Input Sheet - LRMC'!$C$66,MATCH($B18,'Input Sheet - LRMC'!$B$67:$B$80,0),,,):OFFSET('Input Sheet - LRMC'!$C$66,MATCH($B18,'Input Sheet - LRMC'!$B$67:$B$80,0),LEFT(G$7,2)-1,,)))),0)</f>
        <v/>
      </c>
      <c r="I18" s="46" t="str">
        <f t="shared" si="1"/>
        <v/>
      </c>
      <c r="J18" s="11" t="str">
        <f ca="1">IFERROR(IF($I18="","",IF('Input Sheet - LRMC'!$C$18="Yes",'Input Sheet - LRMC'!$C$19,(NPV('Input Sheet - LRMC'!$C$16,OFFSET('Input Sheet - LRMC'!$C$82,MATCH($B18,'Input Sheet - LRMC'!$B$83:$B$96,0),,,):OFFSET('Input Sheet - LRMC'!$C$82,MATCH($B18,'Input Sheet - LRMC'!$B$83:$B$96,0),LEFT(C$7,2)-1,,)))/(NPV('Input Sheet - LRMC'!$C$16,OFFSET('Input Sheet - LRMC'!$C$66,MATCH($B18,'Input Sheet - LRMC'!$B$67:$B$80,0),,,):OFFSET('Input Sheet - LRMC'!$C$66,MATCH($B18,'Input Sheet - LRMC'!$B$67:$B$80,0),LEFT(C$7,2)-1,,))))),0)</f>
        <v/>
      </c>
      <c r="K18" s="11" t="str">
        <f ca="1">IFERROR(IF($I18="","",IF('Input Sheet - LRMC'!$C$18="Yes",'Input Sheet - LRMC'!$C$19,(NPV('Input Sheet - LRMC'!$C$16,OFFSET('Input Sheet - LRMC'!$C$82,MATCH($B18,'Input Sheet - LRMC'!$B$83:$B$96,0),,,):OFFSET('Input Sheet - LRMC'!$C$82,MATCH($B18,'Input Sheet - LRMC'!$B$83:$B$96,0),LEFT(D$7,2)-1,,)))/(NPV('Input Sheet - LRMC'!$C$16,OFFSET('Input Sheet - LRMC'!$C$66,MATCH($B18,'Input Sheet - LRMC'!$B$67:$B$80,0),,,):OFFSET('Input Sheet - LRMC'!$C$66,MATCH($B18,'Input Sheet - LRMC'!$B$67:$B$80,0),LEFT(D$7,2)-1,,))))),0)</f>
        <v/>
      </c>
      <c r="L18" s="11" t="str">
        <f ca="1">IFERROR(IF($I18="","",IF('Input Sheet - LRMC'!$C$18="Yes",'Input Sheet - LRMC'!$C$19,(NPV('Input Sheet - LRMC'!$C$16,OFFSET('Input Sheet - LRMC'!$C$82,MATCH($B18,'Input Sheet - LRMC'!$B$83:$B$96,0),,,):OFFSET('Input Sheet - LRMC'!$C$82,MATCH($B18,'Input Sheet - LRMC'!$B$83:$B$96,0),LEFT(E$7,2)-1,,)))/(NPV('Input Sheet - LRMC'!$C$16,OFFSET('Input Sheet - LRMC'!$C$66,MATCH($B18,'Input Sheet - LRMC'!$B$67:$B$80,0),,,):OFFSET('Input Sheet - LRMC'!$C$66,MATCH($B18,'Input Sheet - LRMC'!$B$67:$B$80,0),LEFT(E$7,2)-1,,))))),0)</f>
        <v/>
      </c>
      <c r="M18" s="11" t="str">
        <f ca="1">IFERROR(IF($I18="","",IF('Input Sheet - LRMC'!$C$18="Yes",'Input Sheet - LRMC'!$C$19,(NPV('Input Sheet - LRMC'!$C$16,OFFSET('Input Sheet - LRMC'!$C$82,MATCH($B18,'Input Sheet - LRMC'!$B$83:$B$96,0),,,):OFFSET('Input Sheet - LRMC'!$C$82,MATCH($B18,'Input Sheet - LRMC'!$B$83:$B$96,0),LEFT(F$7,2)-1,,)))/(NPV('Input Sheet - LRMC'!$C$16,OFFSET('Input Sheet - LRMC'!$C$66,MATCH($B18,'Input Sheet - LRMC'!$B$67:$B$80,0),,,):OFFSET('Input Sheet - LRMC'!$C$66,MATCH($B18,'Input Sheet - LRMC'!$B$67:$B$80,0),LEFT(F$7,2)-1,,))))),0)</f>
        <v/>
      </c>
      <c r="N18" s="11" t="str">
        <f ca="1">IFERROR(IF($I18="","",IF('Input Sheet - LRMC'!$C$18="Yes",'Input Sheet - LRMC'!$C$19,(NPV('Input Sheet - LRMC'!$C$16,OFFSET('Input Sheet - LRMC'!$C$82,MATCH($B18,'Input Sheet - LRMC'!$B$83:$B$96,0),,,):OFFSET('Input Sheet - LRMC'!$C$82,MATCH($B18,'Input Sheet - LRMC'!$B$83:$B$96,0),LEFT(G$7,2)-1,,)))/(NPV('Input Sheet - LRMC'!$C$16,OFFSET('Input Sheet - LRMC'!$C$66,MATCH($B18,'Input Sheet - LRMC'!$B$67:$B$80,0),,,):OFFSET('Input Sheet - LRMC'!$C$66,MATCH($B18,'Input Sheet - LRMC'!$B$67:$B$80,0),LEFT(G$7,2)-1,,))))),0)</f>
        <v/>
      </c>
      <c r="P18" s="46" t="str">
        <f t="shared" si="2"/>
        <v/>
      </c>
      <c r="Q18" s="11" t="str">
        <f t="shared" si="3"/>
        <v/>
      </c>
      <c r="R18" s="11" t="str">
        <f t="shared" si="0"/>
        <v/>
      </c>
      <c r="S18" s="82" t="str">
        <f t="shared" si="0"/>
        <v/>
      </c>
      <c r="T18" s="11" t="str">
        <f t="shared" si="0"/>
        <v/>
      </c>
      <c r="U18" s="11" t="str">
        <f t="shared" si="0"/>
        <v/>
      </c>
      <c r="W18" s="46" t="str">
        <f t="shared" si="4"/>
        <v/>
      </c>
      <c r="X18" s="11" t="str">
        <f>IF($W18="","",'Input Sheet - LRMC'!$C$25)</f>
        <v/>
      </c>
      <c r="Y18" s="11" t="str">
        <f>IF($W18="","",'Input Sheet - LRMC'!$C$25)</f>
        <v/>
      </c>
      <c r="Z18" s="11" t="str">
        <f>IF($W18="","",'Input Sheet - LRMC'!$C$25)</f>
        <v/>
      </c>
      <c r="AA18" s="11" t="str">
        <f>IF($W18="","",'Input Sheet - LRMC'!$C$25)</f>
        <v/>
      </c>
      <c r="AB18" s="11" t="str">
        <f>IF($W18="","",'Input Sheet - LRMC'!$C$25)</f>
        <v/>
      </c>
    </row>
    <row r="19" spans="2:28">
      <c r="B19" s="46" t="str">
        <f>'Input Sheet - LRMC'!B62</f>
        <v/>
      </c>
      <c r="C19" s="11" t="str">
        <f ca="1">IFERROR(IF($B19="","",(NPV('Input Sheet - LRMC'!$C$16,OFFSET('Input Sheet - LRMC'!$C$50,MATCH($B19,'Input Sheet - LRMC'!$B$51:$B$64,0),,,):OFFSET('Input Sheet - LRMC'!$C$50,MATCH($B19,'Input Sheet - LRMC'!$B$51:$B$64,0),LEFT(C$7,2)-1,,)))/(NPV('Input Sheet - LRMC'!$C$16,OFFSET('Input Sheet - LRMC'!$C$66,MATCH($B19,'Input Sheet - LRMC'!$B$67:$B$80,0),,,):OFFSET('Input Sheet - LRMC'!$C$66,MATCH($B19,'Input Sheet - LRMC'!$B$67:$B$80,0),LEFT(C$7,2)-1,,)))),0)</f>
        <v/>
      </c>
      <c r="D19" s="11" t="str">
        <f ca="1">IFERROR(IF($B19="","",(NPV('Input Sheet - LRMC'!$C$16,OFFSET('Input Sheet - LRMC'!$C$50,MATCH($B19,'Input Sheet - LRMC'!$B$51:$B$64,0),,,):OFFSET('Input Sheet - LRMC'!$C$50,MATCH($B19,'Input Sheet - LRMC'!$B$51:$B$64,0),LEFT(D$7,2)-1,,)))/(NPV('Input Sheet - LRMC'!$C$16,OFFSET('Input Sheet - LRMC'!$C$66,MATCH($B19,'Input Sheet - LRMC'!$B$67:$B$80,0),,,):OFFSET('Input Sheet - LRMC'!$C$66,MATCH($B19,'Input Sheet - LRMC'!$B$67:$B$80,0),LEFT(D$7,2)-1,,)))),0)</f>
        <v/>
      </c>
      <c r="E19" s="11" t="str">
        <f ca="1">IFERROR(IF($B19="","",(NPV('Input Sheet - LRMC'!$C$16,OFFSET('Input Sheet - LRMC'!$C$50,MATCH($B19,'Input Sheet - LRMC'!$B$51:$B$64,0),,,):OFFSET('Input Sheet - LRMC'!$C$50,MATCH($B19,'Input Sheet - LRMC'!$B$51:$B$64,0),LEFT(E$7,2)-1,,)))/(NPV('Input Sheet - LRMC'!$C$16,OFFSET('Input Sheet - LRMC'!$C$66,MATCH($B19,'Input Sheet - LRMC'!$B$67:$B$80,0),,,):OFFSET('Input Sheet - LRMC'!$C$66,MATCH($B19,'Input Sheet - LRMC'!$B$67:$B$80,0),LEFT(E$7,2)-1,,)))),0)</f>
        <v/>
      </c>
      <c r="F19" s="11" t="str">
        <f ca="1">IFERROR(IF($B19="","",(NPV('Input Sheet - LRMC'!$C$16,OFFSET('Input Sheet - LRMC'!$C$50,MATCH($B19,'Input Sheet - LRMC'!$B$51:$B$64,0),,,):OFFSET('Input Sheet - LRMC'!$C$50,MATCH($B19,'Input Sheet - LRMC'!$B$51:$B$64,0),LEFT(F$7,2)-1,,)))/(NPV('Input Sheet - LRMC'!$C$16,OFFSET('Input Sheet - LRMC'!$C$66,MATCH($B19,'Input Sheet - LRMC'!$B$67:$B$80,0),,,):OFFSET('Input Sheet - LRMC'!$C$66,MATCH($B19,'Input Sheet - LRMC'!$B$67:$B$80,0),LEFT(F$7,2)-1,,)))),0)</f>
        <v/>
      </c>
      <c r="G19" s="11" t="str">
        <f ca="1">IFERROR(IF($B19="","",(NPV('Input Sheet - LRMC'!$C$16,OFFSET('Input Sheet - LRMC'!$C$50,MATCH($B19,'Input Sheet - LRMC'!$B$51:$B$64,0),,,):OFFSET('Input Sheet - LRMC'!$C$50,MATCH($B19,'Input Sheet - LRMC'!$B$51:$B$64,0),LEFT(G$7,2)-1,,)))/(NPV('Input Sheet - LRMC'!$C$16,OFFSET('Input Sheet - LRMC'!$C$66,MATCH($B19,'Input Sheet - LRMC'!$B$67:$B$80,0),,,):OFFSET('Input Sheet - LRMC'!$C$66,MATCH($B19,'Input Sheet - LRMC'!$B$67:$B$80,0),LEFT(G$7,2)-1,,)))),0)</f>
        <v/>
      </c>
      <c r="I19" s="46" t="str">
        <f t="shared" ref="I19" si="5">B19</f>
        <v/>
      </c>
      <c r="J19" s="11" t="str">
        <f ca="1">IFERROR(IF($I19="","",IF('Input Sheet - LRMC'!$C$18="Yes",'Input Sheet - LRMC'!$C$19,(NPV('Input Sheet - LRMC'!$C$16,OFFSET('Input Sheet - LRMC'!$C$82,MATCH($B19,'Input Sheet - LRMC'!$B$83:$B$96,0),,,):OFFSET('Input Sheet - LRMC'!$C$82,MATCH($B19,'Input Sheet - LRMC'!$B$83:$B$96,0),LEFT(C$7,2)-1,,)))/(NPV('Input Sheet - LRMC'!$C$16,OFFSET('Input Sheet - LRMC'!$C$66,MATCH($B19,'Input Sheet - LRMC'!$B$67:$B$80,0),,,):OFFSET('Input Sheet - LRMC'!$C$66,MATCH($B19,'Input Sheet - LRMC'!$B$67:$B$80,0),LEFT(C$7,2)-1,,))))),0)</f>
        <v/>
      </c>
      <c r="K19" s="11" t="str">
        <f ca="1">IFERROR(IF($I19="","",IF('Input Sheet - LRMC'!$C$18="Yes",'Input Sheet - LRMC'!$C$19,(NPV('Input Sheet - LRMC'!$C$16,OFFSET('Input Sheet - LRMC'!$C$82,MATCH($B19,'Input Sheet - LRMC'!$B$83:$B$96,0),,,):OFFSET('Input Sheet - LRMC'!$C$82,MATCH($B19,'Input Sheet - LRMC'!$B$83:$B$96,0),LEFT(D$7,2)-1,,)))/(NPV('Input Sheet - LRMC'!$C$16,OFFSET('Input Sheet - LRMC'!$C$66,MATCH($B19,'Input Sheet - LRMC'!$B$67:$B$80,0),,,):OFFSET('Input Sheet - LRMC'!$C$66,MATCH($B19,'Input Sheet - LRMC'!$B$67:$B$80,0),LEFT(D$7,2)-1,,))))),0)</f>
        <v/>
      </c>
      <c r="L19" s="11" t="str">
        <f ca="1">IFERROR(IF($I19="","",IF('Input Sheet - LRMC'!$C$18="Yes",'Input Sheet - LRMC'!$C$19,(NPV('Input Sheet - LRMC'!$C$16,OFFSET('Input Sheet - LRMC'!$C$82,MATCH($B19,'Input Sheet - LRMC'!$B$83:$B$96,0),,,):OFFSET('Input Sheet - LRMC'!$C$82,MATCH($B19,'Input Sheet - LRMC'!$B$83:$B$96,0),LEFT(E$7,2)-1,,)))/(NPV('Input Sheet - LRMC'!$C$16,OFFSET('Input Sheet - LRMC'!$C$66,MATCH($B19,'Input Sheet - LRMC'!$B$67:$B$80,0),,,):OFFSET('Input Sheet - LRMC'!$C$66,MATCH($B19,'Input Sheet - LRMC'!$B$67:$B$80,0),LEFT(E$7,2)-1,,))))),0)</f>
        <v/>
      </c>
      <c r="M19" s="11" t="str">
        <f ca="1">IFERROR(IF($I19="","",IF('Input Sheet - LRMC'!$C$18="Yes",'Input Sheet - LRMC'!$C$19,(NPV('Input Sheet - LRMC'!$C$16,OFFSET('Input Sheet - LRMC'!$C$82,MATCH($B19,'Input Sheet - LRMC'!$B$83:$B$96,0),,,):OFFSET('Input Sheet - LRMC'!$C$82,MATCH($B19,'Input Sheet - LRMC'!$B$83:$B$96,0),LEFT(F$7,2)-1,,)))/(NPV('Input Sheet - LRMC'!$C$16,OFFSET('Input Sheet - LRMC'!$C$66,MATCH($B19,'Input Sheet - LRMC'!$B$67:$B$80,0),,,):OFFSET('Input Sheet - LRMC'!$C$66,MATCH($B19,'Input Sheet - LRMC'!$B$67:$B$80,0),LEFT(F$7,2)-1,,))))),0)</f>
        <v/>
      </c>
      <c r="N19" s="11" t="str">
        <f ca="1">IFERROR(IF($I19="","",IF('Input Sheet - LRMC'!$C$18="Yes",'Input Sheet - LRMC'!$C$19,(NPV('Input Sheet - LRMC'!$C$16,OFFSET('Input Sheet - LRMC'!$C$82,MATCH($B19,'Input Sheet - LRMC'!$B$83:$B$96,0),,,):OFFSET('Input Sheet - LRMC'!$C$82,MATCH($B19,'Input Sheet - LRMC'!$B$83:$B$96,0),LEFT(G$7,2)-1,,)))/(NPV('Input Sheet - LRMC'!$C$16,OFFSET('Input Sheet - LRMC'!$C$66,MATCH($B19,'Input Sheet - LRMC'!$B$67:$B$80,0),,,):OFFSET('Input Sheet - LRMC'!$C$66,MATCH($B19,'Input Sheet - LRMC'!$B$67:$B$80,0),LEFT(G$7,2)-1,,))))),0)</f>
        <v/>
      </c>
      <c r="P19" s="46" t="str">
        <f t="shared" ref="P19" si="6">I19</f>
        <v/>
      </c>
      <c r="Q19" s="11" t="str">
        <f t="shared" ref="Q19" si="7">IF($P19="","",C19+J19)</f>
        <v/>
      </c>
      <c r="R19" s="11" t="str">
        <f t="shared" ref="R19" si="8">IF($P19="","",D19+K19)</f>
        <v/>
      </c>
      <c r="S19" s="82" t="str">
        <f t="shared" ref="S19" si="9">IF($P19="","",E19+L19)</f>
        <v/>
      </c>
      <c r="T19" s="11" t="str">
        <f t="shared" ref="T19" si="10">IF($P19="","",F19+M19)</f>
        <v/>
      </c>
      <c r="U19" s="11" t="str">
        <f t="shared" ref="U19" si="11">IF($P19="","",G19+N19)</f>
        <v/>
      </c>
      <c r="W19" s="46"/>
      <c r="X19" s="11"/>
      <c r="Y19" s="11"/>
      <c r="Z19" s="11"/>
      <c r="AA19" s="11"/>
      <c r="AB19" s="11"/>
    </row>
    <row r="20" spans="2:28">
      <c r="B20" s="46" t="str">
        <f>'Input Sheet - LRMC'!B63</f>
        <v/>
      </c>
      <c r="C20" s="11" t="str">
        <f ca="1">IFERROR(IF($B20="","",(NPV('Input Sheet - LRMC'!$C$16,OFFSET('Input Sheet - LRMC'!$C$50,MATCH($B20,'Input Sheet - LRMC'!$B$51:$B$64,0),,,):OFFSET('Input Sheet - LRMC'!$C$50,MATCH($B20,'Input Sheet - LRMC'!$B$51:$B$64,0),LEFT(C$7,2)-1,,)))/(NPV('Input Sheet - LRMC'!$C$16,OFFSET('Input Sheet - LRMC'!$C$66,MATCH($B20,'Input Sheet - LRMC'!$B$67:$B$80,0),,,):OFFSET('Input Sheet - LRMC'!$C$66,MATCH($B20,'Input Sheet - LRMC'!$B$67:$B$80,0),LEFT(C$7,2)-1,,)))),0)</f>
        <v/>
      </c>
      <c r="D20" s="11" t="str">
        <f ca="1">IFERROR(IF($B20="","",(NPV('Input Sheet - LRMC'!$C$16,OFFSET('Input Sheet - LRMC'!$C$50,MATCH($B20,'Input Sheet - LRMC'!$B$51:$B$64,0),,,):OFFSET('Input Sheet - LRMC'!$C$50,MATCH($B20,'Input Sheet - LRMC'!$B$51:$B$64,0),LEFT(D$7,2)-1,,)))/(NPV('Input Sheet - LRMC'!$C$16,OFFSET('Input Sheet - LRMC'!$C$66,MATCH($B20,'Input Sheet - LRMC'!$B$67:$B$80,0),,,):OFFSET('Input Sheet - LRMC'!$C$66,MATCH($B20,'Input Sheet - LRMC'!$B$67:$B$80,0),LEFT(D$7,2)-1,,)))),0)</f>
        <v/>
      </c>
      <c r="E20" s="11" t="str">
        <f ca="1">IFERROR(IF($B20="","",(NPV('Input Sheet - LRMC'!$C$16,OFFSET('Input Sheet - LRMC'!$C$50,MATCH($B20,'Input Sheet - LRMC'!$B$51:$B$64,0),,,):OFFSET('Input Sheet - LRMC'!$C$50,MATCH($B20,'Input Sheet - LRMC'!$B$51:$B$64,0),LEFT(E$7,2)-1,,)))/(NPV('Input Sheet - LRMC'!$C$16,OFFSET('Input Sheet - LRMC'!$C$66,MATCH($B20,'Input Sheet - LRMC'!$B$67:$B$80,0),,,):OFFSET('Input Sheet - LRMC'!$C$66,MATCH($B20,'Input Sheet - LRMC'!$B$67:$B$80,0),LEFT(E$7,2)-1,,)))),0)</f>
        <v/>
      </c>
      <c r="F20" s="11" t="str">
        <f ca="1">IFERROR(IF($B20="","",(NPV('Input Sheet - LRMC'!$C$16,OFFSET('Input Sheet - LRMC'!$C$50,MATCH($B20,'Input Sheet - LRMC'!$B$51:$B$64,0),,,):OFFSET('Input Sheet - LRMC'!$C$50,MATCH($B20,'Input Sheet - LRMC'!$B$51:$B$64,0),LEFT(F$7,2)-1,,)))/(NPV('Input Sheet - LRMC'!$C$16,OFFSET('Input Sheet - LRMC'!$C$66,MATCH($B20,'Input Sheet - LRMC'!$B$67:$B$80,0),,,):OFFSET('Input Sheet - LRMC'!$C$66,MATCH($B20,'Input Sheet - LRMC'!$B$67:$B$80,0),LEFT(F$7,2)-1,,)))),0)</f>
        <v/>
      </c>
      <c r="G20" s="11" t="str">
        <f ca="1">IFERROR(IF($B20="","",(NPV('Input Sheet - LRMC'!$C$16,OFFSET('Input Sheet - LRMC'!$C$50,MATCH($B20,'Input Sheet - LRMC'!$B$51:$B$64,0),,,):OFFSET('Input Sheet - LRMC'!$C$50,MATCH($B20,'Input Sheet - LRMC'!$B$51:$B$64,0),LEFT(G$7,2)-1,,)))/(NPV('Input Sheet - LRMC'!$C$16,OFFSET('Input Sheet - LRMC'!$C$66,MATCH($B20,'Input Sheet - LRMC'!$B$67:$B$80,0),,,):OFFSET('Input Sheet - LRMC'!$C$66,MATCH($B20,'Input Sheet - LRMC'!$B$67:$B$80,0),LEFT(G$7,2)-1,,)))),0)</f>
        <v/>
      </c>
      <c r="I20" s="46" t="str">
        <f t="shared" si="1"/>
        <v/>
      </c>
      <c r="J20" s="11" t="str">
        <f ca="1">IFERROR(IF($I20="","",IF('Input Sheet - LRMC'!$C$18="Yes",'Input Sheet - LRMC'!$C$19,(NPV('Input Sheet - LRMC'!$C$16,OFFSET('Input Sheet - LRMC'!$C$82,MATCH($B20,'Input Sheet - LRMC'!$B$83:$B$96,0),,,):OFFSET('Input Sheet - LRMC'!$C$82,MATCH($B20,'Input Sheet - LRMC'!$B$83:$B$96,0),LEFT(C$7,2)-1,,)))/(NPV('Input Sheet - LRMC'!$C$16,OFFSET('Input Sheet - LRMC'!$C$66,MATCH($B20,'Input Sheet - LRMC'!$B$67:$B$80,0),,,):OFFSET('Input Sheet - LRMC'!$C$66,MATCH($B20,'Input Sheet - LRMC'!$B$67:$B$80,0),LEFT(C$7,2)-1,,))))),0)</f>
        <v/>
      </c>
      <c r="K20" s="11" t="str">
        <f ca="1">IFERROR(IF($I20="","",IF('Input Sheet - LRMC'!$C$18="Yes",'Input Sheet - LRMC'!$C$19,(NPV('Input Sheet - LRMC'!$C$16,OFFSET('Input Sheet - LRMC'!$C$82,MATCH($B20,'Input Sheet - LRMC'!$B$83:$B$96,0),,,):OFFSET('Input Sheet - LRMC'!$C$82,MATCH($B20,'Input Sheet - LRMC'!$B$83:$B$96,0),LEFT(D$7,2)-1,,)))/(NPV('Input Sheet - LRMC'!$C$16,OFFSET('Input Sheet - LRMC'!$C$66,MATCH($B20,'Input Sheet - LRMC'!$B$67:$B$80,0),,,):OFFSET('Input Sheet - LRMC'!$C$66,MATCH($B20,'Input Sheet - LRMC'!$B$67:$B$80,0),LEFT(D$7,2)-1,,))))),0)</f>
        <v/>
      </c>
      <c r="L20" s="11" t="str">
        <f ca="1">IFERROR(IF($I20="","",IF('Input Sheet - LRMC'!$C$18="Yes",'Input Sheet - LRMC'!$C$19,(NPV('Input Sheet - LRMC'!$C$16,OFFSET('Input Sheet - LRMC'!$C$82,MATCH($B20,'Input Sheet - LRMC'!$B$83:$B$96,0),,,):OFFSET('Input Sheet - LRMC'!$C$82,MATCH($B20,'Input Sheet - LRMC'!$B$83:$B$96,0),LEFT(E$7,2)-1,,)))/(NPV('Input Sheet - LRMC'!$C$16,OFFSET('Input Sheet - LRMC'!$C$66,MATCH($B20,'Input Sheet - LRMC'!$B$67:$B$80,0),,,):OFFSET('Input Sheet - LRMC'!$C$66,MATCH($B20,'Input Sheet - LRMC'!$B$67:$B$80,0),LEFT(E$7,2)-1,,))))),0)</f>
        <v/>
      </c>
      <c r="M20" s="11" t="str">
        <f ca="1">IFERROR(IF($I20="","",IF('Input Sheet - LRMC'!$C$18="Yes",'Input Sheet - LRMC'!$C$19,(NPV('Input Sheet - LRMC'!$C$16,OFFSET('Input Sheet - LRMC'!$C$82,MATCH($B20,'Input Sheet - LRMC'!$B$83:$B$96,0),,,):OFFSET('Input Sheet - LRMC'!$C$82,MATCH($B20,'Input Sheet - LRMC'!$B$83:$B$96,0),LEFT(F$7,2)-1,,)))/(NPV('Input Sheet - LRMC'!$C$16,OFFSET('Input Sheet - LRMC'!$C$66,MATCH($B20,'Input Sheet - LRMC'!$B$67:$B$80,0),,,):OFFSET('Input Sheet - LRMC'!$C$66,MATCH($B20,'Input Sheet - LRMC'!$B$67:$B$80,0),LEFT(F$7,2)-1,,))))),0)</f>
        <v/>
      </c>
      <c r="N20" s="11" t="str">
        <f ca="1">IFERROR(IF($I20="","",IF('Input Sheet - LRMC'!$C$18="Yes",'Input Sheet - LRMC'!$C$19,(NPV('Input Sheet - LRMC'!$C$16,OFFSET('Input Sheet - LRMC'!$C$82,MATCH($B20,'Input Sheet - LRMC'!$B$83:$B$96,0),,,):OFFSET('Input Sheet - LRMC'!$C$82,MATCH($B20,'Input Sheet - LRMC'!$B$83:$B$96,0),LEFT(G$7,2)-1,,)))/(NPV('Input Sheet - LRMC'!$C$16,OFFSET('Input Sheet - LRMC'!$C$66,MATCH($B20,'Input Sheet - LRMC'!$B$67:$B$80,0),,,):OFFSET('Input Sheet - LRMC'!$C$66,MATCH($B20,'Input Sheet - LRMC'!$B$67:$B$80,0),LEFT(G$7,2)-1,,))))),0)</f>
        <v/>
      </c>
      <c r="P20" s="46" t="str">
        <f t="shared" si="2"/>
        <v/>
      </c>
      <c r="Q20" s="11" t="str">
        <f t="shared" si="3"/>
        <v/>
      </c>
      <c r="R20" s="11" t="str">
        <f t="shared" si="0"/>
        <v/>
      </c>
      <c r="S20" s="82" t="str">
        <f t="shared" si="0"/>
        <v/>
      </c>
      <c r="T20" s="11" t="str">
        <f t="shared" si="0"/>
        <v/>
      </c>
      <c r="U20" s="11" t="str">
        <f t="shared" si="0"/>
        <v/>
      </c>
      <c r="W20" s="46" t="str">
        <f t="shared" si="4"/>
        <v/>
      </c>
      <c r="X20" s="11" t="str">
        <f>IF($W20="","",'Input Sheet - LRMC'!$C$25)</f>
        <v/>
      </c>
      <c r="Y20" s="11" t="str">
        <f>IF($W20="","",'Input Sheet - LRMC'!$C$25)</f>
        <v/>
      </c>
      <c r="Z20" s="11" t="str">
        <f>IF($W20="","",'Input Sheet - LRMC'!$C$25)</f>
        <v/>
      </c>
      <c r="AA20" s="11" t="str">
        <f>IF($W20="","",'Input Sheet - LRMC'!$C$25)</f>
        <v/>
      </c>
      <c r="AB20" s="11" t="str">
        <f>IF($W20="","",'Input Sheet - LRMC'!$C$25)</f>
        <v/>
      </c>
    </row>
    <row r="21" spans="2:28">
      <c r="B21" s="9" t="s">
        <v>6</v>
      </c>
      <c r="C21" s="13">
        <f ca="1">IFERROR(IF($B21="","",(NPV('Input Sheet - LRMC'!$C$16,OFFSET('Input Sheet - LRMC'!$C$50,MATCH($B21,'Input Sheet - LRMC'!$B$51:$B$64,0),,,):OFFSET('Input Sheet - LRMC'!$C$50,MATCH($B21,'Input Sheet - LRMC'!$B$51:$B$64,0),LEFT(C$7,2)-1,,)))/(NPV('Input Sheet - LRMC'!$C$16,OFFSET('Input Sheet - LRMC'!$C$66,MATCH($B21,'Input Sheet - LRMC'!$B$67:$B$80,0),,,):OFFSET('Input Sheet - LRMC'!$C$66,MATCH($B21,'Input Sheet - LRMC'!$B$67:$B$80,0),LEFT(C$7,2)-1,,)))),0)</f>
        <v>3.0265911509355039</v>
      </c>
      <c r="D21" s="13">
        <f ca="1">IFERROR(IF($B21="","",(NPV('Input Sheet - LRMC'!$C$16,OFFSET('Input Sheet - LRMC'!$C$50,MATCH($B21,'Input Sheet - LRMC'!$B$51:$B$64,0),,,):OFFSET('Input Sheet - LRMC'!$C$50,MATCH($B21,'Input Sheet - LRMC'!$B$51:$B$64,0),LEFT(D$7,2)-1,,)))/(NPV('Input Sheet - LRMC'!$C$16,OFFSET('Input Sheet - LRMC'!$C$66,MATCH($B21,'Input Sheet - LRMC'!$B$67:$B$80,0),,,):OFFSET('Input Sheet - LRMC'!$C$66,MATCH($B21,'Input Sheet - LRMC'!$B$67:$B$80,0),LEFT(D$7,2)-1,,)))),0)</f>
        <v>2.9933633554992634</v>
      </c>
      <c r="E21" s="13">
        <f ca="1">IFERROR(IF($B21="","",(NPV('Input Sheet - LRMC'!$C$16,OFFSET('Input Sheet - LRMC'!$C$50,MATCH($B21,'Input Sheet - LRMC'!$B$51:$B$64,0),,,):OFFSET('Input Sheet - LRMC'!$C$50,MATCH($B21,'Input Sheet - LRMC'!$B$51:$B$64,0),LEFT(E$7,2)-1,,)))/(NPV('Input Sheet - LRMC'!$C$16,OFFSET('Input Sheet - LRMC'!$C$66,MATCH($B21,'Input Sheet - LRMC'!$B$67:$B$80,0),,,):OFFSET('Input Sheet - LRMC'!$C$66,MATCH($B21,'Input Sheet - LRMC'!$B$67:$B$80,0),LEFT(E$7,2)-1,,)))),0)</f>
        <v>1.8926212030831475</v>
      </c>
      <c r="F21" s="13">
        <f ca="1">IFERROR(IF($B21="","",(NPV('Input Sheet - LRMC'!$C$16,OFFSET('Input Sheet - LRMC'!$C$50,MATCH($B21,'Input Sheet - LRMC'!$B$51:$B$64,0),,,):OFFSET('Input Sheet - LRMC'!$C$50,MATCH($B21,'Input Sheet - LRMC'!$B$51:$B$64,0),LEFT(F$7,2)-1,,)))/(NPV('Input Sheet - LRMC'!$C$16,OFFSET('Input Sheet - LRMC'!$C$66,MATCH($B21,'Input Sheet - LRMC'!$B$67:$B$80,0),,,):OFFSET('Input Sheet - LRMC'!$C$66,MATCH($B21,'Input Sheet - LRMC'!$B$67:$B$80,0),LEFT(F$7,2)-1,,)))),0)</f>
        <v>1.4994804397157475</v>
      </c>
      <c r="G21" s="13">
        <f ca="1">IFERROR(IF($B21="","",(NPV('Input Sheet - LRMC'!$C$16,OFFSET('Input Sheet - LRMC'!$C$50,MATCH($B21,'Input Sheet - LRMC'!$B$51:$B$64,0),,,):OFFSET('Input Sheet - LRMC'!$C$50,MATCH($B21,'Input Sheet - LRMC'!$B$51:$B$64,0),LEFT(G$7,2)-1,,)))/(NPV('Input Sheet - LRMC'!$C$16,OFFSET('Input Sheet - LRMC'!$C$66,MATCH($B21,'Input Sheet - LRMC'!$B$67:$B$80,0),,,):OFFSET('Input Sheet - LRMC'!$C$66,MATCH($B21,'Input Sheet - LRMC'!$B$67:$B$80,0),LEFT(G$7,2)-1,,)))),0)</f>
        <v>1.4994804397157475</v>
      </c>
      <c r="I21" s="9" t="str">
        <f>B21</f>
        <v>TOTAL</v>
      </c>
      <c r="J21" s="13">
        <f ca="1">IFERROR(IF($I21="","",IF('Input Sheet - LRMC'!$C$18="Yes",'Input Sheet - LRMC'!$C$19,(NPV('Input Sheet - LRMC'!$C$16,OFFSET('Input Sheet - LRMC'!$C$82,MATCH($B21,'Input Sheet - LRMC'!$B$83:$B$96,0),,,):OFFSET('Input Sheet - LRMC'!$C$82,MATCH($B21,'Input Sheet - LRMC'!$B$83:$B$96,0),LEFT(C$7,2)-1,,)))/(NPV('Input Sheet - LRMC'!$C$16,OFFSET('Input Sheet - LRMC'!$C$66,MATCH($B21,'Input Sheet - LRMC'!$B$67:$B$80,0),,,):OFFSET('Input Sheet - LRMC'!$C$66,MATCH($B21,'Input Sheet - LRMC'!$B$67:$B$80,0),LEFT(C$7,2)-1,,))))),0)</f>
        <v>6.0988790243772587E-2</v>
      </c>
      <c r="K21" s="13">
        <f ca="1">IFERROR(IF($I21="","",IF('Input Sheet - LRMC'!$C$18="Yes",'Input Sheet - LRMC'!$C$19,(NPV('Input Sheet - LRMC'!$C$16,OFFSET('Input Sheet - LRMC'!$C$82,MATCH($B21,'Input Sheet - LRMC'!$B$83:$B$96,0),,,):OFFSET('Input Sheet - LRMC'!$C$82,MATCH($B21,'Input Sheet - LRMC'!$B$83:$B$96,0),LEFT(D$7,2)-1,,)))/(NPV('Input Sheet - LRMC'!$C$16,OFFSET('Input Sheet - LRMC'!$C$66,MATCH($B21,'Input Sheet - LRMC'!$B$67:$B$80,0),,,):OFFSET('Input Sheet - LRMC'!$C$66,MATCH($B21,'Input Sheet - LRMC'!$B$67:$B$80,0),LEFT(D$7,2)-1,,))))),0)</f>
        <v>6.6722834903173683E-2</v>
      </c>
      <c r="L21" s="13">
        <f ca="1">IFERROR(IF($I21="","",IF('Input Sheet - LRMC'!$C$18="Yes",'Input Sheet - LRMC'!$C$19,(NPV('Input Sheet - LRMC'!$C$16,OFFSET('Input Sheet - LRMC'!$C$82,MATCH($B21,'Input Sheet - LRMC'!$B$83:$B$96,0),,,):OFFSET('Input Sheet - LRMC'!$C$82,MATCH($B21,'Input Sheet - LRMC'!$B$83:$B$96,0),LEFT(E$7,2)-1,,)))/(NPV('Input Sheet - LRMC'!$C$16,OFFSET('Input Sheet - LRMC'!$C$66,MATCH($B21,'Input Sheet - LRMC'!$B$67:$B$80,0),,,):OFFSET('Input Sheet - LRMC'!$C$66,MATCH($B21,'Input Sheet - LRMC'!$B$67:$B$80,0),LEFT(E$7,2)-1,,))))),0)</f>
        <v>7.1595400852913618E-2</v>
      </c>
      <c r="M21" s="13">
        <f ca="1">IFERROR(IF($I21="","",IF('Input Sheet - LRMC'!$C$18="Yes",'Input Sheet - LRMC'!$C$19,(NPV('Input Sheet - LRMC'!$C$16,OFFSET('Input Sheet - LRMC'!$C$82,MATCH($B21,'Input Sheet - LRMC'!$B$83:$B$96,0),,,):OFFSET('Input Sheet - LRMC'!$C$82,MATCH($B21,'Input Sheet - LRMC'!$B$83:$B$96,0),LEFT(F$7,2)-1,,)))/(NPV('Input Sheet - LRMC'!$C$16,OFFSET('Input Sheet - LRMC'!$C$66,MATCH($B21,'Input Sheet - LRMC'!$B$67:$B$80,0),,,):OFFSET('Input Sheet - LRMC'!$C$66,MATCH($B21,'Input Sheet - LRMC'!$B$67:$B$80,0),LEFT(F$7,2)-1,,))))),0)</f>
        <v>7.3335685162762246E-2</v>
      </c>
      <c r="N21" s="13">
        <f ca="1">IFERROR(IF($I21="","",IF('Input Sheet - LRMC'!$C$18="Yes",'Input Sheet - LRMC'!$C$19,(NPV('Input Sheet - LRMC'!$C$16,OFFSET('Input Sheet - LRMC'!$C$82,MATCH($B21,'Input Sheet - LRMC'!$B$83:$B$96,0),,,):OFFSET('Input Sheet - LRMC'!$C$82,MATCH($B21,'Input Sheet - LRMC'!$B$83:$B$96,0),LEFT(G$7,2)-1,,)))/(NPV('Input Sheet - LRMC'!$C$16,OFFSET('Input Sheet - LRMC'!$C$66,MATCH($B21,'Input Sheet - LRMC'!$B$67:$B$80,0),,,):OFFSET('Input Sheet - LRMC'!$C$66,MATCH($B21,'Input Sheet - LRMC'!$B$67:$B$80,0),LEFT(G$7,2)-1,,))))),0)</f>
        <v>7.3335685162762246E-2</v>
      </c>
      <c r="P21" s="9" t="str">
        <f>I21</f>
        <v>TOTAL</v>
      </c>
      <c r="Q21" s="13">
        <f ca="1">IF($P21="","",C21+J21)</f>
        <v>3.0875799411792766</v>
      </c>
      <c r="R21" s="13">
        <f ca="1">IF($P21="","",D21+K21)</f>
        <v>3.060086190402437</v>
      </c>
      <c r="S21" s="83">
        <f ca="1">IF($P21="","",E21+L21)</f>
        <v>1.9642166039360611</v>
      </c>
      <c r="T21" s="13">
        <f ca="1">IF($P21="","",F21+M21)</f>
        <v>1.5728161248785097</v>
      </c>
      <c r="U21" s="13">
        <f ca="1">IF($P21="","",G21+N21)</f>
        <v>1.5728161248785097</v>
      </c>
      <c r="W21" s="9" t="str">
        <f>P21</f>
        <v>TOTAL</v>
      </c>
      <c r="X21" s="13">
        <f>IF($W21="","",'Input Sheet - LRMC'!$C$25)</f>
        <v>0</v>
      </c>
      <c r="Y21" s="13">
        <f>IF($W21="","",'Input Sheet - LRMC'!$C$25)</f>
        <v>0</v>
      </c>
      <c r="Z21" s="13">
        <f>IF($W21="","",'Input Sheet - LRMC'!$C$25)</f>
        <v>0</v>
      </c>
      <c r="AA21" s="13">
        <f>IF($W21="","",'Input Sheet - LRMC'!$C$25)</f>
        <v>0</v>
      </c>
      <c r="AB21" s="13">
        <f>IF($W21="","",'Input Sheet - LRMC'!$C$25)</f>
        <v>0</v>
      </c>
    </row>
    <row r="24" spans="2:28">
      <c r="B24" s="2" t="str">
        <f>'Input Sheet - LRMC'!B99</f>
        <v>Zone substations</v>
      </c>
      <c r="I24" s="2" t="str">
        <f>B24</f>
        <v>Zone substations</v>
      </c>
      <c r="P24" s="2" t="str">
        <f>I24</f>
        <v>Zone substations</v>
      </c>
      <c r="W24" s="2" t="str">
        <f>P24</f>
        <v>Zone substations</v>
      </c>
    </row>
    <row r="26" spans="2:28">
      <c r="B26" s="4" t="str">
        <f t="shared" ref="B26:B38" si="12">B7</f>
        <v>Long Run Marginal Capital Cost (kVA)</v>
      </c>
      <c r="C26" s="8" t="s">
        <v>9</v>
      </c>
      <c r="D26" s="7" t="s">
        <v>10</v>
      </c>
      <c r="E26" s="7" t="s">
        <v>11</v>
      </c>
      <c r="F26" s="7" t="s">
        <v>12</v>
      </c>
      <c r="G26" s="7" t="s">
        <v>13</v>
      </c>
      <c r="I26" s="4" t="str">
        <f>I7</f>
        <v>Short Run Marginal (Operating) Cost (kVA)</v>
      </c>
      <c r="J26" s="8" t="s">
        <v>9</v>
      </c>
      <c r="K26" s="7" t="s">
        <v>10</v>
      </c>
      <c r="L26" s="7" t="s">
        <v>11</v>
      </c>
      <c r="M26" s="7" t="s">
        <v>12</v>
      </c>
      <c r="N26" s="7" t="s">
        <v>13</v>
      </c>
      <c r="P26" s="4" t="str">
        <f>P7</f>
        <v>Total LRMC (kVA)</v>
      </c>
      <c r="Q26" s="8" t="s">
        <v>9</v>
      </c>
      <c r="R26" s="7" t="s">
        <v>10</v>
      </c>
      <c r="S26" s="81" t="s">
        <v>11</v>
      </c>
      <c r="T26" s="7" t="s">
        <v>12</v>
      </c>
      <c r="U26" s="7" t="s">
        <v>13</v>
      </c>
      <c r="W26" s="4" t="s">
        <v>19</v>
      </c>
      <c r="X26" s="8" t="s">
        <v>9</v>
      </c>
      <c r="Y26" s="7" t="s">
        <v>10</v>
      </c>
      <c r="Z26" s="7" t="s">
        <v>11</v>
      </c>
      <c r="AA26" s="7" t="s">
        <v>12</v>
      </c>
      <c r="AB26" s="7" t="s">
        <v>13</v>
      </c>
    </row>
    <row r="27" spans="2:28">
      <c r="B27" s="46" t="str">
        <f t="shared" si="12"/>
        <v>All Network</v>
      </c>
      <c r="C27" s="11">
        <f ca="1">IFERROR(IF($B27="","",(NPV('Input Sheet - LRMC'!$C$16,OFFSET('Input Sheet - LRMC'!$C$101,MATCH($B8,'Input Sheet - LRMC'!$B$102:$B$115,0),,,):OFFSET('Input Sheet - LRMC'!$C$101,MATCH($B8,'Input Sheet - LRMC'!$B$102:$B$115,0),LEFT(C$7,2)-1,,)))/(NPV('Input Sheet - LRMC'!$C$16,OFFSET('Input Sheet - LRMC'!$C$117,MATCH($B8,'Input Sheet - LRMC'!$B$118:$B$131,0),,,):OFFSET('Input Sheet - LRMC'!$C$117,MATCH($B8,'Input Sheet - LRMC'!$B$118:$B$131,0),LEFT(C$7,2)-1,,)))),0)</f>
        <v>67.88996564004897</v>
      </c>
      <c r="D27" s="11">
        <f ca="1">IFERROR(IF($B27="","",(NPV('Input Sheet - LRMC'!$C$16,OFFSET('Input Sheet - LRMC'!$C$101,MATCH($B8,'Input Sheet - LRMC'!$B$102:$B$115,0),,,):OFFSET('Input Sheet - LRMC'!$C$101,MATCH($B8,'Input Sheet - LRMC'!$B$102:$B$115,0),LEFT(D$7,2)-1,,)))/(NPV('Input Sheet - LRMC'!$C$16,OFFSET('Input Sheet - LRMC'!$C$117,MATCH($B8,'Input Sheet - LRMC'!$B$118:$B$131,0),,,):OFFSET('Input Sheet - LRMC'!$C$117,MATCH($B8,'Input Sheet - LRMC'!$B$118:$B$131,0),LEFT(D$7,2)-1,,)))),0)</f>
        <v>36.40706916230458</v>
      </c>
      <c r="E27" s="11">
        <f ca="1">IFERROR(IF($B27="","",(NPV('Input Sheet - LRMC'!$C$16,OFFSET('Input Sheet - LRMC'!$C$101,MATCH($B8,'Input Sheet - LRMC'!$B$102:$B$115,0),,,):OFFSET('Input Sheet - LRMC'!$C$101,MATCH($B8,'Input Sheet - LRMC'!$B$102:$B$115,0),LEFT(E$7,2)-1,,)))/(NPV('Input Sheet - LRMC'!$C$16,OFFSET('Input Sheet - LRMC'!$C$117,MATCH($B8,'Input Sheet - LRMC'!$B$118:$B$131,0),,,):OFFSET('Input Sheet - LRMC'!$C$117,MATCH($B8,'Input Sheet - LRMC'!$B$118:$B$131,0),LEFT(E$7,2)-1,,)))),0)</f>
        <v>23.088053175128969</v>
      </c>
      <c r="F27" s="11">
        <f ca="1">IFERROR(IF($B27="","",(NPV('Input Sheet - LRMC'!$C$16,OFFSET('Input Sheet - LRMC'!$C$101,MATCH($B8,'Input Sheet - LRMC'!$B$102:$B$115,0),,,):OFFSET('Input Sheet - LRMC'!$C$101,MATCH($B8,'Input Sheet - LRMC'!$B$102:$B$115,0),LEFT(F$7,2)-1,,)))/(NPV('Input Sheet - LRMC'!$C$16,OFFSET('Input Sheet - LRMC'!$C$117,MATCH($B8,'Input Sheet - LRMC'!$B$118:$B$131,0),,,):OFFSET('Input Sheet - LRMC'!$C$117,MATCH($B8,'Input Sheet - LRMC'!$B$118:$B$131,0),LEFT(F$7,2)-1,,)))),0)</f>
        <v>18.311702044878725</v>
      </c>
      <c r="G27" s="11">
        <f ca="1">IFERROR(IF($B27="","",(NPV('Input Sheet - LRMC'!$C$16,OFFSET('Input Sheet - LRMC'!$C$101,MATCH($B8,'Input Sheet - LRMC'!$B$102:$B$115,0),,,):OFFSET('Input Sheet - LRMC'!$C$101,MATCH($B8,'Input Sheet - LRMC'!$B$102:$B$115,0),LEFT(G$7,2)-1,,)))/(NPV('Input Sheet - LRMC'!$C$16,OFFSET('Input Sheet - LRMC'!$C$117,MATCH($B8,'Input Sheet - LRMC'!$B$118:$B$131,0),,,):OFFSET('Input Sheet - LRMC'!$C$117,MATCH($B8,'Input Sheet - LRMC'!$B$118:$B$131,0),LEFT(G$7,2)-1,,)))),0)</f>
        <v>18.311702044878725</v>
      </c>
      <c r="I27" s="46" t="str">
        <f>B27</f>
        <v>All Network</v>
      </c>
      <c r="J27" s="11">
        <f ca="1">IFERROR(IF($I27="","",IF('Input Sheet - LRMC'!$C$18="Yes",'Input Sheet - LRMC'!$C$20,(NPV('Input Sheet - LRMC'!$C$16,OFFSET('Input Sheet - LRMC'!$C$133,MATCH($I27,'Input Sheet - LRMC'!$B$134:$B$147,0),,,):OFFSET('Input Sheet - LRMC'!$C$133,MATCH($I27,'Input Sheet - LRMC'!$B$134:$B$147,0),LEFT(J$26,2)-1,,)))/(NPV('Input Sheet - LRMC'!$C$16,OFFSET('Input Sheet - LRMC'!$C$117,MATCH($I27,'Input Sheet - LRMC'!$B$118:$B$131,0),,,):OFFSET('Input Sheet - LRMC'!$C$117,MATCH($I27,'Input Sheet - LRMC'!$B$118:$B$131,0),LEFT(J$26,2)-1,,))))),0)</f>
        <v>1.011366255388489</v>
      </c>
      <c r="K27" s="11">
        <f ca="1">IFERROR(IF($I27="","",IF('Input Sheet - LRMC'!$C$18="Yes",'Input Sheet - LRMC'!$C$20,(NPV('Input Sheet - LRMC'!$C$16,OFFSET('Input Sheet - LRMC'!$C$133,MATCH($I27,'Input Sheet - LRMC'!$B$134:$B$147,0),,,):OFFSET('Input Sheet - LRMC'!$C$133,MATCH($I27,'Input Sheet - LRMC'!$B$134:$B$147,0),LEFT(K$26,2)-1,,)))/(NPV('Input Sheet - LRMC'!$C$16,OFFSET('Input Sheet - LRMC'!$C$117,MATCH($I27,'Input Sheet - LRMC'!$B$118:$B$131,0),,,):OFFSET('Input Sheet - LRMC'!$C$117,MATCH($I27,'Input Sheet - LRMC'!$B$118:$B$131,0),LEFT(K$26,2)-1,,))))),0)</f>
        <v>0.97164934245888535</v>
      </c>
      <c r="L27" s="11">
        <f ca="1">IFERROR(IF($I27="","",IF('Input Sheet - LRMC'!$C$18="Yes",'Input Sheet - LRMC'!$C$20,(NPV('Input Sheet - LRMC'!$C$16,OFFSET('Input Sheet - LRMC'!$C$133,MATCH($I27,'Input Sheet - LRMC'!$B$134:$B$147,0),,,):OFFSET('Input Sheet - LRMC'!$C$133,MATCH($I27,'Input Sheet - LRMC'!$B$134:$B$147,0),LEFT(L$26,2)-1,,)))/(NPV('Input Sheet - LRMC'!$C$16,OFFSET('Input Sheet - LRMC'!$C$117,MATCH($I27,'Input Sheet - LRMC'!$B$118:$B$131,0),,,):OFFSET('Input Sheet - LRMC'!$C$117,MATCH($I27,'Input Sheet - LRMC'!$B$118:$B$131,0),LEFT(L$26,2)-1,,))))),0)</f>
        <v>0.9457922576551947</v>
      </c>
      <c r="M27" s="11">
        <f ca="1">IFERROR(IF($I27="","",IF('Input Sheet - LRMC'!$C$18="Yes",'Input Sheet - LRMC'!$C$20,(NPV('Input Sheet - LRMC'!$C$16,OFFSET('Input Sheet - LRMC'!$C$133,MATCH($I27,'Input Sheet - LRMC'!$B$134:$B$147,0),,,):OFFSET('Input Sheet - LRMC'!$C$133,MATCH($I27,'Input Sheet - LRMC'!$B$134:$B$147,0),LEFT(M$26,2)-1,,)))/(NPV('Input Sheet - LRMC'!$C$16,OFFSET('Input Sheet - LRMC'!$C$117,MATCH($I27,'Input Sheet - LRMC'!$B$118:$B$131,0),,,):OFFSET('Input Sheet - LRMC'!$C$117,MATCH($I27,'Input Sheet - LRMC'!$B$118:$B$131,0),LEFT(M$26,2)-1,,))))),0)</f>
        <v>0.93651961196229938</v>
      </c>
      <c r="N27" s="11">
        <f ca="1">IFERROR(IF($I27="","",IF('Input Sheet - LRMC'!$C$18="Yes",'Input Sheet - LRMC'!$C$20,(NPV('Input Sheet - LRMC'!$C$16,OFFSET('Input Sheet - LRMC'!$C$133,MATCH($I27,'Input Sheet - LRMC'!$B$134:$B$147,0),,,):OFFSET('Input Sheet - LRMC'!$C$133,MATCH($I27,'Input Sheet - LRMC'!$B$134:$B$147,0),LEFT(N$26,2)-1,,)))/(NPV('Input Sheet - LRMC'!$C$16,OFFSET('Input Sheet - LRMC'!$C$117,MATCH($I27,'Input Sheet - LRMC'!$B$118:$B$131,0),,,):OFFSET('Input Sheet - LRMC'!$C$117,MATCH($I27,'Input Sheet - LRMC'!$B$118:$B$131,0),LEFT(N$26,2)-1,,))))),0)</f>
        <v>0.93651961196229938</v>
      </c>
      <c r="P27" s="46" t="str">
        <f>I27</f>
        <v>All Network</v>
      </c>
      <c r="Q27" s="11">
        <f ca="1">IF($P27="","",C27+J27)</f>
        <v>68.901331895437465</v>
      </c>
      <c r="R27" s="11">
        <f t="shared" ref="R27:U39" ca="1" si="13">IF($P27="","",D27+K27)</f>
        <v>37.378718504763462</v>
      </c>
      <c r="S27" s="82">
        <f ca="1">IF($P27="","",E27+L27)</f>
        <v>24.033845432784165</v>
      </c>
      <c r="T27" s="11">
        <f t="shared" ca="1" si="13"/>
        <v>19.248221656841025</v>
      </c>
      <c r="U27" s="11">
        <f t="shared" ca="1" si="13"/>
        <v>19.248221656841025</v>
      </c>
      <c r="W27" s="46" t="str">
        <f>P27</f>
        <v>All Network</v>
      </c>
      <c r="X27" s="11">
        <f>IF($W27="","",'Input Sheet - LRMC'!$C$26)</f>
        <v>0</v>
      </c>
      <c r="Y27" s="11">
        <f>IF($W27="","",'Input Sheet - LRMC'!$C$26)</f>
        <v>0</v>
      </c>
      <c r="Z27" s="11">
        <f>IF($W27="","",'Input Sheet - LRMC'!$C$26)</f>
        <v>0</v>
      </c>
      <c r="AA27" s="11">
        <f>IF($W27="","",'Input Sheet - LRMC'!$C$26)</f>
        <v>0</v>
      </c>
      <c r="AB27" s="11">
        <f>IF($W27="","",'Input Sheet - LRMC'!$C$26)</f>
        <v>0</v>
      </c>
    </row>
    <row r="28" spans="2:28">
      <c r="B28" s="46" t="str">
        <f t="shared" si="12"/>
        <v/>
      </c>
      <c r="C28" s="11" t="str">
        <f ca="1">IFERROR(IF($B28="","",(NPV('Input Sheet - LRMC'!$C$16,OFFSET('Input Sheet - LRMC'!$C$101,MATCH($B9,'Input Sheet - LRMC'!$B$102:$B$115,0),,,):OFFSET('Input Sheet - LRMC'!$C$101,MATCH($B9,'Input Sheet - LRMC'!$B$102:$B$115,0),LEFT(C$7,2)-1,,)))/(NPV('Input Sheet - LRMC'!$C$16,OFFSET('Input Sheet - LRMC'!$C$117,MATCH($B9,'Input Sheet - LRMC'!$B$118:$B$131,0),,,):OFFSET('Input Sheet - LRMC'!$C$117,MATCH($B9,'Input Sheet - LRMC'!$B$118:$B$131,0),LEFT(C$7,2)-1,,)))),0)</f>
        <v/>
      </c>
      <c r="D28" s="11" t="str">
        <f ca="1">IFERROR(IF($B28="","",(NPV('Input Sheet - LRMC'!$C$16,OFFSET('Input Sheet - LRMC'!$C$101,MATCH($B9,'Input Sheet - LRMC'!$B$102:$B$115,0),,,):OFFSET('Input Sheet - LRMC'!$C$101,MATCH($B9,'Input Sheet - LRMC'!$B$102:$B$115,0),LEFT(D$7,2)-1,,)))/(NPV('Input Sheet - LRMC'!$C$16,OFFSET('Input Sheet - LRMC'!$C$117,MATCH($B9,'Input Sheet - LRMC'!$B$118:$B$131,0),,,):OFFSET('Input Sheet - LRMC'!$C$117,MATCH($B9,'Input Sheet - LRMC'!$B$118:$B$131,0),LEFT(D$7,2)-1,,)))),0)</f>
        <v/>
      </c>
      <c r="E28" s="11" t="str">
        <f ca="1">IFERROR(IF($B28="","",(NPV('Input Sheet - LRMC'!$C$16,OFFSET('Input Sheet - LRMC'!$C$101,MATCH($B9,'Input Sheet - LRMC'!$B$102:$B$115,0),,,):OFFSET('Input Sheet - LRMC'!$C$101,MATCH($B9,'Input Sheet - LRMC'!$B$102:$B$115,0),LEFT(E$7,2)-1,,)))/(NPV('Input Sheet - LRMC'!$C$16,OFFSET('Input Sheet - LRMC'!$C$117,MATCH($B9,'Input Sheet - LRMC'!$B$118:$B$131,0),,,):OFFSET('Input Sheet - LRMC'!$C$117,MATCH($B9,'Input Sheet - LRMC'!$B$118:$B$131,0),LEFT(E$7,2)-1,,)))),0)</f>
        <v/>
      </c>
      <c r="F28" s="11" t="str">
        <f ca="1">IFERROR(IF($B28="","",(NPV('Input Sheet - LRMC'!$C$16,OFFSET('Input Sheet - LRMC'!$C$101,MATCH($B9,'Input Sheet - LRMC'!$B$102:$B$115,0),,,):OFFSET('Input Sheet - LRMC'!$C$101,MATCH($B9,'Input Sheet - LRMC'!$B$102:$B$115,0),LEFT(F$7,2)-1,,)))/(NPV('Input Sheet - LRMC'!$C$16,OFFSET('Input Sheet - LRMC'!$C$117,MATCH($B9,'Input Sheet - LRMC'!$B$118:$B$131,0),,,):OFFSET('Input Sheet - LRMC'!$C$117,MATCH($B9,'Input Sheet - LRMC'!$B$118:$B$131,0),LEFT(F$7,2)-1,,)))),0)</f>
        <v/>
      </c>
      <c r="G28" s="11" t="str">
        <f ca="1">IFERROR(IF($B28="","",(NPV('Input Sheet - LRMC'!$C$16,OFFSET('Input Sheet - LRMC'!$C$101,MATCH($B9,'Input Sheet - LRMC'!$B$102:$B$115,0),,,):OFFSET('Input Sheet - LRMC'!$C$101,MATCH($B9,'Input Sheet - LRMC'!$B$102:$B$115,0),LEFT(G$7,2)-1,,)))/(NPV('Input Sheet - LRMC'!$C$16,OFFSET('Input Sheet - LRMC'!$C$117,MATCH($B9,'Input Sheet - LRMC'!$B$118:$B$131,0),,,):OFFSET('Input Sheet - LRMC'!$C$117,MATCH($B9,'Input Sheet - LRMC'!$B$118:$B$131,0),LEFT(G$7,2)-1,,)))),0)</f>
        <v/>
      </c>
      <c r="I28" s="46" t="str">
        <f t="shared" ref="I28:I39" si="14">B28</f>
        <v/>
      </c>
      <c r="J28" s="11" t="str">
        <f ca="1">IFERROR(IF($I28="","",IF('Input Sheet - LRMC'!$C$18="Yes",'Input Sheet - LRMC'!$C$20,(NPV('Input Sheet - LRMC'!$C$16,OFFSET('Input Sheet - LRMC'!$C$133,MATCH($I28,'Input Sheet - LRMC'!$B$134:$B$147,0),,,):OFFSET('Input Sheet - LRMC'!$C$133,MATCH($I28,'Input Sheet - LRMC'!$B$134:$B$147,0),LEFT(J$26,2)-1,,)))/(NPV('Input Sheet - LRMC'!$C$16,OFFSET('Input Sheet - LRMC'!$C$117,MATCH($I28,'Input Sheet - LRMC'!$B$118:$B$131,0),,,):OFFSET('Input Sheet - LRMC'!$C$117,MATCH($I28,'Input Sheet - LRMC'!$B$118:$B$131,0),LEFT(J$26,2)-1,,))))),0)</f>
        <v/>
      </c>
      <c r="K28" s="11" t="str">
        <f ca="1">IFERROR(IF($I28="","",IF('Input Sheet - LRMC'!$C$18="Yes",'Input Sheet - LRMC'!$C$20,(NPV('Input Sheet - LRMC'!$C$16,OFFSET('Input Sheet - LRMC'!$C$133,MATCH($I28,'Input Sheet - LRMC'!$B$134:$B$147,0),,,):OFFSET('Input Sheet - LRMC'!$C$133,MATCH($I28,'Input Sheet - LRMC'!$B$134:$B$147,0),LEFT(K$26,2)-1,,)))/(NPV('Input Sheet - LRMC'!$C$16,OFFSET('Input Sheet - LRMC'!$C$117,MATCH($I28,'Input Sheet - LRMC'!$B$118:$B$131,0),,,):OFFSET('Input Sheet - LRMC'!$C$117,MATCH($I28,'Input Sheet - LRMC'!$B$118:$B$131,0),LEFT(K$26,2)-1,,))))),0)</f>
        <v/>
      </c>
      <c r="L28" s="11" t="str">
        <f ca="1">IFERROR(IF($I28="","",IF('Input Sheet - LRMC'!$C$18="Yes",'Input Sheet - LRMC'!$C$20,(NPV('Input Sheet - LRMC'!$C$16,OFFSET('Input Sheet - LRMC'!$C$133,MATCH($I28,'Input Sheet - LRMC'!$B$134:$B$147,0),,,):OFFSET('Input Sheet - LRMC'!$C$133,MATCH($I28,'Input Sheet - LRMC'!$B$134:$B$147,0),LEFT(L$26,2)-1,,)))/(NPV('Input Sheet - LRMC'!$C$16,OFFSET('Input Sheet - LRMC'!$C$117,MATCH($I28,'Input Sheet - LRMC'!$B$118:$B$131,0),,,):OFFSET('Input Sheet - LRMC'!$C$117,MATCH($I28,'Input Sheet - LRMC'!$B$118:$B$131,0),LEFT(L$26,2)-1,,))))),0)</f>
        <v/>
      </c>
      <c r="M28" s="11" t="str">
        <f ca="1">IFERROR(IF($I28="","",IF('Input Sheet - LRMC'!$C$18="Yes",'Input Sheet - LRMC'!$C$20,(NPV('Input Sheet - LRMC'!$C$16,OFFSET('Input Sheet - LRMC'!$C$133,MATCH($I28,'Input Sheet - LRMC'!$B$134:$B$147,0),,,):OFFSET('Input Sheet - LRMC'!$C$133,MATCH($I28,'Input Sheet - LRMC'!$B$134:$B$147,0),LEFT(M$26,2)-1,,)))/(NPV('Input Sheet - LRMC'!$C$16,OFFSET('Input Sheet - LRMC'!$C$117,MATCH($I28,'Input Sheet - LRMC'!$B$118:$B$131,0),,,):OFFSET('Input Sheet - LRMC'!$C$117,MATCH($I28,'Input Sheet - LRMC'!$B$118:$B$131,0),LEFT(M$26,2)-1,,))))),0)</f>
        <v/>
      </c>
      <c r="N28" s="11" t="str">
        <f ca="1">IFERROR(IF($I28="","",IF('Input Sheet - LRMC'!$C$18="Yes",'Input Sheet - LRMC'!$C$20,(NPV('Input Sheet - LRMC'!$C$16,OFFSET('Input Sheet - LRMC'!$C$133,MATCH($I28,'Input Sheet - LRMC'!$B$134:$B$147,0),,,):OFFSET('Input Sheet - LRMC'!$C$133,MATCH($I28,'Input Sheet - LRMC'!$B$134:$B$147,0),LEFT(N$26,2)-1,,)))/(NPV('Input Sheet - LRMC'!$C$16,OFFSET('Input Sheet - LRMC'!$C$117,MATCH($I28,'Input Sheet - LRMC'!$B$118:$B$131,0),,,):OFFSET('Input Sheet - LRMC'!$C$117,MATCH($I28,'Input Sheet - LRMC'!$B$118:$B$131,0),LEFT(N$26,2)-1,,))))),0)</f>
        <v/>
      </c>
      <c r="P28" s="46" t="str">
        <f t="shared" ref="P28:P39" si="15">I28</f>
        <v/>
      </c>
      <c r="Q28" s="11" t="str">
        <f t="shared" ref="Q28:Q39" si="16">IF($P28="","",C28+J28)</f>
        <v/>
      </c>
      <c r="R28" s="11" t="str">
        <f t="shared" si="13"/>
        <v/>
      </c>
      <c r="S28" s="82" t="str">
        <f t="shared" si="13"/>
        <v/>
      </c>
      <c r="T28" s="11" t="str">
        <f t="shared" si="13"/>
        <v/>
      </c>
      <c r="U28" s="11" t="str">
        <f t="shared" si="13"/>
        <v/>
      </c>
      <c r="W28" s="46" t="str">
        <f t="shared" ref="W28:W39" si="17">P28</f>
        <v/>
      </c>
      <c r="X28" s="11" t="str">
        <f>IF($W28="","",'Input Sheet - LRMC'!$C$26)</f>
        <v/>
      </c>
      <c r="Y28" s="11" t="str">
        <f>IF($W28="","",'Input Sheet - LRMC'!$C$26)</f>
        <v/>
      </c>
      <c r="Z28" s="11" t="str">
        <f>IF($W28="","",'Input Sheet - LRMC'!$C$26)</f>
        <v/>
      </c>
      <c r="AA28" s="11" t="str">
        <f>IF($W28="","",'Input Sheet - LRMC'!$C$26)</f>
        <v/>
      </c>
      <c r="AB28" s="11" t="str">
        <f>IF($W28="","",'Input Sheet - LRMC'!$C$26)</f>
        <v/>
      </c>
    </row>
    <row r="29" spans="2:28">
      <c r="B29" s="46" t="str">
        <f t="shared" si="12"/>
        <v/>
      </c>
      <c r="C29" s="11" t="str">
        <f ca="1">IFERROR(IF($B29="","",(NPV('Input Sheet - LRMC'!$C$16,OFFSET('Input Sheet - LRMC'!$C$101,MATCH($B10,'Input Sheet - LRMC'!$B$102:$B$115,0),,,):OFFSET('Input Sheet - LRMC'!$C$101,MATCH($B10,'Input Sheet - LRMC'!$B$102:$B$115,0),LEFT(C$7,2)-1,,)))/(NPV('Input Sheet - LRMC'!$C$16,OFFSET('Input Sheet - LRMC'!$C$117,MATCH($B10,'Input Sheet - LRMC'!$B$118:$B$131,0),,,):OFFSET('Input Sheet - LRMC'!$C$117,MATCH($B10,'Input Sheet - LRMC'!$B$118:$B$131,0),LEFT(C$7,2)-1,,)))),0)</f>
        <v/>
      </c>
      <c r="D29" s="11" t="str">
        <f ca="1">IFERROR(IF($B29="","",(NPV('Input Sheet - LRMC'!$C$16,OFFSET('Input Sheet - LRMC'!$C$101,MATCH($B10,'Input Sheet - LRMC'!$B$102:$B$115,0),,,):OFFSET('Input Sheet - LRMC'!$C$101,MATCH($B10,'Input Sheet - LRMC'!$B$102:$B$115,0),LEFT(D$7,2)-1,,)))/(NPV('Input Sheet - LRMC'!$C$16,OFFSET('Input Sheet - LRMC'!$C$117,MATCH($B10,'Input Sheet - LRMC'!$B$118:$B$131,0),,,):OFFSET('Input Sheet - LRMC'!$C$117,MATCH($B10,'Input Sheet - LRMC'!$B$118:$B$131,0),LEFT(D$7,2)-1,,)))),0)</f>
        <v/>
      </c>
      <c r="E29" s="11" t="str">
        <f ca="1">IFERROR(IF($B29="","",(NPV('Input Sheet - LRMC'!$C$16,OFFSET('Input Sheet - LRMC'!$C$101,MATCH($B10,'Input Sheet - LRMC'!$B$102:$B$115,0),,,):OFFSET('Input Sheet - LRMC'!$C$101,MATCH($B10,'Input Sheet - LRMC'!$B$102:$B$115,0),LEFT(E$7,2)-1,,)))/(NPV('Input Sheet - LRMC'!$C$16,OFFSET('Input Sheet - LRMC'!$C$117,MATCH($B10,'Input Sheet - LRMC'!$B$118:$B$131,0),,,):OFFSET('Input Sheet - LRMC'!$C$117,MATCH($B10,'Input Sheet - LRMC'!$B$118:$B$131,0),LEFT(E$7,2)-1,,)))),0)</f>
        <v/>
      </c>
      <c r="F29" s="11" t="str">
        <f ca="1">IFERROR(IF($B29="","",(NPV('Input Sheet - LRMC'!$C$16,OFFSET('Input Sheet - LRMC'!$C$101,MATCH($B10,'Input Sheet - LRMC'!$B$102:$B$115,0),,,):OFFSET('Input Sheet - LRMC'!$C$101,MATCH($B10,'Input Sheet - LRMC'!$B$102:$B$115,0),LEFT(F$7,2)-1,,)))/(NPV('Input Sheet - LRMC'!$C$16,OFFSET('Input Sheet - LRMC'!$C$117,MATCH($B10,'Input Sheet - LRMC'!$B$118:$B$131,0),,,):OFFSET('Input Sheet - LRMC'!$C$117,MATCH($B10,'Input Sheet - LRMC'!$B$118:$B$131,0),LEFT(F$7,2)-1,,)))),0)</f>
        <v/>
      </c>
      <c r="G29" s="11" t="str">
        <f ca="1">IFERROR(IF($B29="","",(NPV('Input Sheet - LRMC'!$C$16,OFFSET('Input Sheet - LRMC'!$C$101,MATCH($B10,'Input Sheet - LRMC'!$B$102:$B$115,0),,,):OFFSET('Input Sheet - LRMC'!$C$101,MATCH($B10,'Input Sheet - LRMC'!$B$102:$B$115,0),LEFT(G$7,2)-1,,)))/(NPV('Input Sheet - LRMC'!$C$16,OFFSET('Input Sheet - LRMC'!$C$117,MATCH($B10,'Input Sheet - LRMC'!$B$118:$B$131,0),,,):OFFSET('Input Sheet - LRMC'!$C$117,MATCH($B10,'Input Sheet - LRMC'!$B$118:$B$131,0),LEFT(G$7,2)-1,,)))),0)</f>
        <v/>
      </c>
      <c r="I29" s="46" t="str">
        <f t="shared" si="14"/>
        <v/>
      </c>
      <c r="J29" s="11" t="str">
        <f ca="1">IFERROR(IF($I29="","",IF('Input Sheet - LRMC'!$C$18="Yes",'Input Sheet - LRMC'!$C$20,(NPV('Input Sheet - LRMC'!$C$16,OFFSET('Input Sheet - LRMC'!$C$133,MATCH($I29,'Input Sheet - LRMC'!$B$134:$B$147,0),,,):OFFSET('Input Sheet - LRMC'!$C$133,MATCH($I29,'Input Sheet - LRMC'!$B$134:$B$147,0),LEFT(J$26,2)-1,,)))/(NPV('Input Sheet - LRMC'!$C$16,OFFSET('Input Sheet - LRMC'!$C$117,MATCH($I29,'Input Sheet - LRMC'!$B$118:$B$131,0),,,):OFFSET('Input Sheet - LRMC'!$C$117,MATCH($I29,'Input Sheet - LRMC'!$B$118:$B$131,0),LEFT(J$26,2)-1,,))))),0)</f>
        <v/>
      </c>
      <c r="K29" s="11" t="str">
        <f ca="1">IFERROR(IF($I29="","",IF('Input Sheet - LRMC'!$C$18="Yes",'Input Sheet - LRMC'!$C$20,(NPV('Input Sheet - LRMC'!$C$16,OFFSET('Input Sheet - LRMC'!$C$133,MATCH($I29,'Input Sheet - LRMC'!$B$134:$B$147,0),,,):OFFSET('Input Sheet - LRMC'!$C$133,MATCH($I29,'Input Sheet - LRMC'!$B$134:$B$147,0),LEFT(K$26,2)-1,,)))/(NPV('Input Sheet - LRMC'!$C$16,OFFSET('Input Sheet - LRMC'!$C$117,MATCH($I29,'Input Sheet - LRMC'!$B$118:$B$131,0),,,):OFFSET('Input Sheet - LRMC'!$C$117,MATCH($I29,'Input Sheet - LRMC'!$B$118:$B$131,0),LEFT(K$26,2)-1,,))))),0)</f>
        <v/>
      </c>
      <c r="L29" s="11" t="str">
        <f ca="1">IFERROR(IF($I29="","",IF('Input Sheet - LRMC'!$C$18="Yes",'Input Sheet - LRMC'!$C$20,(NPV('Input Sheet - LRMC'!$C$16,OFFSET('Input Sheet - LRMC'!$C$133,MATCH($I29,'Input Sheet - LRMC'!$B$134:$B$147,0),,,):OFFSET('Input Sheet - LRMC'!$C$133,MATCH($I29,'Input Sheet - LRMC'!$B$134:$B$147,0),LEFT(L$26,2)-1,,)))/(NPV('Input Sheet - LRMC'!$C$16,OFFSET('Input Sheet - LRMC'!$C$117,MATCH($I29,'Input Sheet - LRMC'!$B$118:$B$131,0),,,):OFFSET('Input Sheet - LRMC'!$C$117,MATCH($I29,'Input Sheet - LRMC'!$B$118:$B$131,0),LEFT(L$26,2)-1,,))))),0)</f>
        <v/>
      </c>
      <c r="M29" s="11" t="str">
        <f ca="1">IFERROR(IF($I29="","",IF('Input Sheet - LRMC'!$C$18="Yes",'Input Sheet - LRMC'!$C$20,(NPV('Input Sheet - LRMC'!$C$16,OFFSET('Input Sheet - LRMC'!$C$133,MATCH($I29,'Input Sheet - LRMC'!$B$134:$B$147,0),,,):OFFSET('Input Sheet - LRMC'!$C$133,MATCH($I29,'Input Sheet - LRMC'!$B$134:$B$147,0),LEFT(M$26,2)-1,,)))/(NPV('Input Sheet - LRMC'!$C$16,OFFSET('Input Sheet - LRMC'!$C$117,MATCH($I29,'Input Sheet - LRMC'!$B$118:$B$131,0),,,):OFFSET('Input Sheet - LRMC'!$C$117,MATCH($I29,'Input Sheet - LRMC'!$B$118:$B$131,0),LEFT(M$26,2)-1,,))))),0)</f>
        <v/>
      </c>
      <c r="N29" s="11" t="str">
        <f ca="1">IFERROR(IF($I29="","",IF('Input Sheet - LRMC'!$C$18="Yes",'Input Sheet - LRMC'!$C$20,(NPV('Input Sheet - LRMC'!$C$16,OFFSET('Input Sheet - LRMC'!$C$133,MATCH($I29,'Input Sheet - LRMC'!$B$134:$B$147,0),,,):OFFSET('Input Sheet - LRMC'!$C$133,MATCH($I29,'Input Sheet - LRMC'!$B$134:$B$147,0),LEFT(N$26,2)-1,,)))/(NPV('Input Sheet - LRMC'!$C$16,OFFSET('Input Sheet - LRMC'!$C$117,MATCH($I29,'Input Sheet - LRMC'!$B$118:$B$131,0),,,):OFFSET('Input Sheet - LRMC'!$C$117,MATCH($I29,'Input Sheet - LRMC'!$B$118:$B$131,0),LEFT(N$26,2)-1,,))))),0)</f>
        <v/>
      </c>
      <c r="P29" s="46" t="str">
        <f t="shared" si="15"/>
        <v/>
      </c>
      <c r="Q29" s="11" t="str">
        <f t="shared" si="16"/>
        <v/>
      </c>
      <c r="R29" s="11" t="str">
        <f t="shared" si="13"/>
        <v/>
      </c>
      <c r="S29" s="82" t="str">
        <f t="shared" si="13"/>
        <v/>
      </c>
      <c r="T29" s="11" t="str">
        <f t="shared" si="13"/>
        <v/>
      </c>
      <c r="U29" s="11" t="str">
        <f t="shared" si="13"/>
        <v/>
      </c>
      <c r="W29" s="46" t="str">
        <f t="shared" si="17"/>
        <v/>
      </c>
      <c r="X29" s="11" t="str">
        <f>IF($W29="","",'Input Sheet - LRMC'!$C$26)</f>
        <v/>
      </c>
      <c r="Y29" s="11" t="str">
        <f>IF($W29="","",'Input Sheet - LRMC'!$C$26)</f>
        <v/>
      </c>
      <c r="Z29" s="11" t="str">
        <f>IF($W29="","",'Input Sheet - LRMC'!$C$26)</f>
        <v/>
      </c>
      <c r="AA29" s="11" t="str">
        <f>IF($W29="","",'Input Sheet - LRMC'!$C$26)</f>
        <v/>
      </c>
      <c r="AB29" s="11" t="str">
        <f>IF($W29="","",'Input Sheet - LRMC'!$C$26)</f>
        <v/>
      </c>
    </row>
    <row r="30" spans="2:28">
      <c r="B30" s="46" t="str">
        <f t="shared" si="12"/>
        <v/>
      </c>
      <c r="C30" s="11" t="str">
        <f ca="1">IFERROR(IF($B30="","",(NPV('Input Sheet - LRMC'!$C$16,OFFSET('Input Sheet - LRMC'!$C$101,MATCH($B11,'Input Sheet - LRMC'!$B$102:$B$115,0),,,):OFFSET('Input Sheet - LRMC'!$C$101,MATCH($B11,'Input Sheet - LRMC'!$B$102:$B$115,0),LEFT(C$7,2)-1,,)))/(NPV('Input Sheet - LRMC'!$C$16,OFFSET('Input Sheet - LRMC'!$C$117,MATCH($B11,'Input Sheet - LRMC'!$B$118:$B$131,0),,,):OFFSET('Input Sheet - LRMC'!$C$117,MATCH($B11,'Input Sheet - LRMC'!$B$118:$B$131,0),LEFT(C$7,2)-1,,)))),0)</f>
        <v/>
      </c>
      <c r="D30" s="11" t="str">
        <f ca="1">IFERROR(IF($B30="","",(NPV('Input Sheet - LRMC'!$C$16,OFFSET('Input Sheet - LRMC'!$C$101,MATCH($B11,'Input Sheet - LRMC'!$B$102:$B$115,0),,,):OFFSET('Input Sheet - LRMC'!$C$101,MATCH($B11,'Input Sheet - LRMC'!$B$102:$B$115,0),LEFT(D$7,2)-1,,)))/(NPV('Input Sheet - LRMC'!$C$16,OFFSET('Input Sheet - LRMC'!$C$117,MATCH($B11,'Input Sheet - LRMC'!$B$118:$B$131,0),,,):OFFSET('Input Sheet - LRMC'!$C$117,MATCH($B11,'Input Sheet - LRMC'!$B$118:$B$131,0),LEFT(D$7,2)-1,,)))),0)</f>
        <v/>
      </c>
      <c r="E30" s="11" t="str">
        <f ca="1">IFERROR(IF($B30="","",(NPV('Input Sheet - LRMC'!$C$16,OFFSET('Input Sheet - LRMC'!$C$101,MATCH($B11,'Input Sheet - LRMC'!$B$102:$B$115,0),,,):OFFSET('Input Sheet - LRMC'!$C$101,MATCH($B11,'Input Sheet - LRMC'!$B$102:$B$115,0),LEFT(E$7,2)-1,,)))/(NPV('Input Sheet - LRMC'!$C$16,OFFSET('Input Sheet - LRMC'!$C$117,MATCH($B11,'Input Sheet - LRMC'!$B$118:$B$131,0),,,):OFFSET('Input Sheet - LRMC'!$C$117,MATCH($B11,'Input Sheet - LRMC'!$B$118:$B$131,0),LEFT(E$7,2)-1,,)))),0)</f>
        <v/>
      </c>
      <c r="F30" s="11" t="str">
        <f ca="1">IFERROR(IF($B30="","",(NPV('Input Sheet - LRMC'!$C$16,OFFSET('Input Sheet - LRMC'!$C$101,MATCH($B11,'Input Sheet - LRMC'!$B$102:$B$115,0),,,):OFFSET('Input Sheet - LRMC'!$C$101,MATCH($B11,'Input Sheet - LRMC'!$B$102:$B$115,0),LEFT(F$7,2)-1,,)))/(NPV('Input Sheet - LRMC'!$C$16,OFFSET('Input Sheet - LRMC'!$C$117,MATCH($B11,'Input Sheet - LRMC'!$B$118:$B$131,0),,,):OFFSET('Input Sheet - LRMC'!$C$117,MATCH($B11,'Input Sheet - LRMC'!$B$118:$B$131,0),LEFT(F$7,2)-1,,)))),0)</f>
        <v/>
      </c>
      <c r="G30" s="11" t="str">
        <f ca="1">IFERROR(IF($B30="","",(NPV('Input Sheet - LRMC'!$C$16,OFFSET('Input Sheet - LRMC'!$C$101,MATCH($B11,'Input Sheet - LRMC'!$B$102:$B$115,0),,,):OFFSET('Input Sheet - LRMC'!$C$101,MATCH($B11,'Input Sheet - LRMC'!$B$102:$B$115,0),LEFT(G$7,2)-1,,)))/(NPV('Input Sheet - LRMC'!$C$16,OFFSET('Input Sheet - LRMC'!$C$117,MATCH($B11,'Input Sheet - LRMC'!$B$118:$B$131,0),,,):OFFSET('Input Sheet - LRMC'!$C$117,MATCH($B11,'Input Sheet - LRMC'!$B$118:$B$131,0),LEFT(G$7,2)-1,,)))),0)</f>
        <v/>
      </c>
      <c r="I30" s="46" t="str">
        <f t="shared" si="14"/>
        <v/>
      </c>
      <c r="J30" s="11" t="str">
        <f ca="1">IFERROR(IF($I30="","",IF('Input Sheet - LRMC'!$C$18="Yes",'Input Sheet - LRMC'!$C$20,(NPV('Input Sheet - LRMC'!$C$16,OFFSET('Input Sheet - LRMC'!$C$133,MATCH($I30,'Input Sheet - LRMC'!$B$134:$B$147,0),,,):OFFSET('Input Sheet - LRMC'!$C$133,MATCH($I30,'Input Sheet - LRMC'!$B$134:$B$147,0),LEFT(J$26,2)-1,,)))/(NPV('Input Sheet - LRMC'!$C$16,OFFSET('Input Sheet - LRMC'!$C$117,MATCH($I30,'Input Sheet - LRMC'!$B$118:$B$131,0),,,):OFFSET('Input Sheet - LRMC'!$C$117,MATCH($I30,'Input Sheet - LRMC'!$B$118:$B$131,0),LEFT(J$26,2)-1,,))))),0)</f>
        <v/>
      </c>
      <c r="K30" s="11" t="str">
        <f ca="1">IFERROR(IF($I30="","",IF('Input Sheet - LRMC'!$C$18="Yes",'Input Sheet - LRMC'!$C$20,(NPV('Input Sheet - LRMC'!$C$16,OFFSET('Input Sheet - LRMC'!$C$133,MATCH($I30,'Input Sheet - LRMC'!$B$134:$B$147,0),,,):OFFSET('Input Sheet - LRMC'!$C$133,MATCH($I30,'Input Sheet - LRMC'!$B$134:$B$147,0),LEFT(K$26,2)-1,,)))/(NPV('Input Sheet - LRMC'!$C$16,OFFSET('Input Sheet - LRMC'!$C$117,MATCH($I30,'Input Sheet - LRMC'!$B$118:$B$131,0),,,):OFFSET('Input Sheet - LRMC'!$C$117,MATCH($I30,'Input Sheet - LRMC'!$B$118:$B$131,0),LEFT(K$26,2)-1,,))))),0)</f>
        <v/>
      </c>
      <c r="L30" s="11" t="str">
        <f ca="1">IFERROR(IF($I30="","",IF('Input Sheet - LRMC'!$C$18="Yes",'Input Sheet - LRMC'!$C$20,(NPV('Input Sheet - LRMC'!$C$16,OFFSET('Input Sheet - LRMC'!$C$133,MATCH($I30,'Input Sheet - LRMC'!$B$134:$B$147,0),,,):OFFSET('Input Sheet - LRMC'!$C$133,MATCH($I30,'Input Sheet - LRMC'!$B$134:$B$147,0),LEFT(L$26,2)-1,,)))/(NPV('Input Sheet - LRMC'!$C$16,OFFSET('Input Sheet - LRMC'!$C$117,MATCH($I30,'Input Sheet - LRMC'!$B$118:$B$131,0),,,):OFFSET('Input Sheet - LRMC'!$C$117,MATCH($I30,'Input Sheet - LRMC'!$B$118:$B$131,0),LEFT(L$26,2)-1,,))))),0)</f>
        <v/>
      </c>
      <c r="M30" s="11" t="str">
        <f ca="1">IFERROR(IF($I30="","",IF('Input Sheet - LRMC'!$C$18="Yes",'Input Sheet - LRMC'!$C$20,(NPV('Input Sheet - LRMC'!$C$16,OFFSET('Input Sheet - LRMC'!$C$133,MATCH($I30,'Input Sheet - LRMC'!$B$134:$B$147,0),,,):OFFSET('Input Sheet - LRMC'!$C$133,MATCH($I30,'Input Sheet - LRMC'!$B$134:$B$147,0),LEFT(M$26,2)-1,,)))/(NPV('Input Sheet - LRMC'!$C$16,OFFSET('Input Sheet - LRMC'!$C$117,MATCH($I30,'Input Sheet - LRMC'!$B$118:$B$131,0),,,):OFFSET('Input Sheet - LRMC'!$C$117,MATCH($I30,'Input Sheet - LRMC'!$B$118:$B$131,0),LEFT(M$26,2)-1,,))))),0)</f>
        <v/>
      </c>
      <c r="N30" s="11" t="str">
        <f ca="1">IFERROR(IF($I30="","",IF('Input Sheet - LRMC'!$C$18="Yes",'Input Sheet - LRMC'!$C$20,(NPV('Input Sheet - LRMC'!$C$16,OFFSET('Input Sheet - LRMC'!$C$133,MATCH($I30,'Input Sheet - LRMC'!$B$134:$B$147,0),,,):OFFSET('Input Sheet - LRMC'!$C$133,MATCH($I30,'Input Sheet - LRMC'!$B$134:$B$147,0),LEFT(N$26,2)-1,,)))/(NPV('Input Sheet - LRMC'!$C$16,OFFSET('Input Sheet - LRMC'!$C$117,MATCH($I30,'Input Sheet - LRMC'!$B$118:$B$131,0),,,):OFFSET('Input Sheet - LRMC'!$C$117,MATCH($I30,'Input Sheet - LRMC'!$B$118:$B$131,0),LEFT(N$26,2)-1,,))))),0)</f>
        <v/>
      </c>
      <c r="P30" s="46" t="str">
        <f t="shared" si="15"/>
        <v/>
      </c>
      <c r="Q30" s="11" t="str">
        <f t="shared" si="16"/>
        <v/>
      </c>
      <c r="R30" s="11" t="str">
        <f t="shared" si="13"/>
        <v/>
      </c>
      <c r="S30" s="82" t="str">
        <f t="shared" si="13"/>
        <v/>
      </c>
      <c r="T30" s="11" t="str">
        <f t="shared" si="13"/>
        <v/>
      </c>
      <c r="U30" s="11" t="str">
        <f t="shared" si="13"/>
        <v/>
      </c>
      <c r="W30" s="46" t="str">
        <f t="shared" si="17"/>
        <v/>
      </c>
      <c r="X30" s="11" t="str">
        <f>IF($W30="","",'Input Sheet - LRMC'!$C$26)</f>
        <v/>
      </c>
      <c r="Y30" s="11" t="str">
        <f>IF($W30="","",'Input Sheet - LRMC'!$C$26)</f>
        <v/>
      </c>
      <c r="Z30" s="11" t="str">
        <f>IF($W30="","",'Input Sheet - LRMC'!$C$26)</f>
        <v/>
      </c>
      <c r="AA30" s="11" t="str">
        <f>IF($W30="","",'Input Sheet - LRMC'!$C$26)</f>
        <v/>
      </c>
      <c r="AB30" s="11" t="str">
        <f>IF($W30="","",'Input Sheet - LRMC'!$C$26)</f>
        <v/>
      </c>
    </row>
    <row r="31" spans="2:28">
      <c r="B31" s="46" t="str">
        <f t="shared" si="12"/>
        <v/>
      </c>
      <c r="C31" s="11" t="str">
        <f ca="1">IFERROR(IF($B31="","",(NPV('Input Sheet - LRMC'!$C$16,OFFSET('Input Sheet - LRMC'!$C$101,MATCH($B12,'Input Sheet - LRMC'!$B$102:$B$115,0),,,):OFFSET('Input Sheet - LRMC'!$C$101,MATCH($B12,'Input Sheet - LRMC'!$B$102:$B$115,0),LEFT(C$7,2)-1,,)))/(NPV('Input Sheet - LRMC'!$C$16,OFFSET('Input Sheet - LRMC'!$C$117,MATCH($B12,'Input Sheet - LRMC'!$B$118:$B$131,0),,,):OFFSET('Input Sheet - LRMC'!$C$117,MATCH($B12,'Input Sheet - LRMC'!$B$118:$B$131,0),LEFT(C$7,2)-1,,)))),0)</f>
        <v/>
      </c>
      <c r="D31" s="11" t="str">
        <f ca="1">IFERROR(IF($B31="","",(NPV('Input Sheet - LRMC'!$C$16,OFFSET('Input Sheet - LRMC'!$C$101,MATCH($B12,'Input Sheet - LRMC'!$B$102:$B$115,0),,,):OFFSET('Input Sheet - LRMC'!$C$101,MATCH($B12,'Input Sheet - LRMC'!$B$102:$B$115,0),LEFT(D$7,2)-1,,)))/(NPV('Input Sheet - LRMC'!$C$16,OFFSET('Input Sheet - LRMC'!$C$117,MATCH($B12,'Input Sheet - LRMC'!$B$118:$B$131,0),,,):OFFSET('Input Sheet - LRMC'!$C$117,MATCH($B12,'Input Sheet - LRMC'!$B$118:$B$131,0),LEFT(D$7,2)-1,,)))),0)</f>
        <v/>
      </c>
      <c r="E31" s="11" t="str">
        <f ca="1">IFERROR(IF($B31="","",(NPV('Input Sheet - LRMC'!$C$16,OFFSET('Input Sheet - LRMC'!$C$101,MATCH($B12,'Input Sheet - LRMC'!$B$102:$B$115,0),,,):OFFSET('Input Sheet - LRMC'!$C$101,MATCH($B12,'Input Sheet - LRMC'!$B$102:$B$115,0),LEFT(E$7,2)-1,,)))/(NPV('Input Sheet - LRMC'!$C$16,OFFSET('Input Sheet - LRMC'!$C$117,MATCH($B12,'Input Sheet - LRMC'!$B$118:$B$131,0),,,):OFFSET('Input Sheet - LRMC'!$C$117,MATCH($B12,'Input Sheet - LRMC'!$B$118:$B$131,0),LEFT(E$7,2)-1,,)))),0)</f>
        <v/>
      </c>
      <c r="F31" s="11" t="str">
        <f ca="1">IFERROR(IF($B31="","",(NPV('Input Sheet - LRMC'!$C$16,OFFSET('Input Sheet - LRMC'!$C$101,MATCH($B12,'Input Sheet - LRMC'!$B$102:$B$115,0),,,):OFFSET('Input Sheet - LRMC'!$C$101,MATCH($B12,'Input Sheet - LRMC'!$B$102:$B$115,0),LEFT(F$7,2)-1,,)))/(NPV('Input Sheet - LRMC'!$C$16,OFFSET('Input Sheet - LRMC'!$C$117,MATCH($B12,'Input Sheet - LRMC'!$B$118:$B$131,0),,,):OFFSET('Input Sheet - LRMC'!$C$117,MATCH($B12,'Input Sheet - LRMC'!$B$118:$B$131,0),LEFT(F$7,2)-1,,)))),0)</f>
        <v/>
      </c>
      <c r="G31" s="11" t="str">
        <f ca="1">IFERROR(IF($B31="","",(NPV('Input Sheet - LRMC'!$C$16,OFFSET('Input Sheet - LRMC'!$C$101,MATCH($B12,'Input Sheet - LRMC'!$B$102:$B$115,0),,,):OFFSET('Input Sheet - LRMC'!$C$101,MATCH($B12,'Input Sheet - LRMC'!$B$102:$B$115,0),LEFT(G$7,2)-1,,)))/(NPV('Input Sheet - LRMC'!$C$16,OFFSET('Input Sheet - LRMC'!$C$117,MATCH($B12,'Input Sheet - LRMC'!$B$118:$B$131,0),,,):OFFSET('Input Sheet - LRMC'!$C$117,MATCH($B12,'Input Sheet - LRMC'!$B$118:$B$131,0),LEFT(G$7,2)-1,,)))),0)</f>
        <v/>
      </c>
      <c r="I31" s="46" t="str">
        <f t="shared" si="14"/>
        <v/>
      </c>
      <c r="J31" s="11" t="str">
        <f ca="1">IFERROR(IF($I31="","",IF('Input Sheet - LRMC'!$C$18="Yes",'Input Sheet - LRMC'!$C$20,(NPV('Input Sheet - LRMC'!$C$16,OFFSET('Input Sheet - LRMC'!$C$133,MATCH($I31,'Input Sheet - LRMC'!$B$134:$B$147,0),,,):OFFSET('Input Sheet - LRMC'!$C$133,MATCH($I31,'Input Sheet - LRMC'!$B$134:$B$147,0),LEFT(J$26,2)-1,,)))/(NPV('Input Sheet - LRMC'!$C$16,OFFSET('Input Sheet - LRMC'!$C$117,MATCH($I31,'Input Sheet - LRMC'!$B$118:$B$131,0),,,):OFFSET('Input Sheet - LRMC'!$C$117,MATCH($I31,'Input Sheet - LRMC'!$B$118:$B$131,0),LEFT(J$26,2)-1,,))))),0)</f>
        <v/>
      </c>
      <c r="K31" s="11" t="str">
        <f ca="1">IFERROR(IF($I31="","",IF('Input Sheet - LRMC'!$C$18="Yes",'Input Sheet - LRMC'!$C$20,(NPV('Input Sheet - LRMC'!$C$16,OFFSET('Input Sheet - LRMC'!$C$133,MATCH($I31,'Input Sheet - LRMC'!$B$134:$B$147,0),,,):OFFSET('Input Sheet - LRMC'!$C$133,MATCH($I31,'Input Sheet - LRMC'!$B$134:$B$147,0),LEFT(K$26,2)-1,,)))/(NPV('Input Sheet - LRMC'!$C$16,OFFSET('Input Sheet - LRMC'!$C$117,MATCH($I31,'Input Sheet - LRMC'!$B$118:$B$131,0),,,):OFFSET('Input Sheet - LRMC'!$C$117,MATCH($I31,'Input Sheet - LRMC'!$B$118:$B$131,0),LEFT(K$26,2)-1,,))))),0)</f>
        <v/>
      </c>
      <c r="L31" s="11" t="str">
        <f ca="1">IFERROR(IF($I31="","",IF('Input Sheet - LRMC'!$C$18="Yes",'Input Sheet - LRMC'!$C$20,(NPV('Input Sheet - LRMC'!$C$16,OFFSET('Input Sheet - LRMC'!$C$133,MATCH($I31,'Input Sheet - LRMC'!$B$134:$B$147,0),,,):OFFSET('Input Sheet - LRMC'!$C$133,MATCH($I31,'Input Sheet - LRMC'!$B$134:$B$147,0),LEFT(L$26,2)-1,,)))/(NPV('Input Sheet - LRMC'!$C$16,OFFSET('Input Sheet - LRMC'!$C$117,MATCH($I31,'Input Sheet - LRMC'!$B$118:$B$131,0),,,):OFFSET('Input Sheet - LRMC'!$C$117,MATCH($I31,'Input Sheet - LRMC'!$B$118:$B$131,0),LEFT(L$26,2)-1,,))))),0)</f>
        <v/>
      </c>
      <c r="M31" s="11" t="str">
        <f ca="1">IFERROR(IF($I31="","",IF('Input Sheet - LRMC'!$C$18="Yes",'Input Sheet - LRMC'!$C$20,(NPV('Input Sheet - LRMC'!$C$16,OFFSET('Input Sheet - LRMC'!$C$133,MATCH($I31,'Input Sheet - LRMC'!$B$134:$B$147,0),,,):OFFSET('Input Sheet - LRMC'!$C$133,MATCH($I31,'Input Sheet - LRMC'!$B$134:$B$147,0),LEFT(M$26,2)-1,,)))/(NPV('Input Sheet - LRMC'!$C$16,OFFSET('Input Sheet - LRMC'!$C$117,MATCH($I31,'Input Sheet - LRMC'!$B$118:$B$131,0),,,):OFFSET('Input Sheet - LRMC'!$C$117,MATCH($I31,'Input Sheet - LRMC'!$B$118:$B$131,0),LEFT(M$26,2)-1,,))))),0)</f>
        <v/>
      </c>
      <c r="N31" s="11" t="str">
        <f ca="1">IFERROR(IF($I31="","",IF('Input Sheet - LRMC'!$C$18="Yes",'Input Sheet - LRMC'!$C$20,(NPV('Input Sheet - LRMC'!$C$16,OFFSET('Input Sheet - LRMC'!$C$133,MATCH($I31,'Input Sheet - LRMC'!$B$134:$B$147,0),,,):OFFSET('Input Sheet - LRMC'!$C$133,MATCH($I31,'Input Sheet - LRMC'!$B$134:$B$147,0),LEFT(N$26,2)-1,,)))/(NPV('Input Sheet - LRMC'!$C$16,OFFSET('Input Sheet - LRMC'!$C$117,MATCH($I31,'Input Sheet - LRMC'!$B$118:$B$131,0),,,):OFFSET('Input Sheet - LRMC'!$C$117,MATCH($I31,'Input Sheet - LRMC'!$B$118:$B$131,0),LEFT(N$26,2)-1,,))))),0)</f>
        <v/>
      </c>
      <c r="P31" s="46" t="str">
        <f t="shared" si="15"/>
        <v/>
      </c>
      <c r="Q31" s="11" t="str">
        <f t="shared" si="16"/>
        <v/>
      </c>
      <c r="R31" s="11" t="str">
        <f t="shared" si="13"/>
        <v/>
      </c>
      <c r="S31" s="82" t="str">
        <f t="shared" si="13"/>
        <v/>
      </c>
      <c r="T31" s="11" t="str">
        <f t="shared" si="13"/>
        <v/>
      </c>
      <c r="U31" s="11" t="str">
        <f t="shared" si="13"/>
        <v/>
      </c>
      <c r="W31" s="46" t="str">
        <f t="shared" si="17"/>
        <v/>
      </c>
      <c r="X31" s="11" t="str">
        <f>IF($W31="","",'Input Sheet - LRMC'!$C$26)</f>
        <v/>
      </c>
      <c r="Y31" s="11" t="str">
        <f>IF($W31="","",'Input Sheet - LRMC'!$C$26)</f>
        <v/>
      </c>
      <c r="Z31" s="11" t="str">
        <f>IF($W31="","",'Input Sheet - LRMC'!$C$26)</f>
        <v/>
      </c>
      <c r="AA31" s="11" t="str">
        <f>IF($W31="","",'Input Sheet - LRMC'!$C$26)</f>
        <v/>
      </c>
      <c r="AB31" s="11" t="str">
        <f>IF($W31="","",'Input Sheet - LRMC'!$C$26)</f>
        <v/>
      </c>
    </row>
    <row r="32" spans="2:28">
      <c r="B32" s="46" t="str">
        <f t="shared" si="12"/>
        <v/>
      </c>
      <c r="C32" s="11" t="str">
        <f ca="1">IFERROR(IF($B32="","",(NPV('Input Sheet - LRMC'!$C$16,OFFSET('Input Sheet - LRMC'!$C$101,MATCH($B13,'Input Sheet - LRMC'!$B$102:$B$115,0),,,):OFFSET('Input Sheet - LRMC'!$C$101,MATCH($B13,'Input Sheet - LRMC'!$B$102:$B$115,0),LEFT(C$7,2)-1,,)))/(NPV('Input Sheet - LRMC'!$C$16,OFFSET('Input Sheet - LRMC'!$C$117,MATCH($B13,'Input Sheet - LRMC'!$B$118:$B$131,0),,,):OFFSET('Input Sheet - LRMC'!$C$117,MATCH($B13,'Input Sheet - LRMC'!$B$118:$B$131,0),LEFT(C$7,2)-1,,)))),0)</f>
        <v/>
      </c>
      <c r="D32" s="11" t="str">
        <f ca="1">IFERROR(IF($B32="","",(NPV('Input Sheet - LRMC'!$C$16,OFFSET('Input Sheet - LRMC'!$C$101,MATCH($B13,'Input Sheet - LRMC'!$B$102:$B$115,0),,,):OFFSET('Input Sheet - LRMC'!$C$101,MATCH($B13,'Input Sheet - LRMC'!$B$102:$B$115,0),LEFT(D$7,2)-1,,)))/(NPV('Input Sheet - LRMC'!$C$16,OFFSET('Input Sheet - LRMC'!$C$117,MATCH($B13,'Input Sheet - LRMC'!$B$118:$B$131,0),,,):OFFSET('Input Sheet - LRMC'!$C$117,MATCH($B13,'Input Sheet - LRMC'!$B$118:$B$131,0),LEFT(D$7,2)-1,,)))),0)</f>
        <v/>
      </c>
      <c r="E32" s="11" t="str">
        <f ca="1">IFERROR(IF($B32="","",(NPV('Input Sheet - LRMC'!$C$16,OFFSET('Input Sheet - LRMC'!$C$101,MATCH($B13,'Input Sheet - LRMC'!$B$102:$B$115,0),,,):OFFSET('Input Sheet - LRMC'!$C$101,MATCH($B13,'Input Sheet - LRMC'!$B$102:$B$115,0),LEFT(E$7,2)-1,,)))/(NPV('Input Sheet - LRMC'!$C$16,OFFSET('Input Sheet - LRMC'!$C$117,MATCH($B13,'Input Sheet - LRMC'!$B$118:$B$131,0),,,):OFFSET('Input Sheet - LRMC'!$C$117,MATCH($B13,'Input Sheet - LRMC'!$B$118:$B$131,0),LEFT(E$7,2)-1,,)))),0)</f>
        <v/>
      </c>
      <c r="F32" s="11" t="str">
        <f ca="1">IFERROR(IF($B32="","",(NPV('Input Sheet - LRMC'!$C$16,OFFSET('Input Sheet - LRMC'!$C$101,MATCH($B13,'Input Sheet - LRMC'!$B$102:$B$115,0),,,):OFFSET('Input Sheet - LRMC'!$C$101,MATCH($B13,'Input Sheet - LRMC'!$B$102:$B$115,0),LEFT(F$7,2)-1,,)))/(NPV('Input Sheet - LRMC'!$C$16,OFFSET('Input Sheet - LRMC'!$C$117,MATCH($B13,'Input Sheet - LRMC'!$B$118:$B$131,0),,,):OFFSET('Input Sheet - LRMC'!$C$117,MATCH($B13,'Input Sheet - LRMC'!$B$118:$B$131,0),LEFT(F$7,2)-1,,)))),0)</f>
        <v/>
      </c>
      <c r="G32" s="11" t="str">
        <f ca="1">IFERROR(IF($B32="","",(NPV('Input Sheet - LRMC'!$C$16,OFFSET('Input Sheet - LRMC'!$C$101,MATCH($B13,'Input Sheet - LRMC'!$B$102:$B$115,0),,,):OFFSET('Input Sheet - LRMC'!$C$101,MATCH($B13,'Input Sheet - LRMC'!$B$102:$B$115,0),LEFT(G$7,2)-1,,)))/(NPV('Input Sheet - LRMC'!$C$16,OFFSET('Input Sheet - LRMC'!$C$117,MATCH($B13,'Input Sheet - LRMC'!$B$118:$B$131,0),,,):OFFSET('Input Sheet - LRMC'!$C$117,MATCH($B13,'Input Sheet - LRMC'!$B$118:$B$131,0),LEFT(G$7,2)-1,,)))),0)</f>
        <v/>
      </c>
      <c r="I32" s="46" t="str">
        <f t="shared" si="14"/>
        <v/>
      </c>
      <c r="J32" s="11" t="str">
        <f ca="1">IFERROR(IF($I32="","",IF('Input Sheet - LRMC'!$C$18="Yes",'Input Sheet - LRMC'!$C$20,(NPV('Input Sheet - LRMC'!$C$16,OFFSET('Input Sheet - LRMC'!$C$133,MATCH($I32,'Input Sheet - LRMC'!$B$134:$B$147,0),,,):OFFSET('Input Sheet - LRMC'!$C$133,MATCH($I32,'Input Sheet - LRMC'!$B$134:$B$147,0),LEFT(J$26,2)-1,,)))/(NPV('Input Sheet - LRMC'!$C$16,OFFSET('Input Sheet - LRMC'!$C$117,MATCH($I32,'Input Sheet - LRMC'!$B$118:$B$131,0),,,):OFFSET('Input Sheet - LRMC'!$C$117,MATCH($I32,'Input Sheet - LRMC'!$B$118:$B$131,0),LEFT(J$26,2)-1,,))))),0)</f>
        <v/>
      </c>
      <c r="K32" s="11" t="str">
        <f ca="1">IFERROR(IF($I32="","",IF('Input Sheet - LRMC'!$C$18="Yes",'Input Sheet - LRMC'!$C$20,(NPV('Input Sheet - LRMC'!$C$16,OFFSET('Input Sheet - LRMC'!$C$133,MATCH($I32,'Input Sheet - LRMC'!$B$134:$B$147,0),,,):OFFSET('Input Sheet - LRMC'!$C$133,MATCH($I32,'Input Sheet - LRMC'!$B$134:$B$147,0),LEFT(K$26,2)-1,,)))/(NPV('Input Sheet - LRMC'!$C$16,OFFSET('Input Sheet - LRMC'!$C$117,MATCH($I32,'Input Sheet - LRMC'!$B$118:$B$131,0),,,):OFFSET('Input Sheet - LRMC'!$C$117,MATCH($I32,'Input Sheet - LRMC'!$B$118:$B$131,0),LEFT(K$26,2)-1,,))))),0)</f>
        <v/>
      </c>
      <c r="L32" s="11" t="str">
        <f ca="1">IFERROR(IF($I32="","",IF('Input Sheet - LRMC'!$C$18="Yes",'Input Sheet - LRMC'!$C$20,(NPV('Input Sheet - LRMC'!$C$16,OFFSET('Input Sheet - LRMC'!$C$133,MATCH($I32,'Input Sheet - LRMC'!$B$134:$B$147,0),,,):OFFSET('Input Sheet - LRMC'!$C$133,MATCH($I32,'Input Sheet - LRMC'!$B$134:$B$147,0),LEFT(L$26,2)-1,,)))/(NPV('Input Sheet - LRMC'!$C$16,OFFSET('Input Sheet - LRMC'!$C$117,MATCH($I32,'Input Sheet - LRMC'!$B$118:$B$131,0),,,):OFFSET('Input Sheet - LRMC'!$C$117,MATCH($I32,'Input Sheet - LRMC'!$B$118:$B$131,0),LEFT(L$26,2)-1,,))))),0)</f>
        <v/>
      </c>
      <c r="M32" s="11" t="str">
        <f ca="1">IFERROR(IF($I32="","",IF('Input Sheet - LRMC'!$C$18="Yes",'Input Sheet - LRMC'!$C$20,(NPV('Input Sheet - LRMC'!$C$16,OFFSET('Input Sheet - LRMC'!$C$133,MATCH($I32,'Input Sheet - LRMC'!$B$134:$B$147,0),,,):OFFSET('Input Sheet - LRMC'!$C$133,MATCH($I32,'Input Sheet - LRMC'!$B$134:$B$147,0),LEFT(M$26,2)-1,,)))/(NPV('Input Sheet - LRMC'!$C$16,OFFSET('Input Sheet - LRMC'!$C$117,MATCH($I32,'Input Sheet - LRMC'!$B$118:$B$131,0),,,):OFFSET('Input Sheet - LRMC'!$C$117,MATCH($I32,'Input Sheet - LRMC'!$B$118:$B$131,0),LEFT(M$26,2)-1,,))))),0)</f>
        <v/>
      </c>
      <c r="N32" s="11" t="str">
        <f ca="1">IFERROR(IF($I32="","",IF('Input Sheet - LRMC'!$C$18="Yes",'Input Sheet - LRMC'!$C$20,(NPV('Input Sheet - LRMC'!$C$16,OFFSET('Input Sheet - LRMC'!$C$133,MATCH($I32,'Input Sheet - LRMC'!$B$134:$B$147,0),,,):OFFSET('Input Sheet - LRMC'!$C$133,MATCH($I32,'Input Sheet - LRMC'!$B$134:$B$147,0),LEFT(N$26,2)-1,,)))/(NPV('Input Sheet - LRMC'!$C$16,OFFSET('Input Sheet - LRMC'!$C$117,MATCH($I32,'Input Sheet - LRMC'!$B$118:$B$131,0),,,):OFFSET('Input Sheet - LRMC'!$C$117,MATCH($I32,'Input Sheet - LRMC'!$B$118:$B$131,0),LEFT(N$26,2)-1,,))))),0)</f>
        <v/>
      </c>
      <c r="P32" s="46" t="str">
        <f t="shared" si="15"/>
        <v/>
      </c>
      <c r="Q32" s="11" t="str">
        <f t="shared" si="16"/>
        <v/>
      </c>
      <c r="R32" s="11" t="str">
        <f t="shared" si="13"/>
        <v/>
      </c>
      <c r="S32" s="82" t="str">
        <f t="shared" si="13"/>
        <v/>
      </c>
      <c r="T32" s="11" t="str">
        <f t="shared" si="13"/>
        <v/>
      </c>
      <c r="U32" s="11" t="str">
        <f t="shared" si="13"/>
        <v/>
      </c>
      <c r="W32" s="46" t="str">
        <f t="shared" si="17"/>
        <v/>
      </c>
      <c r="X32" s="11" t="str">
        <f>IF($W32="","",'Input Sheet - LRMC'!$C$26)</f>
        <v/>
      </c>
      <c r="Y32" s="11" t="str">
        <f>IF($W32="","",'Input Sheet - LRMC'!$C$26)</f>
        <v/>
      </c>
      <c r="Z32" s="11" t="str">
        <f>IF($W32="","",'Input Sheet - LRMC'!$C$26)</f>
        <v/>
      </c>
      <c r="AA32" s="11" t="str">
        <f>IF($W32="","",'Input Sheet - LRMC'!$C$26)</f>
        <v/>
      </c>
      <c r="AB32" s="11" t="str">
        <f>IF($W32="","",'Input Sheet - LRMC'!$C$26)</f>
        <v/>
      </c>
    </row>
    <row r="33" spans="2:28">
      <c r="B33" s="46" t="str">
        <f t="shared" si="12"/>
        <v/>
      </c>
      <c r="C33" s="11" t="str">
        <f ca="1">IFERROR(IF($B33="","",(NPV('Input Sheet - LRMC'!$C$16,OFFSET('Input Sheet - LRMC'!$C$101,MATCH($B14,'Input Sheet - LRMC'!$B$102:$B$115,0),,,):OFFSET('Input Sheet - LRMC'!$C$101,MATCH($B14,'Input Sheet - LRMC'!$B$102:$B$115,0),LEFT(C$7,2)-1,,)))/(NPV('Input Sheet - LRMC'!$C$16,OFFSET('Input Sheet - LRMC'!$C$117,MATCH($B14,'Input Sheet - LRMC'!$B$118:$B$131,0),,,):OFFSET('Input Sheet - LRMC'!$C$117,MATCH($B14,'Input Sheet - LRMC'!$B$118:$B$131,0),LEFT(C$7,2)-1,,)))),0)</f>
        <v/>
      </c>
      <c r="D33" s="11" t="str">
        <f ca="1">IFERROR(IF($B33="","",(NPV('Input Sheet - LRMC'!$C$16,OFFSET('Input Sheet - LRMC'!$C$101,MATCH($B14,'Input Sheet - LRMC'!$B$102:$B$115,0),,,):OFFSET('Input Sheet - LRMC'!$C$101,MATCH($B14,'Input Sheet - LRMC'!$B$102:$B$115,0),LEFT(D$7,2)-1,,)))/(NPV('Input Sheet - LRMC'!$C$16,OFFSET('Input Sheet - LRMC'!$C$117,MATCH($B14,'Input Sheet - LRMC'!$B$118:$B$131,0),,,):OFFSET('Input Sheet - LRMC'!$C$117,MATCH($B14,'Input Sheet - LRMC'!$B$118:$B$131,0),LEFT(D$7,2)-1,,)))),0)</f>
        <v/>
      </c>
      <c r="E33" s="11" t="str">
        <f ca="1">IFERROR(IF($B33="","",(NPV('Input Sheet - LRMC'!$C$16,OFFSET('Input Sheet - LRMC'!$C$101,MATCH($B14,'Input Sheet - LRMC'!$B$102:$B$115,0),,,):OFFSET('Input Sheet - LRMC'!$C$101,MATCH($B14,'Input Sheet - LRMC'!$B$102:$B$115,0),LEFT(E$7,2)-1,,)))/(NPV('Input Sheet - LRMC'!$C$16,OFFSET('Input Sheet - LRMC'!$C$117,MATCH($B14,'Input Sheet - LRMC'!$B$118:$B$131,0),,,):OFFSET('Input Sheet - LRMC'!$C$117,MATCH($B14,'Input Sheet - LRMC'!$B$118:$B$131,0),LEFT(E$7,2)-1,,)))),0)</f>
        <v/>
      </c>
      <c r="F33" s="11" t="str">
        <f ca="1">IFERROR(IF($B33="","",(NPV('Input Sheet - LRMC'!$C$16,OFFSET('Input Sheet - LRMC'!$C$101,MATCH($B14,'Input Sheet - LRMC'!$B$102:$B$115,0),,,):OFFSET('Input Sheet - LRMC'!$C$101,MATCH($B14,'Input Sheet - LRMC'!$B$102:$B$115,0),LEFT(F$7,2)-1,,)))/(NPV('Input Sheet - LRMC'!$C$16,OFFSET('Input Sheet - LRMC'!$C$117,MATCH($B14,'Input Sheet - LRMC'!$B$118:$B$131,0),,,):OFFSET('Input Sheet - LRMC'!$C$117,MATCH($B14,'Input Sheet - LRMC'!$B$118:$B$131,0),LEFT(F$7,2)-1,,)))),0)</f>
        <v/>
      </c>
      <c r="G33" s="11" t="str">
        <f ca="1">IFERROR(IF($B33="","",(NPV('Input Sheet - LRMC'!$C$16,OFFSET('Input Sheet - LRMC'!$C$101,MATCH($B14,'Input Sheet - LRMC'!$B$102:$B$115,0),,,):OFFSET('Input Sheet - LRMC'!$C$101,MATCH($B14,'Input Sheet - LRMC'!$B$102:$B$115,0),LEFT(G$7,2)-1,,)))/(NPV('Input Sheet - LRMC'!$C$16,OFFSET('Input Sheet - LRMC'!$C$117,MATCH($B14,'Input Sheet - LRMC'!$B$118:$B$131,0),,,):OFFSET('Input Sheet - LRMC'!$C$117,MATCH($B14,'Input Sheet - LRMC'!$B$118:$B$131,0),LEFT(G$7,2)-1,,)))),0)</f>
        <v/>
      </c>
      <c r="I33" s="46" t="str">
        <f t="shared" si="14"/>
        <v/>
      </c>
      <c r="J33" s="11" t="str">
        <f ca="1">IFERROR(IF($I33="","",IF('Input Sheet - LRMC'!$C$18="Yes",'Input Sheet - LRMC'!$C$20,(NPV('Input Sheet - LRMC'!$C$16,OFFSET('Input Sheet - LRMC'!$C$133,MATCH($I33,'Input Sheet - LRMC'!$B$134:$B$147,0),,,):OFFSET('Input Sheet - LRMC'!$C$133,MATCH($I33,'Input Sheet - LRMC'!$B$134:$B$147,0),LEFT(J$26,2)-1,,)))/(NPV('Input Sheet - LRMC'!$C$16,OFFSET('Input Sheet - LRMC'!$C$117,MATCH($I33,'Input Sheet - LRMC'!$B$118:$B$131,0),,,):OFFSET('Input Sheet - LRMC'!$C$117,MATCH($I33,'Input Sheet - LRMC'!$B$118:$B$131,0),LEFT(J$26,2)-1,,))))),0)</f>
        <v/>
      </c>
      <c r="K33" s="11" t="str">
        <f ca="1">IFERROR(IF($I33="","",IF('Input Sheet - LRMC'!$C$18="Yes",'Input Sheet - LRMC'!$C$20,(NPV('Input Sheet - LRMC'!$C$16,OFFSET('Input Sheet - LRMC'!$C$133,MATCH($I33,'Input Sheet - LRMC'!$B$134:$B$147,0),,,):OFFSET('Input Sheet - LRMC'!$C$133,MATCH($I33,'Input Sheet - LRMC'!$B$134:$B$147,0),LEFT(K$26,2)-1,,)))/(NPV('Input Sheet - LRMC'!$C$16,OFFSET('Input Sheet - LRMC'!$C$117,MATCH($I33,'Input Sheet - LRMC'!$B$118:$B$131,0),,,):OFFSET('Input Sheet - LRMC'!$C$117,MATCH($I33,'Input Sheet - LRMC'!$B$118:$B$131,0),LEFT(K$26,2)-1,,))))),0)</f>
        <v/>
      </c>
      <c r="L33" s="11" t="str">
        <f ca="1">IFERROR(IF($I33="","",IF('Input Sheet - LRMC'!$C$18="Yes",'Input Sheet - LRMC'!$C$20,(NPV('Input Sheet - LRMC'!$C$16,OFFSET('Input Sheet - LRMC'!$C$133,MATCH($I33,'Input Sheet - LRMC'!$B$134:$B$147,0),,,):OFFSET('Input Sheet - LRMC'!$C$133,MATCH($I33,'Input Sheet - LRMC'!$B$134:$B$147,0),LEFT(L$26,2)-1,,)))/(NPV('Input Sheet - LRMC'!$C$16,OFFSET('Input Sheet - LRMC'!$C$117,MATCH($I33,'Input Sheet - LRMC'!$B$118:$B$131,0),,,):OFFSET('Input Sheet - LRMC'!$C$117,MATCH($I33,'Input Sheet - LRMC'!$B$118:$B$131,0),LEFT(L$26,2)-1,,))))),0)</f>
        <v/>
      </c>
      <c r="M33" s="11" t="str">
        <f ca="1">IFERROR(IF($I33="","",IF('Input Sheet - LRMC'!$C$18="Yes",'Input Sheet - LRMC'!$C$20,(NPV('Input Sheet - LRMC'!$C$16,OFFSET('Input Sheet - LRMC'!$C$133,MATCH($I33,'Input Sheet - LRMC'!$B$134:$B$147,0),,,):OFFSET('Input Sheet - LRMC'!$C$133,MATCH($I33,'Input Sheet - LRMC'!$B$134:$B$147,0),LEFT(M$26,2)-1,,)))/(NPV('Input Sheet - LRMC'!$C$16,OFFSET('Input Sheet - LRMC'!$C$117,MATCH($I33,'Input Sheet - LRMC'!$B$118:$B$131,0),,,):OFFSET('Input Sheet - LRMC'!$C$117,MATCH($I33,'Input Sheet - LRMC'!$B$118:$B$131,0),LEFT(M$26,2)-1,,))))),0)</f>
        <v/>
      </c>
      <c r="N33" s="11" t="str">
        <f ca="1">IFERROR(IF($I33="","",IF('Input Sheet - LRMC'!$C$18="Yes",'Input Sheet - LRMC'!$C$20,(NPV('Input Sheet - LRMC'!$C$16,OFFSET('Input Sheet - LRMC'!$C$133,MATCH($I33,'Input Sheet - LRMC'!$B$134:$B$147,0),,,):OFFSET('Input Sheet - LRMC'!$C$133,MATCH($I33,'Input Sheet - LRMC'!$B$134:$B$147,0),LEFT(N$26,2)-1,,)))/(NPV('Input Sheet - LRMC'!$C$16,OFFSET('Input Sheet - LRMC'!$C$117,MATCH($I33,'Input Sheet - LRMC'!$B$118:$B$131,0),,,):OFFSET('Input Sheet - LRMC'!$C$117,MATCH($I33,'Input Sheet - LRMC'!$B$118:$B$131,0),LEFT(N$26,2)-1,,))))),0)</f>
        <v/>
      </c>
      <c r="P33" s="46" t="str">
        <f t="shared" si="15"/>
        <v/>
      </c>
      <c r="Q33" s="11" t="str">
        <f t="shared" si="16"/>
        <v/>
      </c>
      <c r="R33" s="11" t="str">
        <f t="shared" si="13"/>
        <v/>
      </c>
      <c r="S33" s="82" t="str">
        <f t="shared" si="13"/>
        <v/>
      </c>
      <c r="T33" s="11" t="str">
        <f t="shared" si="13"/>
        <v/>
      </c>
      <c r="U33" s="11" t="str">
        <f t="shared" si="13"/>
        <v/>
      </c>
      <c r="W33" s="46" t="str">
        <f t="shared" si="17"/>
        <v/>
      </c>
      <c r="X33" s="11" t="str">
        <f>IF($W33="","",'Input Sheet - LRMC'!$C$26)</f>
        <v/>
      </c>
      <c r="Y33" s="11" t="str">
        <f>IF($W33="","",'Input Sheet - LRMC'!$C$26)</f>
        <v/>
      </c>
      <c r="Z33" s="11" t="str">
        <f>IF($W33="","",'Input Sheet - LRMC'!$C$26)</f>
        <v/>
      </c>
      <c r="AA33" s="11" t="str">
        <f>IF($W33="","",'Input Sheet - LRMC'!$C$26)</f>
        <v/>
      </c>
      <c r="AB33" s="11" t="str">
        <f>IF($W33="","",'Input Sheet - LRMC'!$C$26)</f>
        <v/>
      </c>
    </row>
    <row r="34" spans="2:28">
      <c r="B34" s="46" t="str">
        <f t="shared" si="12"/>
        <v/>
      </c>
      <c r="C34" s="11" t="str">
        <f ca="1">IFERROR(IF($B34="","",(NPV('Input Sheet - LRMC'!$C$16,OFFSET('Input Sheet - LRMC'!$C$101,MATCH($B15,'Input Sheet - LRMC'!$B$102:$B$115,0),,,):OFFSET('Input Sheet - LRMC'!$C$101,MATCH($B15,'Input Sheet - LRMC'!$B$102:$B$115,0),LEFT(C$7,2)-1,,)))/(NPV('Input Sheet - LRMC'!$C$16,OFFSET('Input Sheet - LRMC'!$C$117,MATCH($B15,'Input Sheet - LRMC'!$B$118:$B$131,0),,,):OFFSET('Input Sheet - LRMC'!$C$117,MATCH($B15,'Input Sheet - LRMC'!$B$118:$B$131,0),LEFT(C$7,2)-1,,)))),0)</f>
        <v/>
      </c>
      <c r="D34" s="11" t="str">
        <f ca="1">IFERROR(IF($B34="","",(NPV('Input Sheet - LRMC'!$C$16,OFFSET('Input Sheet - LRMC'!$C$101,MATCH($B15,'Input Sheet - LRMC'!$B$102:$B$115,0),,,):OFFSET('Input Sheet - LRMC'!$C$101,MATCH($B15,'Input Sheet - LRMC'!$B$102:$B$115,0),LEFT(D$7,2)-1,,)))/(NPV('Input Sheet - LRMC'!$C$16,OFFSET('Input Sheet - LRMC'!$C$117,MATCH($B15,'Input Sheet - LRMC'!$B$118:$B$131,0),,,):OFFSET('Input Sheet - LRMC'!$C$117,MATCH($B15,'Input Sheet - LRMC'!$B$118:$B$131,0),LEFT(D$7,2)-1,,)))),0)</f>
        <v/>
      </c>
      <c r="E34" s="11" t="str">
        <f ca="1">IFERROR(IF($B34="","",(NPV('Input Sheet - LRMC'!$C$16,OFFSET('Input Sheet - LRMC'!$C$101,MATCH($B15,'Input Sheet - LRMC'!$B$102:$B$115,0),,,):OFFSET('Input Sheet - LRMC'!$C$101,MATCH($B15,'Input Sheet - LRMC'!$B$102:$B$115,0),LEFT(E$7,2)-1,,)))/(NPV('Input Sheet - LRMC'!$C$16,OFFSET('Input Sheet - LRMC'!$C$117,MATCH($B15,'Input Sheet - LRMC'!$B$118:$B$131,0),,,):OFFSET('Input Sheet - LRMC'!$C$117,MATCH($B15,'Input Sheet - LRMC'!$B$118:$B$131,0),LEFT(E$7,2)-1,,)))),0)</f>
        <v/>
      </c>
      <c r="F34" s="11" t="str">
        <f ca="1">IFERROR(IF($B34="","",(NPV('Input Sheet - LRMC'!$C$16,OFFSET('Input Sheet - LRMC'!$C$101,MATCH($B15,'Input Sheet - LRMC'!$B$102:$B$115,0),,,):OFFSET('Input Sheet - LRMC'!$C$101,MATCH($B15,'Input Sheet - LRMC'!$B$102:$B$115,0),LEFT(F$7,2)-1,,)))/(NPV('Input Sheet - LRMC'!$C$16,OFFSET('Input Sheet - LRMC'!$C$117,MATCH($B15,'Input Sheet - LRMC'!$B$118:$B$131,0),,,):OFFSET('Input Sheet - LRMC'!$C$117,MATCH($B15,'Input Sheet - LRMC'!$B$118:$B$131,0),LEFT(F$7,2)-1,,)))),0)</f>
        <v/>
      </c>
      <c r="G34" s="11" t="str">
        <f ca="1">IFERROR(IF($B34="","",(NPV('Input Sheet - LRMC'!$C$16,OFFSET('Input Sheet - LRMC'!$C$101,MATCH($B15,'Input Sheet - LRMC'!$B$102:$B$115,0),,,):OFFSET('Input Sheet - LRMC'!$C$101,MATCH($B15,'Input Sheet - LRMC'!$B$102:$B$115,0),LEFT(G$7,2)-1,,)))/(NPV('Input Sheet - LRMC'!$C$16,OFFSET('Input Sheet - LRMC'!$C$117,MATCH($B15,'Input Sheet - LRMC'!$B$118:$B$131,0),,,):OFFSET('Input Sheet - LRMC'!$C$117,MATCH($B15,'Input Sheet - LRMC'!$B$118:$B$131,0),LEFT(G$7,2)-1,,)))),0)</f>
        <v/>
      </c>
      <c r="I34" s="46" t="str">
        <f t="shared" si="14"/>
        <v/>
      </c>
      <c r="J34" s="11" t="str">
        <f ca="1">IFERROR(IF($I34="","",IF('Input Sheet - LRMC'!$C$18="Yes",'Input Sheet - LRMC'!$C$20,(NPV('Input Sheet - LRMC'!$C$16,OFFSET('Input Sheet - LRMC'!$C$133,MATCH($I34,'Input Sheet - LRMC'!$B$134:$B$147,0),,,):OFFSET('Input Sheet - LRMC'!$C$133,MATCH($I34,'Input Sheet - LRMC'!$B$134:$B$147,0),LEFT(J$26,2)-1,,)))/(NPV('Input Sheet - LRMC'!$C$16,OFFSET('Input Sheet - LRMC'!$C$117,MATCH($I34,'Input Sheet - LRMC'!$B$118:$B$131,0),,,):OFFSET('Input Sheet - LRMC'!$C$117,MATCH($I34,'Input Sheet - LRMC'!$B$118:$B$131,0),LEFT(J$26,2)-1,,))))),0)</f>
        <v/>
      </c>
      <c r="K34" s="11" t="str">
        <f ca="1">IFERROR(IF($I34="","",IF('Input Sheet - LRMC'!$C$18="Yes",'Input Sheet - LRMC'!$C$20,(NPV('Input Sheet - LRMC'!$C$16,OFFSET('Input Sheet - LRMC'!$C$133,MATCH($I34,'Input Sheet - LRMC'!$B$134:$B$147,0),,,):OFFSET('Input Sheet - LRMC'!$C$133,MATCH($I34,'Input Sheet - LRMC'!$B$134:$B$147,0),LEFT(K$26,2)-1,,)))/(NPV('Input Sheet - LRMC'!$C$16,OFFSET('Input Sheet - LRMC'!$C$117,MATCH($I34,'Input Sheet - LRMC'!$B$118:$B$131,0),,,):OFFSET('Input Sheet - LRMC'!$C$117,MATCH($I34,'Input Sheet - LRMC'!$B$118:$B$131,0),LEFT(K$26,2)-1,,))))),0)</f>
        <v/>
      </c>
      <c r="L34" s="11" t="str">
        <f ca="1">IFERROR(IF($I34="","",IF('Input Sheet - LRMC'!$C$18="Yes",'Input Sheet - LRMC'!$C$20,(NPV('Input Sheet - LRMC'!$C$16,OFFSET('Input Sheet - LRMC'!$C$133,MATCH($I34,'Input Sheet - LRMC'!$B$134:$B$147,0),,,):OFFSET('Input Sheet - LRMC'!$C$133,MATCH($I34,'Input Sheet - LRMC'!$B$134:$B$147,0),LEFT(L$26,2)-1,,)))/(NPV('Input Sheet - LRMC'!$C$16,OFFSET('Input Sheet - LRMC'!$C$117,MATCH($I34,'Input Sheet - LRMC'!$B$118:$B$131,0),,,):OFFSET('Input Sheet - LRMC'!$C$117,MATCH($I34,'Input Sheet - LRMC'!$B$118:$B$131,0),LEFT(L$26,2)-1,,))))),0)</f>
        <v/>
      </c>
      <c r="M34" s="11" t="str">
        <f ca="1">IFERROR(IF($I34="","",IF('Input Sheet - LRMC'!$C$18="Yes",'Input Sheet - LRMC'!$C$20,(NPV('Input Sheet - LRMC'!$C$16,OFFSET('Input Sheet - LRMC'!$C$133,MATCH($I34,'Input Sheet - LRMC'!$B$134:$B$147,0),,,):OFFSET('Input Sheet - LRMC'!$C$133,MATCH($I34,'Input Sheet - LRMC'!$B$134:$B$147,0),LEFT(M$26,2)-1,,)))/(NPV('Input Sheet - LRMC'!$C$16,OFFSET('Input Sheet - LRMC'!$C$117,MATCH($I34,'Input Sheet - LRMC'!$B$118:$B$131,0),,,):OFFSET('Input Sheet - LRMC'!$C$117,MATCH($I34,'Input Sheet - LRMC'!$B$118:$B$131,0),LEFT(M$26,2)-1,,))))),0)</f>
        <v/>
      </c>
      <c r="N34" s="11" t="str">
        <f ca="1">IFERROR(IF($I34="","",IF('Input Sheet - LRMC'!$C$18="Yes",'Input Sheet - LRMC'!$C$20,(NPV('Input Sheet - LRMC'!$C$16,OFFSET('Input Sheet - LRMC'!$C$133,MATCH($I34,'Input Sheet - LRMC'!$B$134:$B$147,0),,,):OFFSET('Input Sheet - LRMC'!$C$133,MATCH($I34,'Input Sheet - LRMC'!$B$134:$B$147,0),LEFT(N$26,2)-1,,)))/(NPV('Input Sheet - LRMC'!$C$16,OFFSET('Input Sheet - LRMC'!$C$117,MATCH($I34,'Input Sheet - LRMC'!$B$118:$B$131,0),,,):OFFSET('Input Sheet - LRMC'!$C$117,MATCH($I34,'Input Sheet - LRMC'!$B$118:$B$131,0),LEFT(N$26,2)-1,,))))),0)</f>
        <v/>
      </c>
      <c r="P34" s="46" t="str">
        <f t="shared" si="15"/>
        <v/>
      </c>
      <c r="Q34" s="11" t="str">
        <f t="shared" si="16"/>
        <v/>
      </c>
      <c r="R34" s="11" t="str">
        <f t="shared" si="13"/>
        <v/>
      </c>
      <c r="S34" s="82" t="str">
        <f t="shared" si="13"/>
        <v/>
      </c>
      <c r="T34" s="11" t="str">
        <f t="shared" si="13"/>
        <v/>
      </c>
      <c r="U34" s="11" t="str">
        <f t="shared" si="13"/>
        <v/>
      </c>
      <c r="W34" s="46" t="str">
        <f t="shared" si="17"/>
        <v/>
      </c>
      <c r="X34" s="11" t="str">
        <f>IF($W34="","",'Input Sheet - LRMC'!$C$26)</f>
        <v/>
      </c>
      <c r="Y34" s="11" t="str">
        <f>IF($W34="","",'Input Sheet - LRMC'!$C$26)</f>
        <v/>
      </c>
      <c r="Z34" s="11" t="str">
        <f>IF($W34="","",'Input Sheet - LRMC'!$C$26)</f>
        <v/>
      </c>
      <c r="AA34" s="11" t="str">
        <f>IF($W34="","",'Input Sheet - LRMC'!$C$26)</f>
        <v/>
      </c>
      <c r="AB34" s="11" t="str">
        <f>IF($W34="","",'Input Sheet - LRMC'!$C$26)</f>
        <v/>
      </c>
    </row>
    <row r="35" spans="2:28">
      <c r="B35" s="46" t="str">
        <f t="shared" si="12"/>
        <v/>
      </c>
      <c r="C35" s="11" t="str">
        <f ca="1">IFERROR(IF($B35="","",(NPV('Input Sheet - LRMC'!$C$16,OFFSET('Input Sheet - LRMC'!$C$101,MATCH($B16,'Input Sheet - LRMC'!$B$102:$B$115,0),,,):OFFSET('Input Sheet - LRMC'!$C$101,MATCH($B16,'Input Sheet - LRMC'!$B$102:$B$115,0),LEFT(C$7,2)-1,,)))/(NPV('Input Sheet - LRMC'!$C$16,OFFSET('Input Sheet - LRMC'!$C$117,MATCH($B16,'Input Sheet - LRMC'!$B$118:$B$131,0),,,):OFFSET('Input Sheet - LRMC'!$C$117,MATCH($B16,'Input Sheet - LRMC'!$B$118:$B$131,0),LEFT(C$7,2)-1,,)))),0)</f>
        <v/>
      </c>
      <c r="D35" s="11" t="str">
        <f ca="1">IFERROR(IF($B35="","",(NPV('Input Sheet - LRMC'!$C$16,OFFSET('Input Sheet - LRMC'!$C$101,MATCH($B16,'Input Sheet - LRMC'!$B$102:$B$115,0),,,):OFFSET('Input Sheet - LRMC'!$C$101,MATCH($B16,'Input Sheet - LRMC'!$B$102:$B$115,0),LEFT(D$7,2)-1,,)))/(NPV('Input Sheet - LRMC'!$C$16,OFFSET('Input Sheet - LRMC'!$C$117,MATCH($B16,'Input Sheet - LRMC'!$B$118:$B$131,0),,,):OFFSET('Input Sheet - LRMC'!$C$117,MATCH($B16,'Input Sheet - LRMC'!$B$118:$B$131,0),LEFT(D$7,2)-1,,)))),0)</f>
        <v/>
      </c>
      <c r="E35" s="11" t="str">
        <f ca="1">IFERROR(IF($B35="","",(NPV('Input Sheet - LRMC'!$C$16,OFFSET('Input Sheet - LRMC'!$C$101,MATCH($B16,'Input Sheet - LRMC'!$B$102:$B$115,0),,,):OFFSET('Input Sheet - LRMC'!$C$101,MATCH($B16,'Input Sheet - LRMC'!$B$102:$B$115,0),LEFT(E$7,2)-1,,)))/(NPV('Input Sheet - LRMC'!$C$16,OFFSET('Input Sheet - LRMC'!$C$117,MATCH($B16,'Input Sheet - LRMC'!$B$118:$B$131,0),,,):OFFSET('Input Sheet - LRMC'!$C$117,MATCH($B16,'Input Sheet - LRMC'!$B$118:$B$131,0),LEFT(E$7,2)-1,,)))),0)</f>
        <v/>
      </c>
      <c r="F35" s="11" t="str">
        <f ca="1">IFERROR(IF($B35="","",(NPV('Input Sheet - LRMC'!$C$16,OFFSET('Input Sheet - LRMC'!$C$101,MATCH($B16,'Input Sheet - LRMC'!$B$102:$B$115,0),,,):OFFSET('Input Sheet - LRMC'!$C$101,MATCH($B16,'Input Sheet - LRMC'!$B$102:$B$115,0),LEFT(F$7,2)-1,,)))/(NPV('Input Sheet - LRMC'!$C$16,OFFSET('Input Sheet - LRMC'!$C$117,MATCH($B16,'Input Sheet - LRMC'!$B$118:$B$131,0),,,):OFFSET('Input Sheet - LRMC'!$C$117,MATCH($B16,'Input Sheet - LRMC'!$B$118:$B$131,0),LEFT(F$7,2)-1,,)))),0)</f>
        <v/>
      </c>
      <c r="G35" s="11" t="str">
        <f ca="1">IFERROR(IF($B35="","",(NPV('Input Sheet - LRMC'!$C$16,OFFSET('Input Sheet - LRMC'!$C$101,MATCH($B16,'Input Sheet - LRMC'!$B$102:$B$115,0),,,):OFFSET('Input Sheet - LRMC'!$C$101,MATCH($B16,'Input Sheet - LRMC'!$B$102:$B$115,0),LEFT(G$7,2)-1,,)))/(NPV('Input Sheet - LRMC'!$C$16,OFFSET('Input Sheet - LRMC'!$C$117,MATCH($B16,'Input Sheet - LRMC'!$B$118:$B$131,0),,,):OFFSET('Input Sheet - LRMC'!$C$117,MATCH($B16,'Input Sheet - LRMC'!$B$118:$B$131,0),LEFT(G$7,2)-1,,)))),0)</f>
        <v/>
      </c>
      <c r="I35" s="46" t="str">
        <f t="shared" si="14"/>
        <v/>
      </c>
      <c r="J35" s="11" t="str">
        <f ca="1">IFERROR(IF($I35="","",IF('Input Sheet - LRMC'!$C$18="Yes",'Input Sheet - LRMC'!$C$20,(NPV('Input Sheet - LRMC'!$C$16,OFFSET('Input Sheet - LRMC'!$C$133,MATCH($I35,'Input Sheet - LRMC'!$B$134:$B$147,0),,,):OFFSET('Input Sheet - LRMC'!$C$133,MATCH($I35,'Input Sheet - LRMC'!$B$134:$B$147,0),LEFT(J$26,2)-1,,)))/(NPV('Input Sheet - LRMC'!$C$16,OFFSET('Input Sheet - LRMC'!$C$117,MATCH($I35,'Input Sheet - LRMC'!$B$118:$B$131,0),,,):OFFSET('Input Sheet - LRMC'!$C$117,MATCH($I35,'Input Sheet - LRMC'!$B$118:$B$131,0),LEFT(J$26,2)-1,,))))),0)</f>
        <v/>
      </c>
      <c r="K35" s="11" t="str">
        <f ca="1">IFERROR(IF($I35="","",IF('Input Sheet - LRMC'!$C$18="Yes",'Input Sheet - LRMC'!$C$20,(NPV('Input Sheet - LRMC'!$C$16,OFFSET('Input Sheet - LRMC'!$C$133,MATCH($I35,'Input Sheet - LRMC'!$B$134:$B$147,0),,,):OFFSET('Input Sheet - LRMC'!$C$133,MATCH($I35,'Input Sheet - LRMC'!$B$134:$B$147,0),LEFT(K$26,2)-1,,)))/(NPV('Input Sheet - LRMC'!$C$16,OFFSET('Input Sheet - LRMC'!$C$117,MATCH($I35,'Input Sheet - LRMC'!$B$118:$B$131,0),,,):OFFSET('Input Sheet - LRMC'!$C$117,MATCH($I35,'Input Sheet - LRMC'!$B$118:$B$131,0),LEFT(K$26,2)-1,,))))),0)</f>
        <v/>
      </c>
      <c r="L35" s="11" t="str">
        <f ca="1">IFERROR(IF($I35="","",IF('Input Sheet - LRMC'!$C$18="Yes",'Input Sheet - LRMC'!$C$20,(NPV('Input Sheet - LRMC'!$C$16,OFFSET('Input Sheet - LRMC'!$C$133,MATCH($I35,'Input Sheet - LRMC'!$B$134:$B$147,0),,,):OFFSET('Input Sheet - LRMC'!$C$133,MATCH($I35,'Input Sheet - LRMC'!$B$134:$B$147,0),LEFT(L$26,2)-1,,)))/(NPV('Input Sheet - LRMC'!$C$16,OFFSET('Input Sheet - LRMC'!$C$117,MATCH($I35,'Input Sheet - LRMC'!$B$118:$B$131,0),,,):OFFSET('Input Sheet - LRMC'!$C$117,MATCH($I35,'Input Sheet - LRMC'!$B$118:$B$131,0),LEFT(L$26,2)-1,,))))),0)</f>
        <v/>
      </c>
      <c r="M35" s="11" t="str">
        <f ca="1">IFERROR(IF($I35="","",IF('Input Sheet - LRMC'!$C$18="Yes",'Input Sheet - LRMC'!$C$20,(NPV('Input Sheet - LRMC'!$C$16,OFFSET('Input Sheet - LRMC'!$C$133,MATCH($I35,'Input Sheet - LRMC'!$B$134:$B$147,0),,,):OFFSET('Input Sheet - LRMC'!$C$133,MATCH($I35,'Input Sheet - LRMC'!$B$134:$B$147,0),LEFT(M$26,2)-1,,)))/(NPV('Input Sheet - LRMC'!$C$16,OFFSET('Input Sheet - LRMC'!$C$117,MATCH($I35,'Input Sheet - LRMC'!$B$118:$B$131,0),,,):OFFSET('Input Sheet - LRMC'!$C$117,MATCH($I35,'Input Sheet - LRMC'!$B$118:$B$131,0),LEFT(M$26,2)-1,,))))),0)</f>
        <v/>
      </c>
      <c r="N35" s="11" t="str">
        <f ca="1">IFERROR(IF($I35="","",IF('Input Sheet - LRMC'!$C$18="Yes",'Input Sheet - LRMC'!$C$20,(NPV('Input Sheet - LRMC'!$C$16,OFFSET('Input Sheet - LRMC'!$C$133,MATCH($I35,'Input Sheet - LRMC'!$B$134:$B$147,0),,,):OFFSET('Input Sheet - LRMC'!$C$133,MATCH($I35,'Input Sheet - LRMC'!$B$134:$B$147,0),LEFT(N$26,2)-1,,)))/(NPV('Input Sheet - LRMC'!$C$16,OFFSET('Input Sheet - LRMC'!$C$117,MATCH($I35,'Input Sheet - LRMC'!$B$118:$B$131,0),,,):OFFSET('Input Sheet - LRMC'!$C$117,MATCH($I35,'Input Sheet - LRMC'!$B$118:$B$131,0),LEFT(N$26,2)-1,,))))),0)</f>
        <v/>
      </c>
      <c r="P35" s="46" t="str">
        <f t="shared" si="15"/>
        <v/>
      </c>
      <c r="Q35" s="11" t="str">
        <f t="shared" si="16"/>
        <v/>
      </c>
      <c r="R35" s="11" t="str">
        <f t="shared" si="13"/>
        <v/>
      </c>
      <c r="S35" s="82" t="str">
        <f t="shared" si="13"/>
        <v/>
      </c>
      <c r="T35" s="11" t="str">
        <f t="shared" si="13"/>
        <v/>
      </c>
      <c r="U35" s="11" t="str">
        <f t="shared" si="13"/>
        <v/>
      </c>
      <c r="W35" s="46" t="str">
        <f t="shared" si="17"/>
        <v/>
      </c>
      <c r="X35" s="11" t="str">
        <f>IF($W35="","",'Input Sheet - LRMC'!$C$26)</f>
        <v/>
      </c>
      <c r="Y35" s="11" t="str">
        <f>IF($W35="","",'Input Sheet - LRMC'!$C$26)</f>
        <v/>
      </c>
      <c r="Z35" s="11" t="str">
        <f>IF($W35="","",'Input Sheet - LRMC'!$C$26)</f>
        <v/>
      </c>
      <c r="AA35" s="11" t="str">
        <f>IF($W35="","",'Input Sheet - LRMC'!$C$26)</f>
        <v/>
      </c>
      <c r="AB35" s="11" t="str">
        <f>IF($W35="","",'Input Sheet - LRMC'!$C$26)</f>
        <v/>
      </c>
    </row>
    <row r="36" spans="2:28">
      <c r="B36" s="46" t="str">
        <f t="shared" si="12"/>
        <v/>
      </c>
      <c r="C36" s="11" t="str">
        <f ca="1">IFERROR(IF($B36="","",(NPV('Input Sheet - LRMC'!$C$16,OFFSET('Input Sheet - LRMC'!$C$101,MATCH($B17,'Input Sheet - LRMC'!$B$102:$B$115,0),,,):OFFSET('Input Sheet - LRMC'!$C$101,MATCH($B17,'Input Sheet - LRMC'!$B$102:$B$115,0),LEFT(C$7,2)-1,,)))/(NPV('Input Sheet - LRMC'!$C$16,OFFSET('Input Sheet - LRMC'!$C$117,MATCH($B17,'Input Sheet - LRMC'!$B$118:$B$131,0),,,):OFFSET('Input Sheet - LRMC'!$C$117,MATCH($B17,'Input Sheet - LRMC'!$B$118:$B$131,0),LEFT(C$7,2)-1,,)))),0)</f>
        <v/>
      </c>
      <c r="D36" s="11" t="str">
        <f ca="1">IFERROR(IF($B36="","",(NPV('Input Sheet - LRMC'!$C$16,OFFSET('Input Sheet - LRMC'!$C$101,MATCH($B17,'Input Sheet - LRMC'!$B$102:$B$115,0),,,):OFFSET('Input Sheet - LRMC'!$C$101,MATCH($B17,'Input Sheet - LRMC'!$B$102:$B$115,0),LEFT(D$7,2)-1,,)))/(NPV('Input Sheet - LRMC'!$C$16,OFFSET('Input Sheet - LRMC'!$C$117,MATCH($B17,'Input Sheet - LRMC'!$B$118:$B$131,0),,,):OFFSET('Input Sheet - LRMC'!$C$117,MATCH($B17,'Input Sheet - LRMC'!$B$118:$B$131,0),LEFT(D$7,2)-1,,)))),0)</f>
        <v/>
      </c>
      <c r="E36" s="11" t="str">
        <f ca="1">IFERROR(IF($B36="","",(NPV('Input Sheet - LRMC'!$C$16,OFFSET('Input Sheet - LRMC'!$C$101,MATCH($B17,'Input Sheet - LRMC'!$B$102:$B$115,0),,,):OFFSET('Input Sheet - LRMC'!$C$101,MATCH($B17,'Input Sheet - LRMC'!$B$102:$B$115,0),LEFT(E$7,2)-1,,)))/(NPV('Input Sheet - LRMC'!$C$16,OFFSET('Input Sheet - LRMC'!$C$117,MATCH($B17,'Input Sheet - LRMC'!$B$118:$B$131,0),,,):OFFSET('Input Sheet - LRMC'!$C$117,MATCH($B17,'Input Sheet - LRMC'!$B$118:$B$131,0),LEFT(E$7,2)-1,,)))),0)</f>
        <v/>
      </c>
      <c r="F36" s="11" t="str">
        <f ca="1">IFERROR(IF($B36="","",(NPV('Input Sheet - LRMC'!$C$16,OFFSET('Input Sheet - LRMC'!$C$101,MATCH($B17,'Input Sheet - LRMC'!$B$102:$B$115,0),,,):OFFSET('Input Sheet - LRMC'!$C$101,MATCH($B17,'Input Sheet - LRMC'!$B$102:$B$115,0),LEFT(F$7,2)-1,,)))/(NPV('Input Sheet - LRMC'!$C$16,OFFSET('Input Sheet - LRMC'!$C$117,MATCH($B17,'Input Sheet - LRMC'!$B$118:$B$131,0),,,):OFFSET('Input Sheet - LRMC'!$C$117,MATCH($B17,'Input Sheet - LRMC'!$B$118:$B$131,0),LEFT(F$7,2)-1,,)))),0)</f>
        <v/>
      </c>
      <c r="G36" s="11" t="str">
        <f ca="1">IFERROR(IF($B36="","",(NPV('Input Sheet - LRMC'!$C$16,OFFSET('Input Sheet - LRMC'!$C$101,MATCH($B17,'Input Sheet - LRMC'!$B$102:$B$115,0),,,):OFFSET('Input Sheet - LRMC'!$C$101,MATCH($B17,'Input Sheet - LRMC'!$B$102:$B$115,0),LEFT(G$7,2)-1,,)))/(NPV('Input Sheet - LRMC'!$C$16,OFFSET('Input Sheet - LRMC'!$C$117,MATCH($B17,'Input Sheet - LRMC'!$B$118:$B$131,0),,,):OFFSET('Input Sheet - LRMC'!$C$117,MATCH($B17,'Input Sheet - LRMC'!$B$118:$B$131,0),LEFT(G$7,2)-1,,)))),0)</f>
        <v/>
      </c>
      <c r="I36" s="46" t="str">
        <f t="shared" si="14"/>
        <v/>
      </c>
      <c r="J36" s="11" t="str">
        <f ca="1">IFERROR(IF($I36="","",IF('Input Sheet - LRMC'!$C$18="Yes",'Input Sheet - LRMC'!$C$20,(NPV('Input Sheet - LRMC'!$C$16,OFFSET('Input Sheet - LRMC'!$C$133,MATCH($I36,'Input Sheet - LRMC'!$B$134:$B$147,0),,,):OFFSET('Input Sheet - LRMC'!$C$133,MATCH($I36,'Input Sheet - LRMC'!$B$134:$B$147,0),LEFT(J$26,2)-1,,)))/(NPV('Input Sheet - LRMC'!$C$16,OFFSET('Input Sheet - LRMC'!$C$117,MATCH($I36,'Input Sheet - LRMC'!$B$118:$B$131,0),,,):OFFSET('Input Sheet - LRMC'!$C$117,MATCH($I36,'Input Sheet - LRMC'!$B$118:$B$131,0),LEFT(J$26,2)-1,,))))),0)</f>
        <v/>
      </c>
      <c r="K36" s="11" t="str">
        <f ca="1">IFERROR(IF($I36="","",IF('Input Sheet - LRMC'!$C$18="Yes",'Input Sheet - LRMC'!$C$20,(NPV('Input Sheet - LRMC'!$C$16,OFFSET('Input Sheet - LRMC'!$C$133,MATCH($I36,'Input Sheet - LRMC'!$B$134:$B$147,0),,,):OFFSET('Input Sheet - LRMC'!$C$133,MATCH($I36,'Input Sheet - LRMC'!$B$134:$B$147,0),LEFT(K$26,2)-1,,)))/(NPV('Input Sheet - LRMC'!$C$16,OFFSET('Input Sheet - LRMC'!$C$117,MATCH($I36,'Input Sheet - LRMC'!$B$118:$B$131,0),,,):OFFSET('Input Sheet - LRMC'!$C$117,MATCH($I36,'Input Sheet - LRMC'!$B$118:$B$131,0),LEFT(K$26,2)-1,,))))),0)</f>
        <v/>
      </c>
      <c r="L36" s="11" t="str">
        <f ca="1">IFERROR(IF($I36="","",IF('Input Sheet - LRMC'!$C$18="Yes",'Input Sheet - LRMC'!$C$20,(NPV('Input Sheet - LRMC'!$C$16,OFFSET('Input Sheet - LRMC'!$C$133,MATCH($I36,'Input Sheet - LRMC'!$B$134:$B$147,0),,,):OFFSET('Input Sheet - LRMC'!$C$133,MATCH($I36,'Input Sheet - LRMC'!$B$134:$B$147,0),LEFT(L$26,2)-1,,)))/(NPV('Input Sheet - LRMC'!$C$16,OFFSET('Input Sheet - LRMC'!$C$117,MATCH($I36,'Input Sheet - LRMC'!$B$118:$B$131,0),,,):OFFSET('Input Sheet - LRMC'!$C$117,MATCH($I36,'Input Sheet - LRMC'!$B$118:$B$131,0),LEFT(L$26,2)-1,,))))),0)</f>
        <v/>
      </c>
      <c r="M36" s="11" t="str">
        <f ca="1">IFERROR(IF($I36="","",IF('Input Sheet - LRMC'!$C$18="Yes",'Input Sheet - LRMC'!$C$20,(NPV('Input Sheet - LRMC'!$C$16,OFFSET('Input Sheet - LRMC'!$C$133,MATCH($I36,'Input Sheet - LRMC'!$B$134:$B$147,0),,,):OFFSET('Input Sheet - LRMC'!$C$133,MATCH($I36,'Input Sheet - LRMC'!$B$134:$B$147,0),LEFT(M$26,2)-1,,)))/(NPV('Input Sheet - LRMC'!$C$16,OFFSET('Input Sheet - LRMC'!$C$117,MATCH($I36,'Input Sheet - LRMC'!$B$118:$B$131,0),,,):OFFSET('Input Sheet - LRMC'!$C$117,MATCH($I36,'Input Sheet - LRMC'!$B$118:$B$131,0),LEFT(M$26,2)-1,,))))),0)</f>
        <v/>
      </c>
      <c r="N36" s="11" t="str">
        <f ca="1">IFERROR(IF($I36="","",IF('Input Sheet - LRMC'!$C$18="Yes",'Input Sheet - LRMC'!$C$20,(NPV('Input Sheet - LRMC'!$C$16,OFFSET('Input Sheet - LRMC'!$C$133,MATCH($I36,'Input Sheet - LRMC'!$B$134:$B$147,0),,,):OFFSET('Input Sheet - LRMC'!$C$133,MATCH($I36,'Input Sheet - LRMC'!$B$134:$B$147,0),LEFT(N$26,2)-1,,)))/(NPV('Input Sheet - LRMC'!$C$16,OFFSET('Input Sheet - LRMC'!$C$117,MATCH($I36,'Input Sheet - LRMC'!$B$118:$B$131,0),,,):OFFSET('Input Sheet - LRMC'!$C$117,MATCH($I36,'Input Sheet - LRMC'!$B$118:$B$131,0),LEFT(N$26,2)-1,,))))),0)</f>
        <v/>
      </c>
      <c r="P36" s="46" t="str">
        <f t="shared" si="15"/>
        <v/>
      </c>
      <c r="Q36" s="11" t="str">
        <f t="shared" si="16"/>
        <v/>
      </c>
      <c r="R36" s="11" t="str">
        <f t="shared" si="13"/>
        <v/>
      </c>
      <c r="S36" s="82" t="str">
        <f t="shared" si="13"/>
        <v/>
      </c>
      <c r="T36" s="11" t="str">
        <f t="shared" si="13"/>
        <v/>
      </c>
      <c r="U36" s="11" t="str">
        <f t="shared" si="13"/>
        <v/>
      </c>
      <c r="W36" s="46" t="str">
        <f t="shared" si="17"/>
        <v/>
      </c>
      <c r="X36" s="11" t="str">
        <f>IF($W36="","",'Input Sheet - LRMC'!$C$26)</f>
        <v/>
      </c>
      <c r="Y36" s="11" t="str">
        <f>IF($W36="","",'Input Sheet - LRMC'!$C$26)</f>
        <v/>
      </c>
      <c r="Z36" s="11" t="str">
        <f>IF($W36="","",'Input Sheet - LRMC'!$C$26)</f>
        <v/>
      </c>
      <c r="AA36" s="11" t="str">
        <f>IF($W36="","",'Input Sheet - LRMC'!$C$26)</f>
        <v/>
      </c>
      <c r="AB36" s="11" t="str">
        <f>IF($W36="","",'Input Sheet - LRMC'!$C$26)</f>
        <v/>
      </c>
    </row>
    <row r="37" spans="2:28">
      <c r="B37" s="46" t="str">
        <f t="shared" si="12"/>
        <v/>
      </c>
      <c r="C37" s="11" t="str">
        <f ca="1">IFERROR(IF($B37="","",(NPV('Input Sheet - LRMC'!$C$16,OFFSET('Input Sheet - LRMC'!$C$101,MATCH($B18,'Input Sheet - LRMC'!$B$102:$B$115,0),,,):OFFSET('Input Sheet - LRMC'!$C$101,MATCH($B18,'Input Sheet - LRMC'!$B$102:$B$115,0),LEFT(C$7,2)-1,,)))/(NPV('Input Sheet - LRMC'!$C$16,OFFSET('Input Sheet - LRMC'!$C$117,MATCH($B18,'Input Sheet - LRMC'!$B$118:$B$131,0),,,):OFFSET('Input Sheet - LRMC'!$C$117,MATCH($B18,'Input Sheet - LRMC'!$B$118:$B$131,0),LEFT(C$7,2)-1,,)))),0)</f>
        <v/>
      </c>
      <c r="D37" s="11" t="str">
        <f ca="1">IFERROR(IF($B37="","",(NPV('Input Sheet - LRMC'!$C$16,OFFSET('Input Sheet - LRMC'!$C$101,MATCH($B18,'Input Sheet - LRMC'!$B$102:$B$115,0),,,):OFFSET('Input Sheet - LRMC'!$C$101,MATCH($B18,'Input Sheet - LRMC'!$B$102:$B$115,0),LEFT(D$7,2)-1,,)))/(NPV('Input Sheet - LRMC'!$C$16,OFFSET('Input Sheet - LRMC'!$C$117,MATCH($B18,'Input Sheet - LRMC'!$B$118:$B$131,0),,,):OFFSET('Input Sheet - LRMC'!$C$117,MATCH($B18,'Input Sheet - LRMC'!$B$118:$B$131,0),LEFT(D$7,2)-1,,)))),0)</f>
        <v/>
      </c>
      <c r="E37" s="11" t="str">
        <f ca="1">IFERROR(IF($B37="","",(NPV('Input Sheet - LRMC'!$C$16,OFFSET('Input Sheet - LRMC'!$C$101,MATCH($B18,'Input Sheet - LRMC'!$B$102:$B$115,0),,,):OFFSET('Input Sheet - LRMC'!$C$101,MATCH($B18,'Input Sheet - LRMC'!$B$102:$B$115,0),LEFT(E$7,2)-1,,)))/(NPV('Input Sheet - LRMC'!$C$16,OFFSET('Input Sheet - LRMC'!$C$117,MATCH($B18,'Input Sheet - LRMC'!$B$118:$B$131,0),,,):OFFSET('Input Sheet - LRMC'!$C$117,MATCH($B18,'Input Sheet - LRMC'!$B$118:$B$131,0),LEFT(E$7,2)-1,,)))),0)</f>
        <v/>
      </c>
      <c r="F37" s="11" t="str">
        <f ca="1">IFERROR(IF($B37="","",(NPV('Input Sheet - LRMC'!$C$16,OFFSET('Input Sheet - LRMC'!$C$101,MATCH($B18,'Input Sheet - LRMC'!$B$102:$B$115,0),,,):OFFSET('Input Sheet - LRMC'!$C$101,MATCH($B18,'Input Sheet - LRMC'!$B$102:$B$115,0),LEFT(F$7,2)-1,,)))/(NPV('Input Sheet - LRMC'!$C$16,OFFSET('Input Sheet - LRMC'!$C$117,MATCH($B18,'Input Sheet - LRMC'!$B$118:$B$131,0),,,):OFFSET('Input Sheet - LRMC'!$C$117,MATCH($B18,'Input Sheet - LRMC'!$B$118:$B$131,0),LEFT(F$7,2)-1,,)))),0)</f>
        <v/>
      </c>
      <c r="G37" s="11" t="str">
        <f ca="1">IFERROR(IF($B37="","",(NPV('Input Sheet - LRMC'!$C$16,OFFSET('Input Sheet - LRMC'!$C$101,MATCH($B18,'Input Sheet - LRMC'!$B$102:$B$115,0),,,):OFFSET('Input Sheet - LRMC'!$C$101,MATCH($B18,'Input Sheet - LRMC'!$B$102:$B$115,0),LEFT(G$7,2)-1,,)))/(NPV('Input Sheet - LRMC'!$C$16,OFFSET('Input Sheet - LRMC'!$C$117,MATCH($B18,'Input Sheet - LRMC'!$B$118:$B$131,0),,,):OFFSET('Input Sheet - LRMC'!$C$117,MATCH($B18,'Input Sheet - LRMC'!$B$118:$B$131,0),LEFT(G$7,2)-1,,)))),0)</f>
        <v/>
      </c>
      <c r="I37" s="46" t="str">
        <f t="shared" si="14"/>
        <v/>
      </c>
      <c r="J37" s="11" t="str">
        <f ca="1">IFERROR(IF($I37="","",IF('Input Sheet - LRMC'!$C$18="Yes",'Input Sheet - LRMC'!$C$20,(NPV('Input Sheet - LRMC'!$C$16,OFFSET('Input Sheet - LRMC'!$C$133,MATCH($I37,'Input Sheet - LRMC'!$B$134:$B$147,0),,,):OFFSET('Input Sheet - LRMC'!$C$133,MATCH($I37,'Input Sheet - LRMC'!$B$134:$B$147,0),LEFT(J$26,2)-1,,)))/(NPV('Input Sheet - LRMC'!$C$16,OFFSET('Input Sheet - LRMC'!$C$117,MATCH($I37,'Input Sheet - LRMC'!$B$118:$B$131,0),,,):OFFSET('Input Sheet - LRMC'!$C$117,MATCH($I37,'Input Sheet - LRMC'!$B$118:$B$131,0),LEFT(J$26,2)-1,,))))),0)</f>
        <v/>
      </c>
      <c r="K37" s="11" t="str">
        <f ca="1">IFERROR(IF($I37="","",IF('Input Sheet - LRMC'!$C$18="Yes",'Input Sheet - LRMC'!$C$20,(NPV('Input Sheet - LRMC'!$C$16,OFFSET('Input Sheet - LRMC'!$C$133,MATCH($I37,'Input Sheet - LRMC'!$B$134:$B$147,0),,,):OFFSET('Input Sheet - LRMC'!$C$133,MATCH($I37,'Input Sheet - LRMC'!$B$134:$B$147,0),LEFT(K$26,2)-1,,)))/(NPV('Input Sheet - LRMC'!$C$16,OFFSET('Input Sheet - LRMC'!$C$117,MATCH($I37,'Input Sheet - LRMC'!$B$118:$B$131,0),,,):OFFSET('Input Sheet - LRMC'!$C$117,MATCH($I37,'Input Sheet - LRMC'!$B$118:$B$131,0),LEFT(K$26,2)-1,,))))),0)</f>
        <v/>
      </c>
      <c r="L37" s="11" t="str">
        <f ca="1">IFERROR(IF($I37="","",IF('Input Sheet - LRMC'!$C$18="Yes",'Input Sheet - LRMC'!$C$20,(NPV('Input Sheet - LRMC'!$C$16,OFFSET('Input Sheet - LRMC'!$C$133,MATCH($I37,'Input Sheet - LRMC'!$B$134:$B$147,0),,,):OFFSET('Input Sheet - LRMC'!$C$133,MATCH($I37,'Input Sheet - LRMC'!$B$134:$B$147,0),LEFT(L$26,2)-1,,)))/(NPV('Input Sheet - LRMC'!$C$16,OFFSET('Input Sheet - LRMC'!$C$117,MATCH($I37,'Input Sheet - LRMC'!$B$118:$B$131,0),,,):OFFSET('Input Sheet - LRMC'!$C$117,MATCH($I37,'Input Sheet - LRMC'!$B$118:$B$131,0),LEFT(L$26,2)-1,,))))),0)</f>
        <v/>
      </c>
      <c r="M37" s="11" t="str">
        <f ca="1">IFERROR(IF($I37="","",IF('Input Sheet - LRMC'!$C$18="Yes",'Input Sheet - LRMC'!$C$20,(NPV('Input Sheet - LRMC'!$C$16,OFFSET('Input Sheet - LRMC'!$C$133,MATCH($I37,'Input Sheet - LRMC'!$B$134:$B$147,0),,,):OFFSET('Input Sheet - LRMC'!$C$133,MATCH($I37,'Input Sheet - LRMC'!$B$134:$B$147,0),LEFT(M$26,2)-1,,)))/(NPV('Input Sheet - LRMC'!$C$16,OFFSET('Input Sheet - LRMC'!$C$117,MATCH($I37,'Input Sheet - LRMC'!$B$118:$B$131,0),,,):OFFSET('Input Sheet - LRMC'!$C$117,MATCH($I37,'Input Sheet - LRMC'!$B$118:$B$131,0),LEFT(M$26,2)-1,,))))),0)</f>
        <v/>
      </c>
      <c r="N37" s="11" t="str">
        <f ca="1">IFERROR(IF($I37="","",IF('Input Sheet - LRMC'!$C$18="Yes",'Input Sheet - LRMC'!$C$20,(NPV('Input Sheet - LRMC'!$C$16,OFFSET('Input Sheet - LRMC'!$C$133,MATCH($I37,'Input Sheet - LRMC'!$B$134:$B$147,0),,,):OFFSET('Input Sheet - LRMC'!$C$133,MATCH($I37,'Input Sheet - LRMC'!$B$134:$B$147,0),LEFT(N$26,2)-1,,)))/(NPV('Input Sheet - LRMC'!$C$16,OFFSET('Input Sheet - LRMC'!$C$117,MATCH($I37,'Input Sheet - LRMC'!$B$118:$B$131,0),,,):OFFSET('Input Sheet - LRMC'!$C$117,MATCH($I37,'Input Sheet - LRMC'!$B$118:$B$131,0),LEFT(N$26,2)-1,,))))),0)</f>
        <v/>
      </c>
      <c r="P37" s="46" t="str">
        <f t="shared" si="15"/>
        <v/>
      </c>
      <c r="Q37" s="11" t="str">
        <f t="shared" si="16"/>
        <v/>
      </c>
      <c r="R37" s="11" t="str">
        <f t="shared" si="13"/>
        <v/>
      </c>
      <c r="S37" s="82" t="str">
        <f t="shared" si="13"/>
        <v/>
      </c>
      <c r="T37" s="11" t="str">
        <f t="shared" si="13"/>
        <v/>
      </c>
      <c r="U37" s="11" t="str">
        <f t="shared" si="13"/>
        <v/>
      </c>
      <c r="W37" s="46" t="str">
        <f t="shared" si="17"/>
        <v/>
      </c>
      <c r="X37" s="11" t="str">
        <f>IF($W37="","",'Input Sheet - LRMC'!$C$26)</f>
        <v/>
      </c>
      <c r="Y37" s="11" t="str">
        <f>IF($W37="","",'Input Sheet - LRMC'!$C$26)</f>
        <v/>
      </c>
      <c r="Z37" s="11" t="str">
        <f>IF($W37="","",'Input Sheet - LRMC'!$C$26)</f>
        <v/>
      </c>
      <c r="AA37" s="11" t="str">
        <f>IF($W37="","",'Input Sheet - LRMC'!$C$26)</f>
        <v/>
      </c>
      <c r="AB37" s="11" t="str">
        <f>IF($W37="","",'Input Sheet - LRMC'!$C$26)</f>
        <v/>
      </c>
    </row>
    <row r="38" spans="2:28">
      <c r="B38" s="46" t="str">
        <f t="shared" si="12"/>
        <v/>
      </c>
      <c r="C38" s="11" t="str">
        <f ca="1">IFERROR(IF($B38="","",(NPV('Input Sheet - LRMC'!$C$16,OFFSET('Input Sheet - LRMC'!$C$101,MATCH($B19,'Input Sheet - LRMC'!$B$102:$B$115,0),,,):OFFSET('Input Sheet - LRMC'!$C$101,MATCH($B19,'Input Sheet - LRMC'!$B$102:$B$115,0),LEFT(C$7,2)-1,,)))/(NPV('Input Sheet - LRMC'!$C$16,OFFSET('Input Sheet - LRMC'!$C$117,MATCH($B19,'Input Sheet - LRMC'!$B$118:$B$131,0),,,):OFFSET('Input Sheet - LRMC'!$C$117,MATCH($B19,'Input Sheet - LRMC'!$B$118:$B$131,0),LEFT(C$7,2)-1,,)))),0)</f>
        <v/>
      </c>
      <c r="D38" s="11" t="str">
        <f ca="1">IFERROR(IF($B38="","",(NPV('Input Sheet - LRMC'!$C$16,OFFSET('Input Sheet - LRMC'!$C$101,MATCH($B19,'Input Sheet - LRMC'!$B$102:$B$115,0),,,):OFFSET('Input Sheet - LRMC'!$C$101,MATCH($B19,'Input Sheet - LRMC'!$B$102:$B$115,0),LEFT(D$7,2)-1,,)))/(NPV('Input Sheet - LRMC'!$C$16,OFFSET('Input Sheet - LRMC'!$C$117,MATCH($B19,'Input Sheet - LRMC'!$B$118:$B$131,0),,,):OFFSET('Input Sheet - LRMC'!$C$117,MATCH($B19,'Input Sheet - LRMC'!$B$118:$B$131,0),LEFT(D$7,2)-1,,)))),0)</f>
        <v/>
      </c>
      <c r="E38" s="11" t="str">
        <f ca="1">IFERROR(IF($B38="","",(NPV('Input Sheet - LRMC'!$C$16,OFFSET('Input Sheet - LRMC'!$C$101,MATCH($B19,'Input Sheet - LRMC'!$B$102:$B$115,0),,,):OFFSET('Input Sheet - LRMC'!$C$101,MATCH($B19,'Input Sheet - LRMC'!$B$102:$B$115,0),LEFT(E$7,2)-1,,)))/(NPV('Input Sheet - LRMC'!$C$16,OFFSET('Input Sheet - LRMC'!$C$117,MATCH($B19,'Input Sheet - LRMC'!$B$118:$B$131,0),,,):OFFSET('Input Sheet - LRMC'!$C$117,MATCH($B19,'Input Sheet - LRMC'!$B$118:$B$131,0),LEFT(E$7,2)-1,,)))),0)</f>
        <v/>
      </c>
      <c r="F38" s="11" t="str">
        <f ca="1">IFERROR(IF($B38="","",(NPV('Input Sheet - LRMC'!$C$16,OFFSET('Input Sheet - LRMC'!$C$101,MATCH($B19,'Input Sheet - LRMC'!$B$102:$B$115,0),,,):OFFSET('Input Sheet - LRMC'!$C$101,MATCH($B19,'Input Sheet - LRMC'!$B$102:$B$115,0),LEFT(F$7,2)-1,,)))/(NPV('Input Sheet - LRMC'!$C$16,OFFSET('Input Sheet - LRMC'!$C$117,MATCH($B19,'Input Sheet - LRMC'!$B$118:$B$131,0),,,):OFFSET('Input Sheet - LRMC'!$C$117,MATCH($B19,'Input Sheet - LRMC'!$B$118:$B$131,0),LEFT(F$7,2)-1,,)))),0)</f>
        <v/>
      </c>
      <c r="G38" s="11" t="str">
        <f ca="1">IFERROR(IF($B38="","",(NPV('Input Sheet - LRMC'!$C$16,OFFSET('Input Sheet - LRMC'!$C$101,MATCH($B19,'Input Sheet - LRMC'!$B$102:$B$115,0),,,):OFFSET('Input Sheet - LRMC'!$C$101,MATCH($B19,'Input Sheet - LRMC'!$B$102:$B$115,0),LEFT(G$7,2)-1,,)))/(NPV('Input Sheet - LRMC'!$C$16,OFFSET('Input Sheet - LRMC'!$C$117,MATCH($B19,'Input Sheet - LRMC'!$B$118:$B$131,0),,,):OFFSET('Input Sheet - LRMC'!$C$117,MATCH($B19,'Input Sheet - LRMC'!$B$118:$B$131,0),LEFT(G$7,2)-1,,)))),0)</f>
        <v/>
      </c>
      <c r="I38" s="46" t="str">
        <f t="shared" ref="I38" si="18">B38</f>
        <v/>
      </c>
      <c r="J38" s="11" t="str">
        <f ca="1">IFERROR(IF($I38="","",IF('Input Sheet - LRMC'!$C$18="Yes",'Input Sheet - LRMC'!$C$20,(NPV('Input Sheet - LRMC'!$C$16,OFFSET('Input Sheet - LRMC'!$C$133,MATCH($I38,'Input Sheet - LRMC'!$B$134:$B$147,0),,,):OFFSET('Input Sheet - LRMC'!$C$133,MATCH($I38,'Input Sheet - LRMC'!$B$134:$B$147,0),LEFT(J$26,2)-1,,)))/(NPV('Input Sheet - LRMC'!$C$16,OFFSET('Input Sheet - LRMC'!$C$117,MATCH($I38,'Input Sheet - LRMC'!$B$118:$B$131,0),,,):OFFSET('Input Sheet - LRMC'!$C$117,MATCH($I38,'Input Sheet - LRMC'!$B$118:$B$131,0),LEFT(J$26,2)-1,,))))),0)</f>
        <v/>
      </c>
      <c r="K38" s="11" t="str">
        <f ca="1">IFERROR(IF($I38="","",IF('Input Sheet - LRMC'!$C$18="Yes",'Input Sheet - LRMC'!$C$20,(NPV('Input Sheet - LRMC'!$C$16,OFFSET('Input Sheet - LRMC'!$C$133,MATCH($I38,'Input Sheet - LRMC'!$B$134:$B$147,0),,,):OFFSET('Input Sheet - LRMC'!$C$133,MATCH($I38,'Input Sheet - LRMC'!$B$134:$B$147,0),LEFT(K$26,2)-1,,)))/(NPV('Input Sheet - LRMC'!$C$16,OFFSET('Input Sheet - LRMC'!$C$117,MATCH($I38,'Input Sheet - LRMC'!$B$118:$B$131,0),,,):OFFSET('Input Sheet - LRMC'!$C$117,MATCH($I38,'Input Sheet - LRMC'!$B$118:$B$131,0),LEFT(K$26,2)-1,,))))),0)</f>
        <v/>
      </c>
      <c r="L38" s="11" t="str">
        <f ca="1">IFERROR(IF($I38="","",IF('Input Sheet - LRMC'!$C$18="Yes",'Input Sheet - LRMC'!$C$20,(NPV('Input Sheet - LRMC'!$C$16,OFFSET('Input Sheet - LRMC'!$C$133,MATCH($I38,'Input Sheet - LRMC'!$B$134:$B$147,0),,,):OFFSET('Input Sheet - LRMC'!$C$133,MATCH($I38,'Input Sheet - LRMC'!$B$134:$B$147,0),LEFT(L$26,2)-1,,)))/(NPV('Input Sheet - LRMC'!$C$16,OFFSET('Input Sheet - LRMC'!$C$117,MATCH($I38,'Input Sheet - LRMC'!$B$118:$B$131,0),,,):OFFSET('Input Sheet - LRMC'!$C$117,MATCH($I38,'Input Sheet - LRMC'!$B$118:$B$131,0),LEFT(L$26,2)-1,,))))),0)</f>
        <v/>
      </c>
      <c r="M38" s="11" t="str">
        <f ca="1">IFERROR(IF($I38="","",IF('Input Sheet - LRMC'!$C$18="Yes",'Input Sheet - LRMC'!$C$20,(NPV('Input Sheet - LRMC'!$C$16,OFFSET('Input Sheet - LRMC'!$C$133,MATCH($I38,'Input Sheet - LRMC'!$B$134:$B$147,0),,,):OFFSET('Input Sheet - LRMC'!$C$133,MATCH($I38,'Input Sheet - LRMC'!$B$134:$B$147,0),LEFT(M$26,2)-1,,)))/(NPV('Input Sheet - LRMC'!$C$16,OFFSET('Input Sheet - LRMC'!$C$117,MATCH($I38,'Input Sheet - LRMC'!$B$118:$B$131,0),,,):OFFSET('Input Sheet - LRMC'!$C$117,MATCH($I38,'Input Sheet - LRMC'!$B$118:$B$131,0),LEFT(M$26,2)-1,,))))),0)</f>
        <v/>
      </c>
      <c r="N38" s="11" t="str">
        <f ca="1">IFERROR(IF($I38="","",IF('Input Sheet - LRMC'!$C$18="Yes",'Input Sheet - LRMC'!$C$20,(NPV('Input Sheet - LRMC'!$C$16,OFFSET('Input Sheet - LRMC'!$C$133,MATCH($I38,'Input Sheet - LRMC'!$B$134:$B$147,0),,,):OFFSET('Input Sheet - LRMC'!$C$133,MATCH($I38,'Input Sheet - LRMC'!$B$134:$B$147,0),LEFT(N$26,2)-1,,)))/(NPV('Input Sheet - LRMC'!$C$16,OFFSET('Input Sheet - LRMC'!$C$117,MATCH($I38,'Input Sheet - LRMC'!$B$118:$B$131,0),,,):OFFSET('Input Sheet - LRMC'!$C$117,MATCH($I38,'Input Sheet - LRMC'!$B$118:$B$131,0),LEFT(N$26,2)-1,,))))),0)</f>
        <v/>
      </c>
      <c r="P38" s="46" t="str">
        <f t="shared" ref="P38" si="19">I38</f>
        <v/>
      </c>
      <c r="Q38" s="11" t="str">
        <f t="shared" ref="Q38" si="20">IF($P38="","",C38+J38)</f>
        <v/>
      </c>
      <c r="R38" s="11" t="str">
        <f t="shared" ref="R38" si="21">IF($P38="","",D38+K38)</f>
        <v/>
      </c>
      <c r="S38" s="82" t="str">
        <f t="shared" ref="S38" si="22">IF($P38="","",E38+L38)</f>
        <v/>
      </c>
      <c r="T38" s="11" t="str">
        <f t="shared" ref="T38" si="23">IF($P38="","",F38+M38)</f>
        <v/>
      </c>
      <c r="U38" s="11" t="str">
        <f t="shared" ref="U38" si="24">IF($P38="","",G38+N38)</f>
        <v/>
      </c>
      <c r="W38" s="46" t="str">
        <f t="shared" ref="W38" si="25">P38</f>
        <v/>
      </c>
      <c r="X38" s="11" t="str">
        <f>IF($W38="","",'Input Sheet - LRMC'!$C$26)</f>
        <v/>
      </c>
      <c r="Y38" s="11" t="str">
        <f>IF($W38="","",'Input Sheet - LRMC'!$C$26)</f>
        <v/>
      </c>
      <c r="Z38" s="11" t="str">
        <f>IF($W38="","",'Input Sheet - LRMC'!$C$26)</f>
        <v/>
      </c>
      <c r="AA38" s="11" t="str">
        <f>IF($W38="","",'Input Sheet - LRMC'!$C$26)</f>
        <v/>
      </c>
      <c r="AB38" s="11" t="str">
        <f>IF($W38="","",'Input Sheet - LRMC'!$C$26)</f>
        <v/>
      </c>
    </row>
    <row r="39" spans="2:28">
      <c r="B39" s="46" t="str">
        <f t="shared" ref="B39" si="26">B20</f>
        <v/>
      </c>
      <c r="C39" s="11" t="str">
        <f ca="1">IFERROR(IF($B39="","",(NPV('Input Sheet - LRMC'!$C$16,OFFSET('Input Sheet - LRMC'!$C$101,MATCH($B20,'Input Sheet - LRMC'!$B$102:$B$115,0),,,):OFFSET('Input Sheet - LRMC'!$C$101,MATCH($B20,'Input Sheet - LRMC'!$B$102:$B$115,0),LEFT(C$7,2)-1,,)))/(NPV('Input Sheet - LRMC'!$C$16,OFFSET('Input Sheet - LRMC'!$C$117,MATCH($B20,'Input Sheet - LRMC'!$B$118:$B$131,0),,,):OFFSET('Input Sheet - LRMC'!$C$117,MATCH($B20,'Input Sheet - LRMC'!$B$118:$B$131,0),LEFT(C$7,2)-1,,)))),0)</f>
        <v/>
      </c>
      <c r="D39" s="11" t="str">
        <f ca="1">IFERROR(IF($B39="","",(NPV('Input Sheet - LRMC'!$C$16,OFFSET('Input Sheet - LRMC'!$C$101,MATCH($B20,'Input Sheet - LRMC'!$B$102:$B$115,0),,,):OFFSET('Input Sheet - LRMC'!$C$101,MATCH($B20,'Input Sheet - LRMC'!$B$102:$B$115,0),LEFT(D$7,2)-1,,)))/(NPV('Input Sheet - LRMC'!$C$16,OFFSET('Input Sheet - LRMC'!$C$117,MATCH($B20,'Input Sheet - LRMC'!$B$118:$B$131,0),,,):OFFSET('Input Sheet - LRMC'!$C$117,MATCH($B20,'Input Sheet - LRMC'!$B$118:$B$131,0),LEFT(D$7,2)-1,,)))),0)</f>
        <v/>
      </c>
      <c r="E39" s="11" t="str">
        <f ca="1">IFERROR(IF($B39="","",(NPV('Input Sheet - LRMC'!$C$16,OFFSET('Input Sheet - LRMC'!$C$101,MATCH($B20,'Input Sheet - LRMC'!$B$102:$B$115,0),,,):OFFSET('Input Sheet - LRMC'!$C$101,MATCH($B20,'Input Sheet - LRMC'!$B$102:$B$115,0),LEFT(E$7,2)-1,,)))/(NPV('Input Sheet - LRMC'!$C$16,OFFSET('Input Sheet - LRMC'!$C$117,MATCH($B20,'Input Sheet - LRMC'!$B$118:$B$131,0),,,):OFFSET('Input Sheet - LRMC'!$C$117,MATCH($B20,'Input Sheet - LRMC'!$B$118:$B$131,0),LEFT(E$7,2)-1,,)))),0)</f>
        <v/>
      </c>
      <c r="F39" s="11" t="str">
        <f ca="1">IFERROR(IF($B39="","",(NPV('Input Sheet - LRMC'!$C$16,OFFSET('Input Sheet - LRMC'!$C$101,MATCH($B20,'Input Sheet - LRMC'!$B$102:$B$115,0),,,):OFFSET('Input Sheet - LRMC'!$C$101,MATCH($B20,'Input Sheet - LRMC'!$B$102:$B$115,0),LEFT(F$7,2)-1,,)))/(NPV('Input Sheet - LRMC'!$C$16,OFFSET('Input Sheet - LRMC'!$C$117,MATCH($B20,'Input Sheet - LRMC'!$B$118:$B$131,0),,,):OFFSET('Input Sheet - LRMC'!$C$117,MATCH($B20,'Input Sheet - LRMC'!$B$118:$B$131,0),LEFT(F$7,2)-1,,)))),0)</f>
        <v/>
      </c>
      <c r="G39" s="11" t="str">
        <f ca="1">IFERROR(IF($B39="","",(NPV('Input Sheet - LRMC'!$C$16,OFFSET('Input Sheet - LRMC'!$C$101,MATCH($B20,'Input Sheet - LRMC'!$B$102:$B$115,0),,,):OFFSET('Input Sheet - LRMC'!$C$101,MATCH($B20,'Input Sheet - LRMC'!$B$102:$B$115,0),LEFT(G$7,2)-1,,)))/(NPV('Input Sheet - LRMC'!$C$16,OFFSET('Input Sheet - LRMC'!$C$117,MATCH($B20,'Input Sheet - LRMC'!$B$118:$B$131,0),,,):OFFSET('Input Sheet - LRMC'!$C$117,MATCH($B20,'Input Sheet - LRMC'!$B$118:$B$131,0),LEFT(G$7,2)-1,,)))),0)</f>
        <v/>
      </c>
      <c r="I39" s="46" t="str">
        <f t="shared" si="14"/>
        <v/>
      </c>
      <c r="J39" s="11" t="str">
        <f ca="1">IFERROR(IF($I39="","",IF('Input Sheet - LRMC'!$C$18="Yes",'Input Sheet - LRMC'!$C$20,(NPV('Input Sheet - LRMC'!$C$16,OFFSET('Input Sheet - LRMC'!$C$133,MATCH($I39,'Input Sheet - LRMC'!$B$134:$B$147,0),,,):OFFSET('Input Sheet - LRMC'!$C$133,MATCH($I39,'Input Sheet - LRMC'!$B$134:$B$147,0),LEFT(J$26,2)-1,,)))/(NPV('Input Sheet - LRMC'!$C$16,OFFSET('Input Sheet - LRMC'!$C$117,MATCH($I39,'Input Sheet - LRMC'!$B$118:$B$131,0),,,):OFFSET('Input Sheet - LRMC'!$C$117,MATCH($I39,'Input Sheet - LRMC'!$B$118:$B$131,0),LEFT(J$26,2)-1,,))))),0)</f>
        <v/>
      </c>
      <c r="K39" s="11" t="str">
        <f ca="1">IFERROR(IF($I39="","",IF('Input Sheet - LRMC'!$C$18="Yes",'Input Sheet - LRMC'!$C$20,(NPV('Input Sheet - LRMC'!$C$16,OFFSET('Input Sheet - LRMC'!$C$133,MATCH($I39,'Input Sheet - LRMC'!$B$134:$B$147,0),,,):OFFSET('Input Sheet - LRMC'!$C$133,MATCH($I39,'Input Sheet - LRMC'!$B$134:$B$147,0),LEFT(K$26,2)-1,,)))/(NPV('Input Sheet - LRMC'!$C$16,OFFSET('Input Sheet - LRMC'!$C$117,MATCH($I39,'Input Sheet - LRMC'!$B$118:$B$131,0),,,):OFFSET('Input Sheet - LRMC'!$C$117,MATCH($I39,'Input Sheet - LRMC'!$B$118:$B$131,0),LEFT(K$26,2)-1,,))))),0)</f>
        <v/>
      </c>
      <c r="L39" s="11" t="str">
        <f ca="1">IFERROR(IF($I39="","",IF('Input Sheet - LRMC'!$C$18="Yes",'Input Sheet - LRMC'!$C$20,(NPV('Input Sheet - LRMC'!$C$16,OFFSET('Input Sheet - LRMC'!$C$133,MATCH($I39,'Input Sheet - LRMC'!$B$134:$B$147,0),,,):OFFSET('Input Sheet - LRMC'!$C$133,MATCH($I39,'Input Sheet - LRMC'!$B$134:$B$147,0),LEFT(L$26,2)-1,,)))/(NPV('Input Sheet - LRMC'!$C$16,OFFSET('Input Sheet - LRMC'!$C$117,MATCH($I39,'Input Sheet - LRMC'!$B$118:$B$131,0),,,):OFFSET('Input Sheet - LRMC'!$C$117,MATCH($I39,'Input Sheet - LRMC'!$B$118:$B$131,0),LEFT(L$26,2)-1,,))))),0)</f>
        <v/>
      </c>
      <c r="M39" s="11" t="str">
        <f ca="1">IFERROR(IF($I39="","",IF('Input Sheet - LRMC'!$C$18="Yes",'Input Sheet - LRMC'!$C$20,(NPV('Input Sheet - LRMC'!$C$16,OFFSET('Input Sheet - LRMC'!$C$133,MATCH($I39,'Input Sheet - LRMC'!$B$134:$B$147,0),,,):OFFSET('Input Sheet - LRMC'!$C$133,MATCH($I39,'Input Sheet - LRMC'!$B$134:$B$147,0),LEFT(M$26,2)-1,,)))/(NPV('Input Sheet - LRMC'!$C$16,OFFSET('Input Sheet - LRMC'!$C$117,MATCH($I39,'Input Sheet - LRMC'!$B$118:$B$131,0),,,):OFFSET('Input Sheet - LRMC'!$C$117,MATCH($I39,'Input Sheet - LRMC'!$B$118:$B$131,0),LEFT(M$26,2)-1,,))))),0)</f>
        <v/>
      </c>
      <c r="N39" s="11" t="str">
        <f ca="1">IFERROR(IF($I39="","",IF('Input Sheet - LRMC'!$C$18="Yes",'Input Sheet - LRMC'!$C$20,(NPV('Input Sheet - LRMC'!$C$16,OFFSET('Input Sheet - LRMC'!$C$133,MATCH($I39,'Input Sheet - LRMC'!$B$134:$B$147,0),,,):OFFSET('Input Sheet - LRMC'!$C$133,MATCH($I39,'Input Sheet - LRMC'!$B$134:$B$147,0),LEFT(N$26,2)-1,,)))/(NPV('Input Sheet - LRMC'!$C$16,OFFSET('Input Sheet - LRMC'!$C$117,MATCH($I39,'Input Sheet - LRMC'!$B$118:$B$131,0),,,):OFFSET('Input Sheet - LRMC'!$C$117,MATCH($I39,'Input Sheet - LRMC'!$B$118:$B$131,0),LEFT(N$26,2)-1,,))))),0)</f>
        <v/>
      </c>
      <c r="P39" s="46" t="str">
        <f t="shared" si="15"/>
        <v/>
      </c>
      <c r="Q39" s="11" t="str">
        <f t="shared" si="16"/>
        <v/>
      </c>
      <c r="R39" s="11" t="str">
        <f t="shared" si="13"/>
        <v/>
      </c>
      <c r="S39" s="82" t="str">
        <f t="shared" si="13"/>
        <v/>
      </c>
      <c r="T39" s="11" t="str">
        <f t="shared" si="13"/>
        <v/>
      </c>
      <c r="U39" s="11" t="str">
        <f t="shared" si="13"/>
        <v/>
      </c>
      <c r="W39" s="46" t="str">
        <f t="shared" si="17"/>
        <v/>
      </c>
      <c r="X39" s="11" t="str">
        <f>IF($W39="","",'Input Sheet - LRMC'!$C$26)</f>
        <v/>
      </c>
      <c r="Y39" s="11" t="str">
        <f>IF($W39="","",'Input Sheet - LRMC'!$C$26)</f>
        <v/>
      </c>
      <c r="Z39" s="11" t="str">
        <f>IF($W39="","",'Input Sheet - LRMC'!$C$26)</f>
        <v/>
      </c>
      <c r="AA39" s="11" t="str">
        <f>IF($W39="","",'Input Sheet - LRMC'!$C$26)</f>
        <v/>
      </c>
      <c r="AB39" s="11" t="str">
        <f>IF($W39="","",'Input Sheet - LRMC'!$C$26)</f>
        <v/>
      </c>
    </row>
    <row r="40" spans="2:28">
      <c r="B40" s="9" t="str">
        <f>B21</f>
        <v>TOTAL</v>
      </c>
      <c r="C40" s="13">
        <f ca="1">IFERROR(IF($B40="","",(NPV('Input Sheet - LRMC'!$C$16,OFFSET('Input Sheet - LRMC'!$C$101,MATCH($B21,'Input Sheet - LRMC'!$B$102:$B$115,0),,,):OFFSET('Input Sheet - LRMC'!$C$101,MATCH($B21,'Input Sheet - LRMC'!$B$102:$B$115,0),LEFT(C$7,2)-1,,)))/(NPV('Input Sheet - LRMC'!$C$16,OFFSET('Input Sheet - LRMC'!$C$117,MATCH($B21,'Input Sheet - LRMC'!$B$118:$B$131,0),,,):OFFSET('Input Sheet - LRMC'!$C$117,MATCH($B21,'Input Sheet - LRMC'!$B$118:$B$131,0),LEFT(C$7,2)-1,,)))),0)</f>
        <v>67.88996564004897</v>
      </c>
      <c r="D40" s="13">
        <f ca="1">IFERROR(IF($B40="","",(NPV('Input Sheet - LRMC'!$C$16,OFFSET('Input Sheet - LRMC'!$C$101,MATCH($B21,'Input Sheet - LRMC'!$B$102:$B$115,0),,,):OFFSET('Input Sheet - LRMC'!$C$101,MATCH($B21,'Input Sheet - LRMC'!$B$102:$B$115,0),LEFT(D$7,2)-1,,)))/(NPV('Input Sheet - LRMC'!$C$16,OFFSET('Input Sheet - LRMC'!$C$117,MATCH($B21,'Input Sheet - LRMC'!$B$118:$B$131,0),,,):OFFSET('Input Sheet - LRMC'!$C$117,MATCH($B21,'Input Sheet - LRMC'!$B$118:$B$131,0),LEFT(D$7,2)-1,,)))),0)</f>
        <v>36.40706916230458</v>
      </c>
      <c r="E40" s="13">
        <f ca="1">IFERROR(IF($B40="","",(NPV('Input Sheet - LRMC'!$C$16,OFFSET('Input Sheet - LRMC'!$C$101,MATCH($B21,'Input Sheet - LRMC'!$B$102:$B$115,0),,,):OFFSET('Input Sheet - LRMC'!$C$101,MATCH($B21,'Input Sheet - LRMC'!$B$102:$B$115,0),LEFT(E$7,2)-1,,)))/(NPV('Input Sheet - LRMC'!$C$16,OFFSET('Input Sheet - LRMC'!$C$117,MATCH($B21,'Input Sheet - LRMC'!$B$118:$B$131,0),,,):OFFSET('Input Sheet - LRMC'!$C$117,MATCH($B21,'Input Sheet - LRMC'!$B$118:$B$131,0),LEFT(E$7,2)-1,,)))),0)</f>
        <v>23.088053175128969</v>
      </c>
      <c r="F40" s="13">
        <f ca="1">IFERROR(IF($B40="","",(NPV('Input Sheet - LRMC'!$C$16,OFFSET('Input Sheet - LRMC'!$C$101,MATCH($B21,'Input Sheet - LRMC'!$B$102:$B$115,0),,,):OFFSET('Input Sheet - LRMC'!$C$101,MATCH($B21,'Input Sheet - LRMC'!$B$102:$B$115,0),LEFT(F$7,2)-1,,)))/(NPV('Input Sheet - LRMC'!$C$16,OFFSET('Input Sheet - LRMC'!$C$117,MATCH($B21,'Input Sheet - LRMC'!$B$118:$B$131,0),,,):OFFSET('Input Sheet - LRMC'!$C$117,MATCH($B21,'Input Sheet - LRMC'!$B$118:$B$131,0),LEFT(F$7,2)-1,,)))),0)</f>
        <v>18.311702044878725</v>
      </c>
      <c r="G40" s="13">
        <f ca="1">IFERROR(IF($B40="","",(NPV('Input Sheet - LRMC'!$C$16,OFFSET('Input Sheet - LRMC'!$C$101,MATCH($B21,'Input Sheet - LRMC'!$B$102:$B$115,0),,,):OFFSET('Input Sheet - LRMC'!$C$101,MATCH($B21,'Input Sheet - LRMC'!$B$102:$B$115,0),LEFT(G$7,2)-1,,)))/(NPV('Input Sheet - LRMC'!$C$16,OFFSET('Input Sheet - LRMC'!$C$117,MATCH($B21,'Input Sheet - LRMC'!$B$118:$B$131,0),,,):OFFSET('Input Sheet - LRMC'!$C$117,MATCH($B21,'Input Sheet - LRMC'!$B$118:$B$131,0),LEFT(G$7,2)-1,,)))),0)</f>
        <v>18.311702044878725</v>
      </c>
      <c r="I40" s="9" t="str">
        <f>B40</f>
        <v>TOTAL</v>
      </c>
      <c r="J40" s="13">
        <f ca="1">IFERROR(IF($I40="","",IF('Input Sheet - LRMC'!$C$18="Yes",'Input Sheet - LRMC'!$C$20,(NPV('Input Sheet - LRMC'!$C$16,OFFSET('Input Sheet - LRMC'!$C$133,MATCH($I40,'Input Sheet - LRMC'!$B$134:$B$147,0),,,):OFFSET('Input Sheet - LRMC'!$C$133,MATCH($I40,'Input Sheet - LRMC'!$B$134:$B$147,0),LEFT(J$26,2)-1,,)))/(NPV('Input Sheet - LRMC'!$C$16,OFFSET('Input Sheet - LRMC'!$C$117,MATCH($I40,'Input Sheet - LRMC'!$B$118:$B$131,0),,,):OFFSET('Input Sheet - LRMC'!$C$117,MATCH($I40,'Input Sheet - LRMC'!$B$118:$B$131,0),LEFT(J$26,2)-1,,))))),0)</f>
        <v>1.011366255388489</v>
      </c>
      <c r="K40" s="13">
        <f ca="1">IFERROR(IF($I40="","",IF('Input Sheet - LRMC'!$C$18="Yes",'Input Sheet - LRMC'!$C$20,(NPV('Input Sheet - LRMC'!$C$16,OFFSET('Input Sheet - LRMC'!$C$133,MATCH($I40,'Input Sheet - LRMC'!$B$134:$B$147,0),,,):OFFSET('Input Sheet - LRMC'!$C$133,MATCH($I40,'Input Sheet - LRMC'!$B$134:$B$147,0),LEFT(K$26,2)-1,,)))/(NPV('Input Sheet - LRMC'!$C$16,OFFSET('Input Sheet - LRMC'!$C$117,MATCH($I40,'Input Sheet - LRMC'!$B$118:$B$131,0),,,):OFFSET('Input Sheet - LRMC'!$C$117,MATCH($I40,'Input Sheet - LRMC'!$B$118:$B$131,0),LEFT(K$26,2)-1,,))))),0)</f>
        <v>0.97164934245888535</v>
      </c>
      <c r="L40" s="13">
        <f ca="1">IFERROR(IF($I40="","",IF('Input Sheet - LRMC'!$C$18="Yes",'Input Sheet - LRMC'!$C$20,(NPV('Input Sheet - LRMC'!$C$16,OFFSET('Input Sheet - LRMC'!$C$133,MATCH($I40,'Input Sheet - LRMC'!$B$134:$B$147,0),,,):OFFSET('Input Sheet - LRMC'!$C$133,MATCH($I40,'Input Sheet - LRMC'!$B$134:$B$147,0),LEFT(L$26,2)-1,,)))/(NPV('Input Sheet - LRMC'!$C$16,OFFSET('Input Sheet - LRMC'!$C$117,MATCH($I40,'Input Sheet - LRMC'!$B$118:$B$131,0),,,):OFFSET('Input Sheet - LRMC'!$C$117,MATCH($I40,'Input Sheet - LRMC'!$B$118:$B$131,0),LEFT(L$26,2)-1,,))))),0)</f>
        <v>0.9457922576551947</v>
      </c>
      <c r="M40" s="13">
        <f ca="1">IFERROR(IF($I40="","",IF('Input Sheet - LRMC'!$C$18="Yes",'Input Sheet - LRMC'!$C$20,(NPV('Input Sheet - LRMC'!$C$16,OFFSET('Input Sheet - LRMC'!$C$133,MATCH($I40,'Input Sheet - LRMC'!$B$134:$B$147,0),,,):OFFSET('Input Sheet - LRMC'!$C$133,MATCH($I40,'Input Sheet - LRMC'!$B$134:$B$147,0),LEFT(M$26,2)-1,,)))/(NPV('Input Sheet - LRMC'!$C$16,OFFSET('Input Sheet - LRMC'!$C$117,MATCH($I40,'Input Sheet - LRMC'!$B$118:$B$131,0),,,):OFFSET('Input Sheet - LRMC'!$C$117,MATCH($I40,'Input Sheet - LRMC'!$B$118:$B$131,0),LEFT(M$26,2)-1,,))))),0)</f>
        <v>0.93651961196229938</v>
      </c>
      <c r="N40" s="13">
        <f ca="1">IFERROR(IF($I40="","",IF('Input Sheet - LRMC'!$C$18="Yes",'Input Sheet - LRMC'!$C$20,(NPV('Input Sheet - LRMC'!$C$16,OFFSET('Input Sheet - LRMC'!$C$133,MATCH($I40,'Input Sheet - LRMC'!$B$134:$B$147,0),,,):OFFSET('Input Sheet - LRMC'!$C$133,MATCH($I40,'Input Sheet - LRMC'!$B$134:$B$147,0),LEFT(N$26,2)-1,,)))/(NPV('Input Sheet - LRMC'!$C$16,OFFSET('Input Sheet - LRMC'!$C$117,MATCH($I40,'Input Sheet - LRMC'!$B$118:$B$131,0),,,):OFFSET('Input Sheet - LRMC'!$C$117,MATCH($I40,'Input Sheet - LRMC'!$B$118:$B$131,0),LEFT(N$26,2)-1,,))))),0)</f>
        <v>0.93651961196229938</v>
      </c>
      <c r="P40" s="9" t="str">
        <f>I40</f>
        <v>TOTAL</v>
      </c>
      <c r="Q40" s="13">
        <f ca="1">IF($P40="","",C40+J40)</f>
        <v>68.901331895437465</v>
      </c>
      <c r="R40" s="13">
        <f ca="1">IF($P40="","",D40+K40)</f>
        <v>37.378718504763462</v>
      </c>
      <c r="S40" s="83">
        <f ca="1">IF($P40="","",E40+L40)</f>
        <v>24.033845432784165</v>
      </c>
      <c r="T40" s="13">
        <f ca="1">IF($P40="","",F40+M40)</f>
        <v>19.248221656841025</v>
      </c>
      <c r="U40" s="13">
        <f ca="1">IF($P40="","",G40+N40)</f>
        <v>19.248221656841025</v>
      </c>
      <c r="W40" s="9" t="str">
        <f>P40</f>
        <v>TOTAL</v>
      </c>
      <c r="X40" s="13">
        <f>IF($W40="","",'Input Sheet - LRMC'!$C$26)</f>
        <v>0</v>
      </c>
      <c r="Y40" s="13">
        <f>IF($W40="","",'Input Sheet - LRMC'!$C$26)</f>
        <v>0</v>
      </c>
      <c r="Z40" s="13">
        <f>IF($W40="","",'Input Sheet - LRMC'!$C$26)</f>
        <v>0</v>
      </c>
      <c r="AA40" s="13">
        <f>IF($W40="","",'Input Sheet - LRMC'!$C$26)</f>
        <v>0</v>
      </c>
      <c r="AB40" s="13">
        <f>IF($W40="","",'Input Sheet - LRMC'!$C$26)</f>
        <v>0</v>
      </c>
    </row>
    <row r="43" spans="2:28">
      <c r="B43" s="2" t="str">
        <f>'Input Sheet - LRMC'!B150</f>
        <v>High Voltage Network</v>
      </c>
      <c r="I43" s="2" t="str">
        <f>B43</f>
        <v>High Voltage Network</v>
      </c>
      <c r="P43" s="2" t="str">
        <f>I43</f>
        <v>High Voltage Network</v>
      </c>
      <c r="W43" s="2" t="str">
        <f>P43</f>
        <v>High Voltage Network</v>
      </c>
    </row>
    <row r="45" spans="2:28">
      <c r="B45" s="4" t="str">
        <f t="shared" ref="B45:B57" si="27">B26</f>
        <v>Long Run Marginal Capital Cost (kVA)</v>
      </c>
      <c r="C45" s="8" t="s">
        <v>9</v>
      </c>
      <c r="D45" s="7" t="s">
        <v>10</v>
      </c>
      <c r="E45" s="7" t="s">
        <v>11</v>
      </c>
      <c r="F45" s="7" t="s">
        <v>12</v>
      </c>
      <c r="G45" s="7" t="s">
        <v>13</v>
      </c>
      <c r="I45" s="4" t="str">
        <f>I26</f>
        <v>Short Run Marginal (Operating) Cost (kVA)</v>
      </c>
      <c r="J45" s="8" t="s">
        <v>9</v>
      </c>
      <c r="K45" s="7" t="s">
        <v>10</v>
      </c>
      <c r="L45" s="7" t="s">
        <v>11</v>
      </c>
      <c r="M45" s="7" t="s">
        <v>12</v>
      </c>
      <c r="N45" s="7" t="s">
        <v>13</v>
      </c>
      <c r="P45" s="4" t="str">
        <f>P26</f>
        <v>Total LRMC (kVA)</v>
      </c>
      <c r="Q45" s="8" t="s">
        <v>9</v>
      </c>
      <c r="R45" s="7" t="s">
        <v>10</v>
      </c>
      <c r="S45" s="81" t="s">
        <v>11</v>
      </c>
      <c r="T45" s="7" t="s">
        <v>12</v>
      </c>
      <c r="U45" s="7" t="s">
        <v>13</v>
      </c>
      <c r="W45" s="4" t="s">
        <v>19</v>
      </c>
      <c r="X45" s="8" t="s">
        <v>9</v>
      </c>
      <c r="Y45" s="7" t="s">
        <v>10</v>
      </c>
      <c r="Z45" s="7" t="s">
        <v>11</v>
      </c>
      <c r="AA45" s="7" t="s">
        <v>12</v>
      </c>
      <c r="AB45" s="7" t="s">
        <v>13</v>
      </c>
    </row>
    <row r="46" spans="2:28">
      <c r="B46" s="46" t="str">
        <f t="shared" si="27"/>
        <v>All Network</v>
      </c>
      <c r="C46" s="11">
        <f ca="1">IFERROR(IF($B46="","",(NPV('Input Sheet - LRMC'!$C$16,OFFSET('Input Sheet - LRMC'!$C$152,MATCH($B8,'Input Sheet - LRMC'!$B$153:$B$166,0),,,):OFFSET('Input Sheet - LRMC'!$C$152,MATCH($B8,'Input Sheet - LRMC'!$B$153:$B$166,0),LEFT(C$7,2)-1,,)))/(NPV('Input Sheet - LRMC'!$C$16,OFFSET('Input Sheet - LRMC'!$C$168,MATCH($B8,'Input Sheet - LRMC'!$B$169:$B$182,0),,,):OFFSET('Input Sheet - LRMC'!$C$168,MATCH($B8,'Input Sheet - LRMC'!$B$169:$B$182,0),LEFT(C$7,2)-1,,)))),0)</f>
        <v>54.040576144125069</v>
      </c>
      <c r="D46" s="11">
        <f ca="1">IFERROR(IF($B46="","",(NPV('Input Sheet - LRMC'!$C$16,OFFSET('Input Sheet - LRMC'!$C$152,MATCH($B8,'Input Sheet - LRMC'!$B$153:$B$166,0),,,):OFFSET('Input Sheet - LRMC'!$C$152,MATCH($B8,'Input Sheet - LRMC'!$B$153:$B$166,0),LEFT(D$7,2)-1,,)))/(NPV('Input Sheet - LRMC'!$C$16,OFFSET('Input Sheet - LRMC'!$C$168,MATCH($B8,'Input Sheet - LRMC'!$B$169:$B$182,0),,,):OFFSET('Input Sheet - LRMC'!$C$168,MATCH($B8,'Input Sheet - LRMC'!$B$169:$B$182,0),LEFT(D$7,2)-1,,)))),0)</f>
        <v>29.169414472365411</v>
      </c>
      <c r="E46" s="11">
        <f ca="1">IFERROR(IF($B46="","",(NPV('Input Sheet - LRMC'!$C$16,OFFSET('Input Sheet - LRMC'!$C$152,MATCH($B8,'Input Sheet - LRMC'!$B$153:$B$166,0),,,):OFFSET('Input Sheet - LRMC'!$C$152,MATCH($B8,'Input Sheet - LRMC'!$B$153:$B$166,0),LEFT(E$7,2)-1,,)))/(NPV('Input Sheet - LRMC'!$C$16,OFFSET('Input Sheet - LRMC'!$C$168,MATCH($B8,'Input Sheet - LRMC'!$B$169:$B$182,0),,,):OFFSET('Input Sheet - LRMC'!$C$168,MATCH($B8,'Input Sheet - LRMC'!$B$169:$B$182,0),LEFT(E$7,2)-1,,)))),0)</f>
        <v>17.86733962578991</v>
      </c>
      <c r="F46" s="11">
        <f ca="1">IFERROR(IF($B46="","",(NPV('Input Sheet - LRMC'!$C$16,OFFSET('Input Sheet - LRMC'!$C$152,MATCH($B8,'Input Sheet - LRMC'!$B$153:$B$166,0),,,):OFFSET('Input Sheet - LRMC'!$C$152,MATCH($B8,'Input Sheet - LRMC'!$B$153:$B$166,0),LEFT(F$7,2)-1,,)))/(NPV('Input Sheet - LRMC'!$C$16,OFFSET('Input Sheet - LRMC'!$C$168,MATCH($B8,'Input Sheet - LRMC'!$B$169:$B$182,0),,,):OFFSET('Input Sheet - LRMC'!$C$168,MATCH($B8,'Input Sheet - LRMC'!$B$169:$B$182,0),LEFT(F$7,2)-1,,)))),0)</f>
        <v>13.999809500098358</v>
      </c>
      <c r="G46" s="11">
        <f ca="1">IFERROR(IF($B46="","",(NPV('Input Sheet - LRMC'!$C$16,OFFSET('Input Sheet - LRMC'!$C$152,MATCH($B8,'Input Sheet - LRMC'!$B$153:$B$166,0),,,):OFFSET('Input Sheet - LRMC'!$C$152,MATCH($B8,'Input Sheet - LRMC'!$B$153:$B$166,0),LEFT(G$7,2)-1,,)))/(NPV('Input Sheet - LRMC'!$C$16,OFFSET('Input Sheet - LRMC'!$C$168,MATCH($B8,'Input Sheet - LRMC'!$B$169:$B$182,0),,,):OFFSET('Input Sheet - LRMC'!$C$168,MATCH($B8,'Input Sheet - LRMC'!$B$169:$B$182,0),LEFT(G$7,2)-1,,)))),0)</f>
        <v>13.999809500098358</v>
      </c>
      <c r="I46" s="46" t="str">
        <f>B46</f>
        <v>All Network</v>
      </c>
      <c r="J46" s="11">
        <f ca="1">IFERROR(IF($I46="","",IF('Input Sheet - LRMC'!$C$18="Yes",'Input Sheet - LRMC'!$C$21,(NPV('Input Sheet - LRMC'!$C$16,OFFSET('Input Sheet - LRMC'!$C$184,MATCH($I46,'Input Sheet - LRMC'!$B$185:$B$198,0),,,):OFFSET('Input Sheet - LRMC'!$C$184,MATCH($I46,'Input Sheet - LRMC'!$B$185:$B$198,0),LEFT(J$45,2)-1,,)))/(NPV('Input Sheet - LRMC'!$C$16,OFFSET('Input Sheet - LRMC'!$C$168,MATCH($I46,'Input Sheet - LRMC'!$B$169:$B$182,0),,,):OFFSET('Input Sheet - LRMC'!$C$168,MATCH($I46,'Input Sheet - LRMC'!$B$169:$B$182,0),LEFT(J$45,2)-1,,))))),0)</f>
        <v>0.79543208276775335</v>
      </c>
      <c r="K46" s="11">
        <f ca="1">IFERROR(IF($I46="","",IF('Input Sheet - LRMC'!$C$18="Yes",'Input Sheet - LRMC'!$C$21,(NPV('Input Sheet - LRMC'!$C$16,OFFSET('Input Sheet - LRMC'!$C$184,MATCH($I46,'Input Sheet - LRMC'!$B$185:$B$198,0),,,):OFFSET('Input Sheet - LRMC'!$C$184,MATCH($I46,'Input Sheet - LRMC'!$B$185:$B$198,0),LEFT(K$45,2)-1,,)))/(NPV('Input Sheet - LRMC'!$C$16,OFFSET('Input Sheet - LRMC'!$C$168,MATCH($I46,'Input Sheet - LRMC'!$B$169:$B$182,0),,,):OFFSET('Input Sheet - LRMC'!$C$168,MATCH($I46,'Input Sheet - LRMC'!$B$169:$B$182,0),LEFT(K$45,2)-1,,))))),0)</f>
        <v>0.71356061305500695</v>
      </c>
      <c r="L46" s="11">
        <f ca="1">IFERROR(IF($I46="","",IF('Input Sheet - LRMC'!$C$18="Yes",'Input Sheet - LRMC'!$C$21,(NPV('Input Sheet - LRMC'!$C$16,OFFSET('Input Sheet - LRMC'!$C$184,MATCH($I46,'Input Sheet - LRMC'!$B$185:$B$198,0),,,):OFFSET('Input Sheet - LRMC'!$C$184,MATCH($I46,'Input Sheet - LRMC'!$B$185:$B$198,0),LEFT(L$45,2)-1,,)))/(NPV('Input Sheet - LRMC'!$C$16,OFFSET('Input Sheet - LRMC'!$C$168,MATCH($I46,'Input Sheet - LRMC'!$B$169:$B$182,0),,,):OFFSET('Input Sheet - LRMC'!$C$168,MATCH($I46,'Input Sheet - LRMC'!$B$169:$B$182,0),LEFT(L$45,2)-1,,))))),0)</f>
        <v>0.70357248584629584</v>
      </c>
      <c r="M46" s="11">
        <f ca="1">IFERROR(IF($I46="","",IF('Input Sheet - LRMC'!$C$18="Yes",'Input Sheet - LRMC'!$C$21,(NPV('Input Sheet - LRMC'!$C$16,OFFSET('Input Sheet - LRMC'!$C$184,MATCH($I46,'Input Sheet - LRMC'!$B$185:$B$198,0),,,):OFFSET('Input Sheet - LRMC'!$C$184,MATCH($I46,'Input Sheet - LRMC'!$B$185:$B$198,0),LEFT(M$45,2)-1,,)))/(NPV('Input Sheet - LRMC'!$C$16,OFFSET('Input Sheet - LRMC'!$C$168,MATCH($I46,'Input Sheet - LRMC'!$B$169:$B$182,0),,,):OFFSET('Input Sheet - LRMC'!$C$168,MATCH($I46,'Input Sheet - LRMC'!$B$169:$B$182,0),LEFT(M$45,2)-1,,))))),0)</f>
        <v>0.70015458396515295</v>
      </c>
      <c r="N46" s="11">
        <f ca="1">IFERROR(IF($I46="","",IF('Input Sheet - LRMC'!$C$18="Yes",'Input Sheet - LRMC'!$C$21,(NPV('Input Sheet - LRMC'!$C$16,OFFSET('Input Sheet - LRMC'!$C$184,MATCH($I46,'Input Sheet - LRMC'!$B$185:$B$198,0),,,):OFFSET('Input Sheet - LRMC'!$C$184,MATCH($I46,'Input Sheet - LRMC'!$B$185:$B$198,0),LEFT(N$45,2)-1,,)))/(NPV('Input Sheet - LRMC'!$C$16,OFFSET('Input Sheet - LRMC'!$C$168,MATCH($I46,'Input Sheet - LRMC'!$B$169:$B$182,0),,,):OFFSET('Input Sheet - LRMC'!$C$168,MATCH($I46,'Input Sheet - LRMC'!$B$169:$B$182,0),LEFT(N$45,2)-1,,))))),0)</f>
        <v>0.70015458396515295</v>
      </c>
      <c r="P46" s="46" t="str">
        <f>I46</f>
        <v>All Network</v>
      </c>
      <c r="Q46" s="11">
        <f ca="1">IF($P46="","",C46+J46)</f>
        <v>54.836008226892822</v>
      </c>
      <c r="R46" s="11">
        <f t="shared" ref="R46:U58" ca="1" si="28">IF($P46="","",D46+K46)</f>
        <v>29.882975085420419</v>
      </c>
      <c r="S46" s="82">
        <f t="shared" ca="1" si="28"/>
        <v>18.570912111636204</v>
      </c>
      <c r="T46" s="11">
        <f t="shared" ca="1" si="28"/>
        <v>14.699964084063511</v>
      </c>
      <c r="U46" s="11">
        <f t="shared" ca="1" si="28"/>
        <v>14.699964084063511</v>
      </c>
      <c r="W46" s="46" t="str">
        <f>P46</f>
        <v>All Network</v>
      </c>
      <c r="X46" s="11">
        <f>IF($W46="","",'Input Sheet - LRMC'!$C$27)</f>
        <v>0</v>
      </c>
      <c r="Y46" s="11">
        <f>IF($W46="","",'Input Sheet - LRMC'!$C$27)</f>
        <v>0</v>
      </c>
      <c r="Z46" s="11">
        <f>IF($W46="","",'Input Sheet - LRMC'!$C$27)</f>
        <v>0</v>
      </c>
      <c r="AA46" s="11">
        <f>IF($W46="","",'Input Sheet - LRMC'!$C$27)</f>
        <v>0</v>
      </c>
      <c r="AB46" s="11">
        <f>IF($W46="","",'Input Sheet - LRMC'!$C$27)</f>
        <v>0</v>
      </c>
    </row>
    <row r="47" spans="2:28">
      <c r="B47" s="46" t="str">
        <f t="shared" si="27"/>
        <v/>
      </c>
      <c r="C47" s="11" t="str">
        <f ca="1">IFERROR(IF($B47="","",(NPV('Input Sheet - LRMC'!$C$16,OFFSET('Input Sheet - LRMC'!$C$152,MATCH($B9,'Input Sheet - LRMC'!$B$153:$B$166,0),,,):OFFSET('Input Sheet - LRMC'!$C$152,MATCH($B9,'Input Sheet - LRMC'!$B$153:$B$166,0),LEFT(C$7,2)-1,,)))/(NPV('Input Sheet - LRMC'!$C$16,OFFSET('Input Sheet - LRMC'!$C$168,MATCH($B9,'Input Sheet - LRMC'!$B$169:$B$182,0),,,):OFFSET('Input Sheet - LRMC'!$C$168,MATCH($B9,'Input Sheet - LRMC'!$B$169:$B$182,0),LEFT(C$7,2)-1,,)))),0)</f>
        <v/>
      </c>
      <c r="D47" s="11" t="str">
        <f ca="1">IFERROR(IF($B47="","",(NPV('Input Sheet - LRMC'!$C$16,OFFSET('Input Sheet - LRMC'!$C$152,MATCH($B9,'Input Sheet - LRMC'!$B$153:$B$166,0),,,):OFFSET('Input Sheet - LRMC'!$C$152,MATCH($B9,'Input Sheet - LRMC'!$B$153:$B$166,0),LEFT(D$7,2)-1,,)))/(NPV('Input Sheet - LRMC'!$C$16,OFFSET('Input Sheet - LRMC'!$C$168,MATCH($B9,'Input Sheet - LRMC'!$B$169:$B$182,0),,,):OFFSET('Input Sheet - LRMC'!$C$168,MATCH($B9,'Input Sheet - LRMC'!$B$169:$B$182,0),LEFT(D$7,2)-1,,)))),0)</f>
        <v/>
      </c>
      <c r="E47" s="11" t="str">
        <f ca="1">IFERROR(IF($B47="","",(NPV('Input Sheet - LRMC'!$C$16,OFFSET('Input Sheet - LRMC'!$C$152,MATCH($B9,'Input Sheet - LRMC'!$B$153:$B$166,0),,,):OFFSET('Input Sheet - LRMC'!$C$152,MATCH($B9,'Input Sheet - LRMC'!$B$153:$B$166,0),LEFT(E$7,2)-1,,)))/(NPV('Input Sheet - LRMC'!$C$16,OFFSET('Input Sheet - LRMC'!$C$168,MATCH($B9,'Input Sheet - LRMC'!$B$169:$B$182,0),,,):OFFSET('Input Sheet - LRMC'!$C$168,MATCH($B9,'Input Sheet - LRMC'!$B$169:$B$182,0),LEFT(E$7,2)-1,,)))),0)</f>
        <v/>
      </c>
      <c r="F47" s="11" t="str">
        <f ca="1">IFERROR(IF($B47="","",(NPV('Input Sheet - LRMC'!$C$16,OFFSET('Input Sheet - LRMC'!$C$152,MATCH($B9,'Input Sheet - LRMC'!$B$153:$B$166,0),,,):OFFSET('Input Sheet - LRMC'!$C$152,MATCH($B9,'Input Sheet - LRMC'!$B$153:$B$166,0),LEFT(F$7,2)-1,,)))/(NPV('Input Sheet - LRMC'!$C$16,OFFSET('Input Sheet - LRMC'!$C$168,MATCH($B9,'Input Sheet - LRMC'!$B$169:$B$182,0),,,):OFFSET('Input Sheet - LRMC'!$C$168,MATCH($B9,'Input Sheet - LRMC'!$B$169:$B$182,0),LEFT(F$7,2)-1,,)))),0)</f>
        <v/>
      </c>
      <c r="G47" s="11" t="str">
        <f ca="1">IFERROR(IF($B47="","",(NPV('Input Sheet - LRMC'!$C$16,OFFSET('Input Sheet - LRMC'!$C$152,MATCH($B9,'Input Sheet - LRMC'!$B$153:$B$166,0),,,):OFFSET('Input Sheet - LRMC'!$C$152,MATCH($B9,'Input Sheet - LRMC'!$B$153:$B$166,0),LEFT(G$7,2)-1,,)))/(NPV('Input Sheet - LRMC'!$C$16,OFFSET('Input Sheet - LRMC'!$C$168,MATCH($B9,'Input Sheet - LRMC'!$B$169:$B$182,0),,,):OFFSET('Input Sheet - LRMC'!$C$168,MATCH($B9,'Input Sheet - LRMC'!$B$169:$B$182,0),LEFT(G$7,2)-1,,)))),0)</f>
        <v/>
      </c>
      <c r="I47" s="46" t="str">
        <f t="shared" ref="I47:I58" si="29">B47</f>
        <v/>
      </c>
      <c r="J47" s="11" t="str">
        <f ca="1">IFERROR(IF($I47="","",IF('Input Sheet - LRMC'!$C$18="Yes",'Input Sheet - LRMC'!$C$21,(NPV('Input Sheet - LRMC'!$C$16,OFFSET('Input Sheet - LRMC'!$C$184,MATCH($I47,'Input Sheet - LRMC'!$B$185:$B$198,0),,,):OFFSET('Input Sheet - LRMC'!$C$184,MATCH($I47,'Input Sheet - LRMC'!$B$185:$B$198,0),LEFT(J$45,2)-1,,)))/(NPV('Input Sheet - LRMC'!$C$16,OFFSET('Input Sheet - LRMC'!$C$168,MATCH($I47,'Input Sheet - LRMC'!$B$169:$B$182,0),,,):OFFSET('Input Sheet - LRMC'!$C$168,MATCH($I47,'Input Sheet - LRMC'!$B$169:$B$182,0),LEFT(J$45,2)-1,,))))),0)</f>
        <v/>
      </c>
      <c r="K47" s="11" t="str">
        <f ca="1">IFERROR(IF($I47="","",IF('Input Sheet - LRMC'!$C$18="Yes",'Input Sheet - LRMC'!$C$21,(NPV('Input Sheet - LRMC'!$C$16,OFFSET('Input Sheet - LRMC'!$C$184,MATCH($I47,'Input Sheet - LRMC'!$B$185:$B$198,0),,,):OFFSET('Input Sheet - LRMC'!$C$184,MATCH($I47,'Input Sheet - LRMC'!$B$185:$B$198,0),LEFT(K$45,2)-1,,)))/(NPV('Input Sheet - LRMC'!$C$16,OFFSET('Input Sheet - LRMC'!$C$168,MATCH($I47,'Input Sheet - LRMC'!$B$169:$B$182,0),,,):OFFSET('Input Sheet - LRMC'!$C$168,MATCH($I47,'Input Sheet - LRMC'!$B$169:$B$182,0),LEFT(K$45,2)-1,,))))),0)</f>
        <v/>
      </c>
      <c r="L47" s="11" t="str">
        <f ca="1">IFERROR(IF($I47="","",IF('Input Sheet - LRMC'!$C$18="Yes",'Input Sheet - LRMC'!$C$21,(NPV('Input Sheet - LRMC'!$C$16,OFFSET('Input Sheet - LRMC'!$C$184,MATCH($I47,'Input Sheet - LRMC'!$B$185:$B$198,0),,,):OFFSET('Input Sheet - LRMC'!$C$184,MATCH($I47,'Input Sheet - LRMC'!$B$185:$B$198,0),LEFT(L$45,2)-1,,)))/(NPV('Input Sheet - LRMC'!$C$16,OFFSET('Input Sheet - LRMC'!$C$168,MATCH($I47,'Input Sheet - LRMC'!$B$169:$B$182,0),,,):OFFSET('Input Sheet - LRMC'!$C$168,MATCH($I47,'Input Sheet - LRMC'!$B$169:$B$182,0),LEFT(L$45,2)-1,,))))),0)</f>
        <v/>
      </c>
      <c r="M47" s="11" t="str">
        <f ca="1">IFERROR(IF($I47="","",IF('Input Sheet - LRMC'!$C$18="Yes",'Input Sheet - LRMC'!$C$21,(NPV('Input Sheet - LRMC'!$C$16,OFFSET('Input Sheet - LRMC'!$C$184,MATCH($I47,'Input Sheet - LRMC'!$B$185:$B$198,0),,,):OFFSET('Input Sheet - LRMC'!$C$184,MATCH($I47,'Input Sheet - LRMC'!$B$185:$B$198,0),LEFT(M$45,2)-1,,)))/(NPV('Input Sheet - LRMC'!$C$16,OFFSET('Input Sheet - LRMC'!$C$168,MATCH($I47,'Input Sheet - LRMC'!$B$169:$B$182,0),,,):OFFSET('Input Sheet - LRMC'!$C$168,MATCH($I47,'Input Sheet - LRMC'!$B$169:$B$182,0),LEFT(M$45,2)-1,,))))),0)</f>
        <v/>
      </c>
      <c r="N47" s="11" t="str">
        <f ca="1">IFERROR(IF($I47="","",IF('Input Sheet - LRMC'!$C$18="Yes",'Input Sheet - LRMC'!$C$21,(NPV('Input Sheet - LRMC'!$C$16,OFFSET('Input Sheet - LRMC'!$C$184,MATCH($I47,'Input Sheet - LRMC'!$B$185:$B$198,0),,,):OFFSET('Input Sheet - LRMC'!$C$184,MATCH($I47,'Input Sheet - LRMC'!$B$185:$B$198,0),LEFT(N$45,2)-1,,)))/(NPV('Input Sheet - LRMC'!$C$16,OFFSET('Input Sheet - LRMC'!$C$168,MATCH($I47,'Input Sheet - LRMC'!$B$169:$B$182,0),,,):OFFSET('Input Sheet - LRMC'!$C$168,MATCH($I47,'Input Sheet - LRMC'!$B$169:$B$182,0),LEFT(N$45,2)-1,,))))),0)</f>
        <v/>
      </c>
      <c r="P47" s="46" t="str">
        <f t="shared" ref="P47:P58" si="30">I47</f>
        <v/>
      </c>
      <c r="Q47" s="11" t="str">
        <f t="shared" ref="Q47:Q58" si="31">IF($P47="","",C47+J47)</f>
        <v/>
      </c>
      <c r="R47" s="11" t="str">
        <f t="shared" si="28"/>
        <v/>
      </c>
      <c r="S47" s="82" t="str">
        <f t="shared" si="28"/>
        <v/>
      </c>
      <c r="T47" s="11" t="str">
        <f t="shared" si="28"/>
        <v/>
      </c>
      <c r="U47" s="11" t="str">
        <f t="shared" si="28"/>
        <v/>
      </c>
      <c r="W47" s="46" t="str">
        <f t="shared" ref="W47:W58" si="32">P47</f>
        <v/>
      </c>
      <c r="X47" s="11" t="str">
        <f>IF($W47="","",'Input Sheet - LRMC'!$C$27)</f>
        <v/>
      </c>
      <c r="Y47" s="11" t="str">
        <f>IF($W47="","",'Input Sheet - LRMC'!$C$27)</f>
        <v/>
      </c>
      <c r="Z47" s="11" t="str">
        <f>IF($W47="","",'Input Sheet - LRMC'!$C$27)</f>
        <v/>
      </c>
      <c r="AA47" s="11" t="str">
        <f>IF($W47="","",'Input Sheet - LRMC'!$C$27)</f>
        <v/>
      </c>
      <c r="AB47" s="11" t="str">
        <f>IF($W47="","",'Input Sheet - LRMC'!$C$27)</f>
        <v/>
      </c>
    </row>
    <row r="48" spans="2:28">
      <c r="B48" s="46" t="str">
        <f t="shared" si="27"/>
        <v/>
      </c>
      <c r="C48" s="11" t="str">
        <f ca="1">IFERROR(IF($B48="","",(NPV('Input Sheet - LRMC'!$C$16,OFFSET('Input Sheet - LRMC'!$C$152,MATCH($B10,'Input Sheet - LRMC'!$B$153:$B$166,0),,,):OFFSET('Input Sheet - LRMC'!$C$152,MATCH($B10,'Input Sheet - LRMC'!$B$153:$B$166,0),LEFT(C$7,2)-1,,)))/(NPV('Input Sheet - LRMC'!$C$16,OFFSET('Input Sheet - LRMC'!$C$168,MATCH($B10,'Input Sheet - LRMC'!$B$169:$B$182,0),,,):OFFSET('Input Sheet - LRMC'!$C$168,MATCH($B10,'Input Sheet - LRMC'!$B$169:$B$182,0),LEFT(C$7,2)-1,,)))),0)</f>
        <v/>
      </c>
      <c r="D48" s="11" t="str">
        <f ca="1">IFERROR(IF($B48="","",(NPV('Input Sheet - LRMC'!$C$16,OFFSET('Input Sheet - LRMC'!$C$152,MATCH($B10,'Input Sheet - LRMC'!$B$153:$B$166,0),,,):OFFSET('Input Sheet - LRMC'!$C$152,MATCH($B10,'Input Sheet - LRMC'!$B$153:$B$166,0),LEFT(D$7,2)-1,,)))/(NPV('Input Sheet - LRMC'!$C$16,OFFSET('Input Sheet - LRMC'!$C$168,MATCH($B10,'Input Sheet - LRMC'!$B$169:$B$182,0),,,):OFFSET('Input Sheet - LRMC'!$C$168,MATCH($B10,'Input Sheet - LRMC'!$B$169:$B$182,0),LEFT(D$7,2)-1,,)))),0)</f>
        <v/>
      </c>
      <c r="E48" s="11" t="str">
        <f ca="1">IFERROR(IF($B48="","",(NPV('Input Sheet - LRMC'!$C$16,OFFSET('Input Sheet - LRMC'!$C$152,MATCH($B10,'Input Sheet - LRMC'!$B$153:$B$166,0),,,):OFFSET('Input Sheet - LRMC'!$C$152,MATCH($B10,'Input Sheet - LRMC'!$B$153:$B$166,0),LEFT(E$7,2)-1,,)))/(NPV('Input Sheet - LRMC'!$C$16,OFFSET('Input Sheet - LRMC'!$C$168,MATCH($B10,'Input Sheet - LRMC'!$B$169:$B$182,0),,,):OFFSET('Input Sheet - LRMC'!$C$168,MATCH($B10,'Input Sheet - LRMC'!$B$169:$B$182,0),LEFT(E$7,2)-1,,)))),0)</f>
        <v/>
      </c>
      <c r="F48" s="11" t="str">
        <f ca="1">IFERROR(IF($B48="","",(NPV('Input Sheet - LRMC'!$C$16,OFFSET('Input Sheet - LRMC'!$C$152,MATCH($B10,'Input Sheet - LRMC'!$B$153:$B$166,0),,,):OFFSET('Input Sheet - LRMC'!$C$152,MATCH($B10,'Input Sheet - LRMC'!$B$153:$B$166,0),LEFT(F$7,2)-1,,)))/(NPV('Input Sheet - LRMC'!$C$16,OFFSET('Input Sheet - LRMC'!$C$168,MATCH($B10,'Input Sheet - LRMC'!$B$169:$B$182,0),,,):OFFSET('Input Sheet - LRMC'!$C$168,MATCH($B10,'Input Sheet - LRMC'!$B$169:$B$182,0),LEFT(F$7,2)-1,,)))),0)</f>
        <v/>
      </c>
      <c r="G48" s="11" t="str">
        <f ca="1">IFERROR(IF($B48="","",(NPV('Input Sheet - LRMC'!$C$16,OFFSET('Input Sheet - LRMC'!$C$152,MATCH($B10,'Input Sheet - LRMC'!$B$153:$B$166,0),,,):OFFSET('Input Sheet - LRMC'!$C$152,MATCH($B10,'Input Sheet - LRMC'!$B$153:$B$166,0),LEFT(G$7,2)-1,,)))/(NPV('Input Sheet - LRMC'!$C$16,OFFSET('Input Sheet - LRMC'!$C$168,MATCH($B10,'Input Sheet - LRMC'!$B$169:$B$182,0),,,):OFFSET('Input Sheet - LRMC'!$C$168,MATCH($B10,'Input Sheet - LRMC'!$B$169:$B$182,0),LEFT(G$7,2)-1,,)))),0)</f>
        <v/>
      </c>
      <c r="I48" s="46" t="str">
        <f t="shared" si="29"/>
        <v/>
      </c>
      <c r="J48" s="11" t="str">
        <f ca="1">IFERROR(IF($I48="","",IF('Input Sheet - LRMC'!$C$18="Yes",'Input Sheet - LRMC'!$C$21,(NPV('Input Sheet - LRMC'!$C$16,OFFSET('Input Sheet - LRMC'!$C$184,MATCH($I48,'Input Sheet - LRMC'!$B$185:$B$198,0),,,):OFFSET('Input Sheet - LRMC'!$C$184,MATCH($I48,'Input Sheet - LRMC'!$B$185:$B$198,0),LEFT(J$45,2)-1,,)))/(NPV('Input Sheet - LRMC'!$C$16,OFFSET('Input Sheet - LRMC'!$C$168,MATCH($I48,'Input Sheet - LRMC'!$B$169:$B$182,0),,,):OFFSET('Input Sheet - LRMC'!$C$168,MATCH($I48,'Input Sheet - LRMC'!$B$169:$B$182,0),LEFT(J$45,2)-1,,))))),0)</f>
        <v/>
      </c>
      <c r="K48" s="11" t="str">
        <f ca="1">IFERROR(IF($I48="","",IF('Input Sheet - LRMC'!$C$18="Yes",'Input Sheet - LRMC'!$C$21,(NPV('Input Sheet - LRMC'!$C$16,OFFSET('Input Sheet - LRMC'!$C$184,MATCH($I48,'Input Sheet - LRMC'!$B$185:$B$198,0),,,):OFFSET('Input Sheet - LRMC'!$C$184,MATCH($I48,'Input Sheet - LRMC'!$B$185:$B$198,0),LEFT(K$45,2)-1,,)))/(NPV('Input Sheet - LRMC'!$C$16,OFFSET('Input Sheet - LRMC'!$C$168,MATCH($I48,'Input Sheet - LRMC'!$B$169:$B$182,0),,,):OFFSET('Input Sheet - LRMC'!$C$168,MATCH($I48,'Input Sheet - LRMC'!$B$169:$B$182,0),LEFT(K$45,2)-1,,))))),0)</f>
        <v/>
      </c>
      <c r="L48" s="11" t="str">
        <f ca="1">IFERROR(IF($I48="","",IF('Input Sheet - LRMC'!$C$18="Yes",'Input Sheet - LRMC'!$C$21,(NPV('Input Sheet - LRMC'!$C$16,OFFSET('Input Sheet - LRMC'!$C$184,MATCH($I48,'Input Sheet - LRMC'!$B$185:$B$198,0),,,):OFFSET('Input Sheet - LRMC'!$C$184,MATCH($I48,'Input Sheet - LRMC'!$B$185:$B$198,0),LEFT(L$45,2)-1,,)))/(NPV('Input Sheet - LRMC'!$C$16,OFFSET('Input Sheet - LRMC'!$C$168,MATCH($I48,'Input Sheet - LRMC'!$B$169:$B$182,0),,,):OFFSET('Input Sheet - LRMC'!$C$168,MATCH($I48,'Input Sheet - LRMC'!$B$169:$B$182,0),LEFT(L$45,2)-1,,))))),0)</f>
        <v/>
      </c>
      <c r="M48" s="11" t="str">
        <f ca="1">IFERROR(IF($I48="","",IF('Input Sheet - LRMC'!$C$18="Yes",'Input Sheet - LRMC'!$C$21,(NPV('Input Sheet - LRMC'!$C$16,OFFSET('Input Sheet - LRMC'!$C$184,MATCH($I48,'Input Sheet - LRMC'!$B$185:$B$198,0),,,):OFFSET('Input Sheet - LRMC'!$C$184,MATCH($I48,'Input Sheet - LRMC'!$B$185:$B$198,0),LEFT(M$45,2)-1,,)))/(NPV('Input Sheet - LRMC'!$C$16,OFFSET('Input Sheet - LRMC'!$C$168,MATCH($I48,'Input Sheet - LRMC'!$B$169:$B$182,0),,,):OFFSET('Input Sheet - LRMC'!$C$168,MATCH($I48,'Input Sheet - LRMC'!$B$169:$B$182,0),LEFT(M$45,2)-1,,))))),0)</f>
        <v/>
      </c>
      <c r="N48" s="11" t="str">
        <f ca="1">IFERROR(IF($I48="","",IF('Input Sheet - LRMC'!$C$18="Yes",'Input Sheet - LRMC'!$C$21,(NPV('Input Sheet - LRMC'!$C$16,OFFSET('Input Sheet - LRMC'!$C$184,MATCH($I48,'Input Sheet - LRMC'!$B$185:$B$198,0),,,):OFFSET('Input Sheet - LRMC'!$C$184,MATCH($I48,'Input Sheet - LRMC'!$B$185:$B$198,0),LEFT(N$45,2)-1,,)))/(NPV('Input Sheet - LRMC'!$C$16,OFFSET('Input Sheet - LRMC'!$C$168,MATCH($I48,'Input Sheet - LRMC'!$B$169:$B$182,0),,,):OFFSET('Input Sheet - LRMC'!$C$168,MATCH($I48,'Input Sheet - LRMC'!$B$169:$B$182,0),LEFT(N$45,2)-1,,))))),0)</f>
        <v/>
      </c>
      <c r="P48" s="46" t="str">
        <f t="shared" si="30"/>
        <v/>
      </c>
      <c r="Q48" s="11" t="str">
        <f t="shared" si="31"/>
        <v/>
      </c>
      <c r="R48" s="11" t="str">
        <f t="shared" si="28"/>
        <v/>
      </c>
      <c r="S48" s="82" t="str">
        <f t="shared" si="28"/>
        <v/>
      </c>
      <c r="T48" s="11" t="str">
        <f t="shared" si="28"/>
        <v/>
      </c>
      <c r="U48" s="11" t="str">
        <f t="shared" si="28"/>
        <v/>
      </c>
      <c r="W48" s="46" t="str">
        <f t="shared" si="32"/>
        <v/>
      </c>
      <c r="X48" s="11" t="str">
        <f>IF($W48="","",'Input Sheet - LRMC'!$C$27)</f>
        <v/>
      </c>
      <c r="Y48" s="11" t="str">
        <f>IF($W48="","",'Input Sheet - LRMC'!$C$27)</f>
        <v/>
      </c>
      <c r="Z48" s="11" t="str">
        <f>IF($W48="","",'Input Sheet - LRMC'!$C$27)</f>
        <v/>
      </c>
      <c r="AA48" s="11" t="str">
        <f>IF($W48="","",'Input Sheet - LRMC'!$C$27)</f>
        <v/>
      </c>
      <c r="AB48" s="11" t="str">
        <f>IF($W48="","",'Input Sheet - LRMC'!$C$27)</f>
        <v/>
      </c>
    </row>
    <row r="49" spans="2:28">
      <c r="B49" s="46" t="str">
        <f t="shared" si="27"/>
        <v/>
      </c>
      <c r="C49" s="11" t="str">
        <f ca="1">IFERROR(IF($B49="","",(NPV('Input Sheet - LRMC'!$C$16,OFFSET('Input Sheet - LRMC'!$C$152,MATCH($B11,'Input Sheet - LRMC'!$B$153:$B$166,0),,,):OFFSET('Input Sheet - LRMC'!$C$152,MATCH($B11,'Input Sheet - LRMC'!$B$153:$B$166,0),LEFT(C$7,2)-1,,)))/(NPV('Input Sheet - LRMC'!$C$16,OFFSET('Input Sheet - LRMC'!$C$168,MATCH($B11,'Input Sheet - LRMC'!$B$169:$B$182,0),,,):OFFSET('Input Sheet - LRMC'!$C$168,MATCH($B11,'Input Sheet - LRMC'!$B$169:$B$182,0),LEFT(C$7,2)-1,,)))),0)</f>
        <v/>
      </c>
      <c r="D49" s="11" t="str">
        <f ca="1">IFERROR(IF($B49="","",(NPV('Input Sheet - LRMC'!$C$16,OFFSET('Input Sheet - LRMC'!$C$152,MATCH($B11,'Input Sheet - LRMC'!$B$153:$B$166,0),,,):OFFSET('Input Sheet - LRMC'!$C$152,MATCH($B11,'Input Sheet - LRMC'!$B$153:$B$166,0),LEFT(D$7,2)-1,,)))/(NPV('Input Sheet - LRMC'!$C$16,OFFSET('Input Sheet - LRMC'!$C$168,MATCH($B11,'Input Sheet - LRMC'!$B$169:$B$182,0),,,):OFFSET('Input Sheet - LRMC'!$C$168,MATCH($B11,'Input Sheet - LRMC'!$B$169:$B$182,0),LEFT(D$7,2)-1,,)))),0)</f>
        <v/>
      </c>
      <c r="E49" s="11" t="str">
        <f ca="1">IFERROR(IF($B49="","",(NPV('Input Sheet - LRMC'!$C$16,OFFSET('Input Sheet - LRMC'!$C$152,MATCH($B11,'Input Sheet - LRMC'!$B$153:$B$166,0),,,):OFFSET('Input Sheet - LRMC'!$C$152,MATCH($B11,'Input Sheet - LRMC'!$B$153:$B$166,0),LEFT(E$7,2)-1,,)))/(NPV('Input Sheet - LRMC'!$C$16,OFFSET('Input Sheet - LRMC'!$C$168,MATCH($B11,'Input Sheet - LRMC'!$B$169:$B$182,0),,,):OFFSET('Input Sheet - LRMC'!$C$168,MATCH($B11,'Input Sheet - LRMC'!$B$169:$B$182,0),LEFT(E$7,2)-1,,)))),0)</f>
        <v/>
      </c>
      <c r="F49" s="11" t="str">
        <f ca="1">IFERROR(IF($B49="","",(NPV('Input Sheet - LRMC'!$C$16,OFFSET('Input Sheet - LRMC'!$C$152,MATCH($B11,'Input Sheet - LRMC'!$B$153:$B$166,0),,,):OFFSET('Input Sheet - LRMC'!$C$152,MATCH($B11,'Input Sheet - LRMC'!$B$153:$B$166,0),LEFT(F$7,2)-1,,)))/(NPV('Input Sheet - LRMC'!$C$16,OFFSET('Input Sheet - LRMC'!$C$168,MATCH($B11,'Input Sheet - LRMC'!$B$169:$B$182,0),,,):OFFSET('Input Sheet - LRMC'!$C$168,MATCH($B11,'Input Sheet - LRMC'!$B$169:$B$182,0),LEFT(F$7,2)-1,,)))),0)</f>
        <v/>
      </c>
      <c r="G49" s="11" t="str">
        <f ca="1">IFERROR(IF($B49="","",(NPV('Input Sheet - LRMC'!$C$16,OFFSET('Input Sheet - LRMC'!$C$152,MATCH($B11,'Input Sheet - LRMC'!$B$153:$B$166,0),,,):OFFSET('Input Sheet - LRMC'!$C$152,MATCH($B11,'Input Sheet - LRMC'!$B$153:$B$166,0),LEFT(G$7,2)-1,,)))/(NPV('Input Sheet - LRMC'!$C$16,OFFSET('Input Sheet - LRMC'!$C$168,MATCH($B11,'Input Sheet - LRMC'!$B$169:$B$182,0),,,):OFFSET('Input Sheet - LRMC'!$C$168,MATCH($B11,'Input Sheet - LRMC'!$B$169:$B$182,0),LEFT(G$7,2)-1,,)))),0)</f>
        <v/>
      </c>
      <c r="I49" s="46" t="str">
        <f t="shared" si="29"/>
        <v/>
      </c>
      <c r="J49" s="11" t="str">
        <f ca="1">IFERROR(IF($I49="","",IF('Input Sheet - LRMC'!$C$18="Yes",'Input Sheet - LRMC'!$C$21,(NPV('Input Sheet - LRMC'!$C$16,OFFSET('Input Sheet - LRMC'!$C$184,MATCH($I49,'Input Sheet - LRMC'!$B$185:$B$198,0),,,):OFFSET('Input Sheet - LRMC'!$C$184,MATCH($I49,'Input Sheet - LRMC'!$B$185:$B$198,0),LEFT(J$45,2)-1,,)))/(NPV('Input Sheet - LRMC'!$C$16,OFFSET('Input Sheet - LRMC'!$C$168,MATCH($I49,'Input Sheet - LRMC'!$B$169:$B$182,0),,,):OFFSET('Input Sheet - LRMC'!$C$168,MATCH($I49,'Input Sheet - LRMC'!$B$169:$B$182,0),LEFT(J$45,2)-1,,))))),0)</f>
        <v/>
      </c>
      <c r="K49" s="11" t="str">
        <f ca="1">IFERROR(IF($I49="","",IF('Input Sheet - LRMC'!$C$18="Yes",'Input Sheet - LRMC'!$C$21,(NPV('Input Sheet - LRMC'!$C$16,OFFSET('Input Sheet - LRMC'!$C$184,MATCH($I49,'Input Sheet - LRMC'!$B$185:$B$198,0),,,):OFFSET('Input Sheet - LRMC'!$C$184,MATCH($I49,'Input Sheet - LRMC'!$B$185:$B$198,0),LEFT(K$45,2)-1,,)))/(NPV('Input Sheet - LRMC'!$C$16,OFFSET('Input Sheet - LRMC'!$C$168,MATCH($I49,'Input Sheet - LRMC'!$B$169:$B$182,0),,,):OFFSET('Input Sheet - LRMC'!$C$168,MATCH($I49,'Input Sheet - LRMC'!$B$169:$B$182,0),LEFT(K$45,2)-1,,))))),0)</f>
        <v/>
      </c>
      <c r="L49" s="11" t="str">
        <f ca="1">IFERROR(IF($I49="","",IF('Input Sheet - LRMC'!$C$18="Yes",'Input Sheet - LRMC'!$C$21,(NPV('Input Sheet - LRMC'!$C$16,OFFSET('Input Sheet - LRMC'!$C$184,MATCH($I49,'Input Sheet - LRMC'!$B$185:$B$198,0),,,):OFFSET('Input Sheet - LRMC'!$C$184,MATCH($I49,'Input Sheet - LRMC'!$B$185:$B$198,0),LEFT(L$45,2)-1,,)))/(NPV('Input Sheet - LRMC'!$C$16,OFFSET('Input Sheet - LRMC'!$C$168,MATCH($I49,'Input Sheet - LRMC'!$B$169:$B$182,0),,,):OFFSET('Input Sheet - LRMC'!$C$168,MATCH($I49,'Input Sheet - LRMC'!$B$169:$B$182,0),LEFT(L$45,2)-1,,))))),0)</f>
        <v/>
      </c>
      <c r="M49" s="11" t="str">
        <f ca="1">IFERROR(IF($I49="","",IF('Input Sheet - LRMC'!$C$18="Yes",'Input Sheet - LRMC'!$C$21,(NPV('Input Sheet - LRMC'!$C$16,OFFSET('Input Sheet - LRMC'!$C$184,MATCH($I49,'Input Sheet - LRMC'!$B$185:$B$198,0),,,):OFFSET('Input Sheet - LRMC'!$C$184,MATCH($I49,'Input Sheet - LRMC'!$B$185:$B$198,0),LEFT(M$45,2)-1,,)))/(NPV('Input Sheet - LRMC'!$C$16,OFFSET('Input Sheet - LRMC'!$C$168,MATCH($I49,'Input Sheet - LRMC'!$B$169:$B$182,0),,,):OFFSET('Input Sheet - LRMC'!$C$168,MATCH($I49,'Input Sheet - LRMC'!$B$169:$B$182,0),LEFT(M$45,2)-1,,))))),0)</f>
        <v/>
      </c>
      <c r="N49" s="11" t="str">
        <f ca="1">IFERROR(IF($I49="","",IF('Input Sheet - LRMC'!$C$18="Yes",'Input Sheet - LRMC'!$C$21,(NPV('Input Sheet - LRMC'!$C$16,OFFSET('Input Sheet - LRMC'!$C$184,MATCH($I49,'Input Sheet - LRMC'!$B$185:$B$198,0),,,):OFFSET('Input Sheet - LRMC'!$C$184,MATCH($I49,'Input Sheet - LRMC'!$B$185:$B$198,0),LEFT(N$45,2)-1,,)))/(NPV('Input Sheet - LRMC'!$C$16,OFFSET('Input Sheet - LRMC'!$C$168,MATCH($I49,'Input Sheet - LRMC'!$B$169:$B$182,0),,,):OFFSET('Input Sheet - LRMC'!$C$168,MATCH($I49,'Input Sheet - LRMC'!$B$169:$B$182,0),LEFT(N$45,2)-1,,))))),0)</f>
        <v/>
      </c>
      <c r="P49" s="46" t="str">
        <f t="shared" si="30"/>
        <v/>
      </c>
      <c r="Q49" s="11" t="str">
        <f t="shared" si="31"/>
        <v/>
      </c>
      <c r="R49" s="11" t="str">
        <f t="shared" si="28"/>
        <v/>
      </c>
      <c r="S49" s="82" t="str">
        <f t="shared" si="28"/>
        <v/>
      </c>
      <c r="T49" s="11" t="str">
        <f t="shared" si="28"/>
        <v/>
      </c>
      <c r="U49" s="11" t="str">
        <f t="shared" si="28"/>
        <v/>
      </c>
      <c r="W49" s="46" t="str">
        <f t="shared" si="32"/>
        <v/>
      </c>
      <c r="X49" s="11" t="str">
        <f>IF($W49="","",'Input Sheet - LRMC'!$C$27)</f>
        <v/>
      </c>
      <c r="Y49" s="11" t="str">
        <f>IF($W49="","",'Input Sheet - LRMC'!$C$27)</f>
        <v/>
      </c>
      <c r="Z49" s="11" t="str">
        <f>IF($W49="","",'Input Sheet - LRMC'!$C$27)</f>
        <v/>
      </c>
      <c r="AA49" s="11" t="str">
        <f>IF($W49="","",'Input Sheet - LRMC'!$C$27)</f>
        <v/>
      </c>
      <c r="AB49" s="11" t="str">
        <f>IF($W49="","",'Input Sheet - LRMC'!$C$27)</f>
        <v/>
      </c>
    </row>
    <row r="50" spans="2:28">
      <c r="B50" s="46" t="str">
        <f t="shared" si="27"/>
        <v/>
      </c>
      <c r="C50" s="11" t="str">
        <f ca="1">IFERROR(IF($B50="","",(NPV('Input Sheet - LRMC'!$C$16,OFFSET('Input Sheet - LRMC'!$C$152,MATCH($B12,'Input Sheet - LRMC'!$B$153:$B$166,0),,,):OFFSET('Input Sheet - LRMC'!$C$152,MATCH($B12,'Input Sheet - LRMC'!$B$153:$B$166,0),LEFT(C$7,2)-1,,)))/(NPV('Input Sheet - LRMC'!$C$16,OFFSET('Input Sheet - LRMC'!$C$168,MATCH($B12,'Input Sheet - LRMC'!$B$169:$B$182,0),,,):OFFSET('Input Sheet - LRMC'!$C$168,MATCH($B12,'Input Sheet - LRMC'!$B$169:$B$182,0),LEFT(C$7,2)-1,,)))),0)</f>
        <v/>
      </c>
      <c r="D50" s="11" t="str">
        <f ca="1">IFERROR(IF($B50="","",(NPV('Input Sheet - LRMC'!$C$16,OFFSET('Input Sheet - LRMC'!$C$152,MATCH($B12,'Input Sheet - LRMC'!$B$153:$B$166,0),,,):OFFSET('Input Sheet - LRMC'!$C$152,MATCH($B12,'Input Sheet - LRMC'!$B$153:$B$166,0),LEFT(D$7,2)-1,,)))/(NPV('Input Sheet - LRMC'!$C$16,OFFSET('Input Sheet - LRMC'!$C$168,MATCH($B12,'Input Sheet - LRMC'!$B$169:$B$182,0),,,):OFFSET('Input Sheet - LRMC'!$C$168,MATCH($B12,'Input Sheet - LRMC'!$B$169:$B$182,0),LEFT(D$7,2)-1,,)))),0)</f>
        <v/>
      </c>
      <c r="E50" s="11" t="str">
        <f ca="1">IFERROR(IF($B50="","",(NPV('Input Sheet - LRMC'!$C$16,OFFSET('Input Sheet - LRMC'!$C$152,MATCH($B12,'Input Sheet - LRMC'!$B$153:$B$166,0),,,):OFFSET('Input Sheet - LRMC'!$C$152,MATCH($B12,'Input Sheet - LRMC'!$B$153:$B$166,0),LEFT(E$7,2)-1,,)))/(NPV('Input Sheet - LRMC'!$C$16,OFFSET('Input Sheet - LRMC'!$C$168,MATCH($B12,'Input Sheet - LRMC'!$B$169:$B$182,0),,,):OFFSET('Input Sheet - LRMC'!$C$168,MATCH($B12,'Input Sheet - LRMC'!$B$169:$B$182,0),LEFT(E$7,2)-1,,)))),0)</f>
        <v/>
      </c>
      <c r="F50" s="11" t="str">
        <f ca="1">IFERROR(IF($B50="","",(NPV('Input Sheet - LRMC'!$C$16,OFFSET('Input Sheet - LRMC'!$C$152,MATCH($B12,'Input Sheet - LRMC'!$B$153:$B$166,0),,,):OFFSET('Input Sheet - LRMC'!$C$152,MATCH($B12,'Input Sheet - LRMC'!$B$153:$B$166,0),LEFT(F$7,2)-1,,)))/(NPV('Input Sheet - LRMC'!$C$16,OFFSET('Input Sheet - LRMC'!$C$168,MATCH($B12,'Input Sheet - LRMC'!$B$169:$B$182,0),,,):OFFSET('Input Sheet - LRMC'!$C$168,MATCH($B12,'Input Sheet - LRMC'!$B$169:$B$182,0),LEFT(F$7,2)-1,,)))),0)</f>
        <v/>
      </c>
      <c r="G50" s="11" t="str">
        <f ca="1">IFERROR(IF($B50="","",(NPV('Input Sheet - LRMC'!$C$16,OFFSET('Input Sheet - LRMC'!$C$152,MATCH($B12,'Input Sheet - LRMC'!$B$153:$B$166,0),,,):OFFSET('Input Sheet - LRMC'!$C$152,MATCH($B12,'Input Sheet - LRMC'!$B$153:$B$166,0),LEFT(G$7,2)-1,,)))/(NPV('Input Sheet - LRMC'!$C$16,OFFSET('Input Sheet - LRMC'!$C$168,MATCH($B12,'Input Sheet - LRMC'!$B$169:$B$182,0),,,):OFFSET('Input Sheet - LRMC'!$C$168,MATCH($B12,'Input Sheet - LRMC'!$B$169:$B$182,0),LEFT(G$7,2)-1,,)))),0)</f>
        <v/>
      </c>
      <c r="I50" s="46" t="str">
        <f t="shared" si="29"/>
        <v/>
      </c>
      <c r="J50" s="11" t="str">
        <f ca="1">IFERROR(IF($I50="","",IF('Input Sheet - LRMC'!$C$18="Yes",'Input Sheet - LRMC'!$C$21,(NPV('Input Sheet - LRMC'!$C$16,OFFSET('Input Sheet - LRMC'!$C$184,MATCH($I50,'Input Sheet - LRMC'!$B$185:$B$198,0),,,):OFFSET('Input Sheet - LRMC'!$C$184,MATCH($I50,'Input Sheet - LRMC'!$B$185:$B$198,0),LEFT(J$45,2)-1,,)))/(NPV('Input Sheet - LRMC'!$C$16,OFFSET('Input Sheet - LRMC'!$C$168,MATCH($I50,'Input Sheet - LRMC'!$B$169:$B$182,0),,,):OFFSET('Input Sheet - LRMC'!$C$168,MATCH($I50,'Input Sheet - LRMC'!$B$169:$B$182,0),LEFT(J$45,2)-1,,))))),0)</f>
        <v/>
      </c>
      <c r="K50" s="11" t="str">
        <f ca="1">IFERROR(IF($I50="","",IF('Input Sheet - LRMC'!$C$18="Yes",'Input Sheet - LRMC'!$C$21,(NPV('Input Sheet - LRMC'!$C$16,OFFSET('Input Sheet - LRMC'!$C$184,MATCH($I50,'Input Sheet - LRMC'!$B$185:$B$198,0),,,):OFFSET('Input Sheet - LRMC'!$C$184,MATCH($I50,'Input Sheet - LRMC'!$B$185:$B$198,0),LEFT(K$45,2)-1,,)))/(NPV('Input Sheet - LRMC'!$C$16,OFFSET('Input Sheet - LRMC'!$C$168,MATCH($I50,'Input Sheet - LRMC'!$B$169:$B$182,0),,,):OFFSET('Input Sheet - LRMC'!$C$168,MATCH($I50,'Input Sheet - LRMC'!$B$169:$B$182,0),LEFT(K$45,2)-1,,))))),0)</f>
        <v/>
      </c>
      <c r="L50" s="11" t="str">
        <f ca="1">IFERROR(IF($I50="","",IF('Input Sheet - LRMC'!$C$18="Yes",'Input Sheet - LRMC'!$C$21,(NPV('Input Sheet - LRMC'!$C$16,OFFSET('Input Sheet - LRMC'!$C$184,MATCH($I50,'Input Sheet - LRMC'!$B$185:$B$198,0),,,):OFFSET('Input Sheet - LRMC'!$C$184,MATCH($I50,'Input Sheet - LRMC'!$B$185:$B$198,0),LEFT(L$45,2)-1,,)))/(NPV('Input Sheet - LRMC'!$C$16,OFFSET('Input Sheet - LRMC'!$C$168,MATCH($I50,'Input Sheet - LRMC'!$B$169:$B$182,0),,,):OFFSET('Input Sheet - LRMC'!$C$168,MATCH($I50,'Input Sheet - LRMC'!$B$169:$B$182,0),LEFT(L$45,2)-1,,))))),0)</f>
        <v/>
      </c>
      <c r="M50" s="11" t="str">
        <f ca="1">IFERROR(IF($I50="","",IF('Input Sheet - LRMC'!$C$18="Yes",'Input Sheet - LRMC'!$C$21,(NPV('Input Sheet - LRMC'!$C$16,OFFSET('Input Sheet - LRMC'!$C$184,MATCH($I50,'Input Sheet - LRMC'!$B$185:$B$198,0),,,):OFFSET('Input Sheet - LRMC'!$C$184,MATCH($I50,'Input Sheet - LRMC'!$B$185:$B$198,0),LEFT(M$45,2)-1,,)))/(NPV('Input Sheet - LRMC'!$C$16,OFFSET('Input Sheet - LRMC'!$C$168,MATCH($I50,'Input Sheet - LRMC'!$B$169:$B$182,0),,,):OFFSET('Input Sheet - LRMC'!$C$168,MATCH($I50,'Input Sheet - LRMC'!$B$169:$B$182,0),LEFT(M$45,2)-1,,))))),0)</f>
        <v/>
      </c>
      <c r="N50" s="11" t="str">
        <f ca="1">IFERROR(IF($I50="","",IF('Input Sheet - LRMC'!$C$18="Yes",'Input Sheet - LRMC'!$C$21,(NPV('Input Sheet - LRMC'!$C$16,OFFSET('Input Sheet - LRMC'!$C$184,MATCH($I50,'Input Sheet - LRMC'!$B$185:$B$198,0),,,):OFFSET('Input Sheet - LRMC'!$C$184,MATCH($I50,'Input Sheet - LRMC'!$B$185:$B$198,0),LEFT(N$45,2)-1,,)))/(NPV('Input Sheet - LRMC'!$C$16,OFFSET('Input Sheet - LRMC'!$C$168,MATCH($I50,'Input Sheet - LRMC'!$B$169:$B$182,0),,,):OFFSET('Input Sheet - LRMC'!$C$168,MATCH($I50,'Input Sheet - LRMC'!$B$169:$B$182,0),LEFT(N$45,2)-1,,))))),0)</f>
        <v/>
      </c>
      <c r="P50" s="46" t="str">
        <f t="shared" si="30"/>
        <v/>
      </c>
      <c r="Q50" s="11" t="str">
        <f t="shared" si="31"/>
        <v/>
      </c>
      <c r="R50" s="11" t="str">
        <f t="shared" si="28"/>
        <v/>
      </c>
      <c r="S50" s="82" t="str">
        <f t="shared" si="28"/>
        <v/>
      </c>
      <c r="T50" s="11" t="str">
        <f t="shared" si="28"/>
        <v/>
      </c>
      <c r="U50" s="11" t="str">
        <f t="shared" si="28"/>
        <v/>
      </c>
      <c r="W50" s="46" t="str">
        <f t="shared" si="32"/>
        <v/>
      </c>
      <c r="X50" s="11" t="str">
        <f>IF($W50="","",'Input Sheet - LRMC'!$C$27)</f>
        <v/>
      </c>
      <c r="Y50" s="11" t="str">
        <f>IF($W50="","",'Input Sheet - LRMC'!$C$27)</f>
        <v/>
      </c>
      <c r="Z50" s="11" t="str">
        <f>IF($W50="","",'Input Sheet - LRMC'!$C$27)</f>
        <v/>
      </c>
      <c r="AA50" s="11" t="str">
        <f>IF($W50="","",'Input Sheet - LRMC'!$C$27)</f>
        <v/>
      </c>
      <c r="AB50" s="11" t="str">
        <f>IF($W50="","",'Input Sheet - LRMC'!$C$27)</f>
        <v/>
      </c>
    </row>
    <row r="51" spans="2:28">
      <c r="B51" s="46" t="str">
        <f t="shared" si="27"/>
        <v/>
      </c>
      <c r="C51" s="11" t="str">
        <f ca="1">IFERROR(IF($B51="","",(NPV('Input Sheet - LRMC'!$C$16,OFFSET('Input Sheet - LRMC'!$C$152,MATCH($B13,'Input Sheet - LRMC'!$B$153:$B$166,0),,,):OFFSET('Input Sheet - LRMC'!$C$152,MATCH($B13,'Input Sheet - LRMC'!$B$153:$B$166,0),LEFT(C$7,2)-1,,)))/(NPV('Input Sheet - LRMC'!$C$16,OFFSET('Input Sheet - LRMC'!$C$168,MATCH($B13,'Input Sheet - LRMC'!$B$169:$B$182,0),,,):OFFSET('Input Sheet - LRMC'!$C$168,MATCH($B13,'Input Sheet - LRMC'!$B$169:$B$182,0),LEFT(C$7,2)-1,,)))),0)</f>
        <v/>
      </c>
      <c r="D51" s="11" t="str">
        <f ca="1">IFERROR(IF($B51="","",(NPV('Input Sheet - LRMC'!$C$16,OFFSET('Input Sheet - LRMC'!$C$152,MATCH($B13,'Input Sheet - LRMC'!$B$153:$B$166,0),,,):OFFSET('Input Sheet - LRMC'!$C$152,MATCH($B13,'Input Sheet - LRMC'!$B$153:$B$166,0),LEFT(D$7,2)-1,,)))/(NPV('Input Sheet - LRMC'!$C$16,OFFSET('Input Sheet - LRMC'!$C$168,MATCH($B13,'Input Sheet - LRMC'!$B$169:$B$182,0),,,):OFFSET('Input Sheet - LRMC'!$C$168,MATCH($B13,'Input Sheet - LRMC'!$B$169:$B$182,0),LEFT(D$7,2)-1,,)))),0)</f>
        <v/>
      </c>
      <c r="E51" s="11" t="str">
        <f ca="1">IFERROR(IF($B51="","",(NPV('Input Sheet - LRMC'!$C$16,OFFSET('Input Sheet - LRMC'!$C$152,MATCH($B13,'Input Sheet - LRMC'!$B$153:$B$166,0),,,):OFFSET('Input Sheet - LRMC'!$C$152,MATCH($B13,'Input Sheet - LRMC'!$B$153:$B$166,0),LEFT(E$7,2)-1,,)))/(NPV('Input Sheet - LRMC'!$C$16,OFFSET('Input Sheet - LRMC'!$C$168,MATCH($B13,'Input Sheet - LRMC'!$B$169:$B$182,0),,,):OFFSET('Input Sheet - LRMC'!$C$168,MATCH($B13,'Input Sheet - LRMC'!$B$169:$B$182,0),LEFT(E$7,2)-1,,)))),0)</f>
        <v/>
      </c>
      <c r="F51" s="11" t="str">
        <f ca="1">IFERROR(IF($B51="","",(NPV('Input Sheet - LRMC'!$C$16,OFFSET('Input Sheet - LRMC'!$C$152,MATCH($B13,'Input Sheet - LRMC'!$B$153:$B$166,0),,,):OFFSET('Input Sheet - LRMC'!$C$152,MATCH($B13,'Input Sheet - LRMC'!$B$153:$B$166,0),LEFT(F$7,2)-1,,)))/(NPV('Input Sheet - LRMC'!$C$16,OFFSET('Input Sheet - LRMC'!$C$168,MATCH($B13,'Input Sheet - LRMC'!$B$169:$B$182,0),,,):OFFSET('Input Sheet - LRMC'!$C$168,MATCH($B13,'Input Sheet - LRMC'!$B$169:$B$182,0),LEFT(F$7,2)-1,,)))),0)</f>
        <v/>
      </c>
      <c r="G51" s="11" t="str">
        <f ca="1">IFERROR(IF($B51="","",(NPV('Input Sheet - LRMC'!$C$16,OFFSET('Input Sheet - LRMC'!$C$152,MATCH($B13,'Input Sheet - LRMC'!$B$153:$B$166,0),,,):OFFSET('Input Sheet - LRMC'!$C$152,MATCH($B13,'Input Sheet - LRMC'!$B$153:$B$166,0),LEFT(G$7,2)-1,,)))/(NPV('Input Sheet - LRMC'!$C$16,OFFSET('Input Sheet - LRMC'!$C$168,MATCH($B13,'Input Sheet - LRMC'!$B$169:$B$182,0),,,):OFFSET('Input Sheet - LRMC'!$C$168,MATCH($B13,'Input Sheet - LRMC'!$B$169:$B$182,0),LEFT(G$7,2)-1,,)))),0)</f>
        <v/>
      </c>
      <c r="I51" s="46" t="str">
        <f t="shared" si="29"/>
        <v/>
      </c>
      <c r="J51" s="11" t="str">
        <f ca="1">IFERROR(IF($I51="","",IF('Input Sheet - LRMC'!$C$18="Yes",'Input Sheet - LRMC'!$C$21,(NPV('Input Sheet - LRMC'!$C$16,OFFSET('Input Sheet - LRMC'!$C$184,MATCH($I51,'Input Sheet - LRMC'!$B$185:$B$198,0),,,):OFFSET('Input Sheet - LRMC'!$C$184,MATCH($I51,'Input Sheet - LRMC'!$B$185:$B$198,0),LEFT(J$45,2)-1,,)))/(NPV('Input Sheet - LRMC'!$C$16,OFFSET('Input Sheet - LRMC'!$C$168,MATCH($I51,'Input Sheet - LRMC'!$B$169:$B$182,0),,,):OFFSET('Input Sheet - LRMC'!$C$168,MATCH($I51,'Input Sheet - LRMC'!$B$169:$B$182,0),LEFT(J$45,2)-1,,))))),0)</f>
        <v/>
      </c>
      <c r="K51" s="11" t="str">
        <f ca="1">IFERROR(IF($I51="","",IF('Input Sheet - LRMC'!$C$18="Yes",'Input Sheet - LRMC'!$C$21,(NPV('Input Sheet - LRMC'!$C$16,OFFSET('Input Sheet - LRMC'!$C$184,MATCH($I51,'Input Sheet - LRMC'!$B$185:$B$198,0),,,):OFFSET('Input Sheet - LRMC'!$C$184,MATCH($I51,'Input Sheet - LRMC'!$B$185:$B$198,0),LEFT(K$45,2)-1,,)))/(NPV('Input Sheet - LRMC'!$C$16,OFFSET('Input Sheet - LRMC'!$C$168,MATCH($I51,'Input Sheet - LRMC'!$B$169:$B$182,0),,,):OFFSET('Input Sheet - LRMC'!$C$168,MATCH($I51,'Input Sheet - LRMC'!$B$169:$B$182,0),LEFT(K$45,2)-1,,))))),0)</f>
        <v/>
      </c>
      <c r="L51" s="11" t="str">
        <f ca="1">IFERROR(IF($I51="","",IF('Input Sheet - LRMC'!$C$18="Yes",'Input Sheet - LRMC'!$C$21,(NPV('Input Sheet - LRMC'!$C$16,OFFSET('Input Sheet - LRMC'!$C$184,MATCH($I51,'Input Sheet - LRMC'!$B$185:$B$198,0),,,):OFFSET('Input Sheet - LRMC'!$C$184,MATCH($I51,'Input Sheet - LRMC'!$B$185:$B$198,0),LEFT(L$45,2)-1,,)))/(NPV('Input Sheet - LRMC'!$C$16,OFFSET('Input Sheet - LRMC'!$C$168,MATCH($I51,'Input Sheet - LRMC'!$B$169:$B$182,0),,,):OFFSET('Input Sheet - LRMC'!$C$168,MATCH($I51,'Input Sheet - LRMC'!$B$169:$B$182,0),LEFT(L$45,2)-1,,))))),0)</f>
        <v/>
      </c>
      <c r="M51" s="11" t="str">
        <f ca="1">IFERROR(IF($I51="","",IF('Input Sheet - LRMC'!$C$18="Yes",'Input Sheet - LRMC'!$C$21,(NPV('Input Sheet - LRMC'!$C$16,OFFSET('Input Sheet - LRMC'!$C$184,MATCH($I51,'Input Sheet - LRMC'!$B$185:$B$198,0),,,):OFFSET('Input Sheet - LRMC'!$C$184,MATCH($I51,'Input Sheet - LRMC'!$B$185:$B$198,0),LEFT(M$45,2)-1,,)))/(NPV('Input Sheet - LRMC'!$C$16,OFFSET('Input Sheet - LRMC'!$C$168,MATCH($I51,'Input Sheet - LRMC'!$B$169:$B$182,0),,,):OFFSET('Input Sheet - LRMC'!$C$168,MATCH($I51,'Input Sheet - LRMC'!$B$169:$B$182,0),LEFT(M$45,2)-1,,))))),0)</f>
        <v/>
      </c>
      <c r="N51" s="11" t="str">
        <f ca="1">IFERROR(IF($I51="","",IF('Input Sheet - LRMC'!$C$18="Yes",'Input Sheet - LRMC'!$C$21,(NPV('Input Sheet - LRMC'!$C$16,OFFSET('Input Sheet - LRMC'!$C$184,MATCH($I51,'Input Sheet - LRMC'!$B$185:$B$198,0),,,):OFFSET('Input Sheet - LRMC'!$C$184,MATCH($I51,'Input Sheet - LRMC'!$B$185:$B$198,0),LEFT(N$45,2)-1,,)))/(NPV('Input Sheet - LRMC'!$C$16,OFFSET('Input Sheet - LRMC'!$C$168,MATCH($I51,'Input Sheet - LRMC'!$B$169:$B$182,0),,,):OFFSET('Input Sheet - LRMC'!$C$168,MATCH($I51,'Input Sheet - LRMC'!$B$169:$B$182,0),LEFT(N$45,2)-1,,))))),0)</f>
        <v/>
      </c>
      <c r="P51" s="46" t="str">
        <f t="shared" si="30"/>
        <v/>
      </c>
      <c r="Q51" s="11" t="str">
        <f t="shared" si="31"/>
        <v/>
      </c>
      <c r="R51" s="11" t="str">
        <f t="shared" si="28"/>
        <v/>
      </c>
      <c r="S51" s="82" t="str">
        <f t="shared" si="28"/>
        <v/>
      </c>
      <c r="T51" s="11" t="str">
        <f t="shared" si="28"/>
        <v/>
      </c>
      <c r="U51" s="11" t="str">
        <f t="shared" si="28"/>
        <v/>
      </c>
      <c r="W51" s="46" t="str">
        <f t="shared" si="32"/>
        <v/>
      </c>
      <c r="X51" s="11" t="str">
        <f>IF($W51="","",'Input Sheet - LRMC'!$C$27)</f>
        <v/>
      </c>
      <c r="Y51" s="11" t="str">
        <f>IF($W51="","",'Input Sheet - LRMC'!$C$27)</f>
        <v/>
      </c>
      <c r="Z51" s="11" t="str">
        <f>IF($W51="","",'Input Sheet - LRMC'!$C$27)</f>
        <v/>
      </c>
      <c r="AA51" s="11" t="str">
        <f>IF($W51="","",'Input Sheet - LRMC'!$C$27)</f>
        <v/>
      </c>
      <c r="AB51" s="11" t="str">
        <f>IF($W51="","",'Input Sheet - LRMC'!$C$27)</f>
        <v/>
      </c>
    </row>
    <row r="52" spans="2:28">
      <c r="B52" s="46" t="str">
        <f t="shared" si="27"/>
        <v/>
      </c>
      <c r="C52" s="11" t="str">
        <f ca="1">IFERROR(IF($B52="","",(NPV('Input Sheet - LRMC'!$C$16,OFFSET('Input Sheet - LRMC'!$C$152,MATCH($B14,'Input Sheet - LRMC'!$B$153:$B$166,0),,,):OFFSET('Input Sheet - LRMC'!$C$152,MATCH($B14,'Input Sheet - LRMC'!$B$153:$B$166,0),LEFT(C$7,2)-1,,)))/(NPV('Input Sheet - LRMC'!$C$16,OFFSET('Input Sheet - LRMC'!$C$168,MATCH($B14,'Input Sheet - LRMC'!$B$169:$B$182,0),,,):OFFSET('Input Sheet - LRMC'!$C$168,MATCH($B14,'Input Sheet - LRMC'!$B$169:$B$182,0),LEFT(C$7,2)-1,,)))),0)</f>
        <v/>
      </c>
      <c r="D52" s="11" t="str">
        <f ca="1">IFERROR(IF($B52="","",(NPV('Input Sheet - LRMC'!$C$16,OFFSET('Input Sheet - LRMC'!$C$152,MATCH($B14,'Input Sheet - LRMC'!$B$153:$B$166,0),,,):OFFSET('Input Sheet - LRMC'!$C$152,MATCH($B14,'Input Sheet - LRMC'!$B$153:$B$166,0),LEFT(D$7,2)-1,,)))/(NPV('Input Sheet - LRMC'!$C$16,OFFSET('Input Sheet - LRMC'!$C$168,MATCH($B14,'Input Sheet - LRMC'!$B$169:$B$182,0),,,):OFFSET('Input Sheet - LRMC'!$C$168,MATCH($B14,'Input Sheet - LRMC'!$B$169:$B$182,0),LEFT(D$7,2)-1,,)))),0)</f>
        <v/>
      </c>
      <c r="E52" s="11" t="str">
        <f ca="1">IFERROR(IF($B52="","",(NPV('Input Sheet - LRMC'!$C$16,OFFSET('Input Sheet - LRMC'!$C$152,MATCH($B14,'Input Sheet - LRMC'!$B$153:$B$166,0),,,):OFFSET('Input Sheet - LRMC'!$C$152,MATCH($B14,'Input Sheet - LRMC'!$B$153:$B$166,0),LEFT(E$7,2)-1,,)))/(NPV('Input Sheet - LRMC'!$C$16,OFFSET('Input Sheet - LRMC'!$C$168,MATCH($B14,'Input Sheet - LRMC'!$B$169:$B$182,0),,,):OFFSET('Input Sheet - LRMC'!$C$168,MATCH($B14,'Input Sheet - LRMC'!$B$169:$B$182,0),LEFT(E$7,2)-1,,)))),0)</f>
        <v/>
      </c>
      <c r="F52" s="11" t="str">
        <f ca="1">IFERROR(IF($B52="","",(NPV('Input Sheet - LRMC'!$C$16,OFFSET('Input Sheet - LRMC'!$C$152,MATCH($B14,'Input Sheet - LRMC'!$B$153:$B$166,0),,,):OFFSET('Input Sheet - LRMC'!$C$152,MATCH($B14,'Input Sheet - LRMC'!$B$153:$B$166,0),LEFT(F$7,2)-1,,)))/(NPV('Input Sheet - LRMC'!$C$16,OFFSET('Input Sheet - LRMC'!$C$168,MATCH($B14,'Input Sheet - LRMC'!$B$169:$B$182,0),,,):OFFSET('Input Sheet - LRMC'!$C$168,MATCH($B14,'Input Sheet - LRMC'!$B$169:$B$182,0),LEFT(F$7,2)-1,,)))),0)</f>
        <v/>
      </c>
      <c r="G52" s="11" t="str">
        <f ca="1">IFERROR(IF($B52="","",(NPV('Input Sheet - LRMC'!$C$16,OFFSET('Input Sheet - LRMC'!$C$152,MATCH($B14,'Input Sheet - LRMC'!$B$153:$B$166,0),,,):OFFSET('Input Sheet - LRMC'!$C$152,MATCH($B14,'Input Sheet - LRMC'!$B$153:$B$166,0),LEFT(G$7,2)-1,,)))/(NPV('Input Sheet - LRMC'!$C$16,OFFSET('Input Sheet - LRMC'!$C$168,MATCH($B14,'Input Sheet - LRMC'!$B$169:$B$182,0),,,):OFFSET('Input Sheet - LRMC'!$C$168,MATCH($B14,'Input Sheet - LRMC'!$B$169:$B$182,0),LEFT(G$7,2)-1,,)))),0)</f>
        <v/>
      </c>
      <c r="I52" s="46" t="str">
        <f t="shared" si="29"/>
        <v/>
      </c>
      <c r="J52" s="11" t="str">
        <f ca="1">IFERROR(IF($I52="","",IF('Input Sheet - LRMC'!$C$18="Yes",'Input Sheet - LRMC'!$C$21,(NPV('Input Sheet - LRMC'!$C$16,OFFSET('Input Sheet - LRMC'!$C$184,MATCH($I52,'Input Sheet - LRMC'!$B$185:$B$198,0),,,):OFFSET('Input Sheet - LRMC'!$C$184,MATCH($I52,'Input Sheet - LRMC'!$B$185:$B$198,0),LEFT(J$45,2)-1,,)))/(NPV('Input Sheet - LRMC'!$C$16,OFFSET('Input Sheet - LRMC'!$C$168,MATCH($I52,'Input Sheet - LRMC'!$B$169:$B$182,0),,,):OFFSET('Input Sheet - LRMC'!$C$168,MATCH($I52,'Input Sheet - LRMC'!$B$169:$B$182,0),LEFT(J$45,2)-1,,))))),0)</f>
        <v/>
      </c>
      <c r="K52" s="11" t="str">
        <f ca="1">IFERROR(IF($I52="","",IF('Input Sheet - LRMC'!$C$18="Yes",'Input Sheet - LRMC'!$C$21,(NPV('Input Sheet - LRMC'!$C$16,OFFSET('Input Sheet - LRMC'!$C$184,MATCH($I52,'Input Sheet - LRMC'!$B$185:$B$198,0),,,):OFFSET('Input Sheet - LRMC'!$C$184,MATCH($I52,'Input Sheet - LRMC'!$B$185:$B$198,0),LEFT(K$45,2)-1,,)))/(NPV('Input Sheet - LRMC'!$C$16,OFFSET('Input Sheet - LRMC'!$C$168,MATCH($I52,'Input Sheet - LRMC'!$B$169:$B$182,0),,,):OFFSET('Input Sheet - LRMC'!$C$168,MATCH($I52,'Input Sheet - LRMC'!$B$169:$B$182,0),LEFT(K$45,2)-1,,))))),0)</f>
        <v/>
      </c>
      <c r="L52" s="11" t="str">
        <f ca="1">IFERROR(IF($I52="","",IF('Input Sheet - LRMC'!$C$18="Yes",'Input Sheet - LRMC'!$C$21,(NPV('Input Sheet - LRMC'!$C$16,OFFSET('Input Sheet - LRMC'!$C$184,MATCH($I52,'Input Sheet - LRMC'!$B$185:$B$198,0),,,):OFFSET('Input Sheet - LRMC'!$C$184,MATCH($I52,'Input Sheet - LRMC'!$B$185:$B$198,0),LEFT(L$45,2)-1,,)))/(NPV('Input Sheet - LRMC'!$C$16,OFFSET('Input Sheet - LRMC'!$C$168,MATCH($I52,'Input Sheet - LRMC'!$B$169:$B$182,0),,,):OFFSET('Input Sheet - LRMC'!$C$168,MATCH($I52,'Input Sheet - LRMC'!$B$169:$B$182,0),LEFT(L$45,2)-1,,))))),0)</f>
        <v/>
      </c>
      <c r="M52" s="11" t="str">
        <f ca="1">IFERROR(IF($I52="","",IF('Input Sheet - LRMC'!$C$18="Yes",'Input Sheet - LRMC'!$C$21,(NPV('Input Sheet - LRMC'!$C$16,OFFSET('Input Sheet - LRMC'!$C$184,MATCH($I52,'Input Sheet - LRMC'!$B$185:$B$198,0),,,):OFFSET('Input Sheet - LRMC'!$C$184,MATCH($I52,'Input Sheet - LRMC'!$B$185:$B$198,0),LEFT(M$45,2)-1,,)))/(NPV('Input Sheet - LRMC'!$C$16,OFFSET('Input Sheet - LRMC'!$C$168,MATCH($I52,'Input Sheet - LRMC'!$B$169:$B$182,0),,,):OFFSET('Input Sheet - LRMC'!$C$168,MATCH($I52,'Input Sheet - LRMC'!$B$169:$B$182,0),LEFT(M$45,2)-1,,))))),0)</f>
        <v/>
      </c>
      <c r="N52" s="11" t="str">
        <f ca="1">IFERROR(IF($I52="","",IF('Input Sheet - LRMC'!$C$18="Yes",'Input Sheet - LRMC'!$C$21,(NPV('Input Sheet - LRMC'!$C$16,OFFSET('Input Sheet - LRMC'!$C$184,MATCH($I52,'Input Sheet - LRMC'!$B$185:$B$198,0),,,):OFFSET('Input Sheet - LRMC'!$C$184,MATCH($I52,'Input Sheet - LRMC'!$B$185:$B$198,0),LEFT(N$45,2)-1,,)))/(NPV('Input Sheet - LRMC'!$C$16,OFFSET('Input Sheet - LRMC'!$C$168,MATCH($I52,'Input Sheet - LRMC'!$B$169:$B$182,0),,,):OFFSET('Input Sheet - LRMC'!$C$168,MATCH($I52,'Input Sheet - LRMC'!$B$169:$B$182,0),LEFT(N$45,2)-1,,))))),0)</f>
        <v/>
      </c>
      <c r="P52" s="46" t="str">
        <f t="shared" si="30"/>
        <v/>
      </c>
      <c r="Q52" s="11" t="str">
        <f t="shared" si="31"/>
        <v/>
      </c>
      <c r="R52" s="11" t="str">
        <f t="shared" si="28"/>
        <v/>
      </c>
      <c r="S52" s="82" t="str">
        <f t="shared" si="28"/>
        <v/>
      </c>
      <c r="T52" s="11" t="str">
        <f t="shared" si="28"/>
        <v/>
      </c>
      <c r="U52" s="11" t="str">
        <f t="shared" si="28"/>
        <v/>
      </c>
      <c r="W52" s="46" t="str">
        <f t="shared" si="32"/>
        <v/>
      </c>
      <c r="X52" s="11" t="str">
        <f>IF($W52="","",'Input Sheet - LRMC'!$C$27)</f>
        <v/>
      </c>
      <c r="Y52" s="11" t="str">
        <f>IF($W52="","",'Input Sheet - LRMC'!$C$27)</f>
        <v/>
      </c>
      <c r="Z52" s="11" t="str">
        <f>IF($W52="","",'Input Sheet - LRMC'!$C$27)</f>
        <v/>
      </c>
      <c r="AA52" s="11" t="str">
        <f>IF($W52="","",'Input Sheet - LRMC'!$C$27)</f>
        <v/>
      </c>
      <c r="AB52" s="11" t="str">
        <f>IF($W52="","",'Input Sheet - LRMC'!$C$27)</f>
        <v/>
      </c>
    </row>
    <row r="53" spans="2:28">
      <c r="B53" s="46" t="str">
        <f t="shared" si="27"/>
        <v/>
      </c>
      <c r="C53" s="11" t="str">
        <f ca="1">IFERROR(IF($B53="","",(NPV('Input Sheet - LRMC'!$C$16,OFFSET('Input Sheet - LRMC'!$C$152,MATCH($B15,'Input Sheet - LRMC'!$B$153:$B$166,0),,,):OFFSET('Input Sheet - LRMC'!$C$152,MATCH($B15,'Input Sheet - LRMC'!$B$153:$B$166,0),LEFT(C$7,2)-1,,)))/(NPV('Input Sheet - LRMC'!$C$16,OFFSET('Input Sheet - LRMC'!$C$168,MATCH($B15,'Input Sheet - LRMC'!$B$169:$B$182,0),,,):OFFSET('Input Sheet - LRMC'!$C$168,MATCH($B15,'Input Sheet - LRMC'!$B$169:$B$182,0),LEFT(C$7,2)-1,,)))),0)</f>
        <v/>
      </c>
      <c r="D53" s="11" t="str">
        <f ca="1">IFERROR(IF($B53="","",(NPV('Input Sheet - LRMC'!$C$16,OFFSET('Input Sheet - LRMC'!$C$152,MATCH($B15,'Input Sheet - LRMC'!$B$153:$B$166,0),,,):OFFSET('Input Sheet - LRMC'!$C$152,MATCH($B15,'Input Sheet - LRMC'!$B$153:$B$166,0),LEFT(D$7,2)-1,,)))/(NPV('Input Sheet - LRMC'!$C$16,OFFSET('Input Sheet - LRMC'!$C$168,MATCH($B15,'Input Sheet - LRMC'!$B$169:$B$182,0),,,):OFFSET('Input Sheet - LRMC'!$C$168,MATCH($B15,'Input Sheet - LRMC'!$B$169:$B$182,0),LEFT(D$7,2)-1,,)))),0)</f>
        <v/>
      </c>
      <c r="E53" s="11" t="str">
        <f ca="1">IFERROR(IF($B53="","",(NPV('Input Sheet - LRMC'!$C$16,OFFSET('Input Sheet - LRMC'!$C$152,MATCH($B15,'Input Sheet - LRMC'!$B$153:$B$166,0),,,):OFFSET('Input Sheet - LRMC'!$C$152,MATCH($B15,'Input Sheet - LRMC'!$B$153:$B$166,0),LEFT(E$7,2)-1,,)))/(NPV('Input Sheet - LRMC'!$C$16,OFFSET('Input Sheet - LRMC'!$C$168,MATCH($B15,'Input Sheet - LRMC'!$B$169:$B$182,0),,,):OFFSET('Input Sheet - LRMC'!$C$168,MATCH($B15,'Input Sheet - LRMC'!$B$169:$B$182,0),LEFT(E$7,2)-1,,)))),0)</f>
        <v/>
      </c>
      <c r="F53" s="11" t="str">
        <f ca="1">IFERROR(IF($B53="","",(NPV('Input Sheet - LRMC'!$C$16,OFFSET('Input Sheet - LRMC'!$C$152,MATCH($B15,'Input Sheet - LRMC'!$B$153:$B$166,0),,,):OFFSET('Input Sheet - LRMC'!$C$152,MATCH($B15,'Input Sheet - LRMC'!$B$153:$B$166,0),LEFT(F$7,2)-1,,)))/(NPV('Input Sheet - LRMC'!$C$16,OFFSET('Input Sheet - LRMC'!$C$168,MATCH($B15,'Input Sheet - LRMC'!$B$169:$B$182,0),,,):OFFSET('Input Sheet - LRMC'!$C$168,MATCH($B15,'Input Sheet - LRMC'!$B$169:$B$182,0),LEFT(F$7,2)-1,,)))),0)</f>
        <v/>
      </c>
      <c r="G53" s="11" t="str">
        <f ca="1">IFERROR(IF($B53="","",(NPV('Input Sheet - LRMC'!$C$16,OFFSET('Input Sheet - LRMC'!$C$152,MATCH($B15,'Input Sheet - LRMC'!$B$153:$B$166,0),,,):OFFSET('Input Sheet - LRMC'!$C$152,MATCH($B15,'Input Sheet - LRMC'!$B$153:$B$166,0),LEFT(G$7,2)-1,,)))/(NPV('Input Sheet - LRMC'!$C$16,OFFSET('Input Sheet - LRMC'!$C$168,MATCH($B15,'Input Sheet - LRMC'!$B$169:$B$182,0),,,):OFFSET('Input Sheet - LRMC'!$C$168,MATCH($B15,'Input Sheet - LRMC'!$B$169:$B$182,0),LEFT(G$7,2)-1,,)))),0)</f>
        <v/>
      </c>
      <c r="I53" s="46" t="str">
        <f t="shared" si="29"/>
        <v/>
      </c>
      <c r="J53" s="11" t="str">
        <f ca="1">IFERROR(IF($I53="","",IF('Input Sheet - LRMC'!$C$18="Yes",'Input Sheet - LRMC'!$C$21,(NPV('Input Sheet - LRMC'!$C$16,OFFSET('Input Sheet - LRMC'!$C$184,MATCH($I53,'Input Sheet - LRMC'!$B$185:$B$198,0),,,):OFFSET('Input Sheet - LRMC'!$C$184,MATCH($I53,'Input Sheet - LRMC'!$B$185:$B$198,0),LEFT(J$45,2)-1,,)))/(NPV('Input Sheet - LRMC'!$C$16,OFFSET('Input Sheet - LRMC'!$C$168,MATCH($I53,'Input Sheet - LRMC'!$B$169:$B$182,0),,,):OFFSET('Input Sheet - LRMC'!$C$168,MATCH($I53,'Input Sheet - LRMC'!$B$169:$B$182,0),LEFT(J$45,2)-1,,))))),0)</f>
        <v/>
      </c>
      <c r="K53" s="11" t="str">
        <f ca="1">IFERROR(IF($I53="","",IF('Input Sheet - LRMC'!$C$18="Yes",'Input Sheet - LRMC'!$C$21,(NPV('Input Sheet - LRMC'!$C$16,OFFSET('Input Sheet - LRMC'!$C$184,MATCH($I53,'Input Sheet - LRMC'!$B$185:$B$198,0),,,):OFFSET('Input Sheet - LRMC'!$C$184,MATCH($I53,'Input Sheet - LRMC'!$B$185:$B$198,0),LEFT(K$45,2)-1,,)))/(NPV('Input Sheet - LRMC'!$C$16,OFFSET('Input Sheet - LRMC'!$C$168,MATCH($I53,'Input Sheet - LRMC'!$B$169:$B$182,0),,,):OFFSET('Input Sheet - LRMC'!$C$168,MATCH($I53,'Input Sheet - LRMC'!$B$169:$B$182,0),LEFT(K$45,2)-1,,))))),0)</f>
        <v/>
      </c>
      <c r="L53" s="11" t="str">
        <f ca="1">IFERROR(IF($I53="","",IF('Input Sheet - LRMC'!$C$18="Yes",'Input Sheet - LRMC'!$C$21,(NPV('Input Sheet - LRMC'!$C$16,OFFSET('Input Sheet - LRMC'!$C$184,MATCH($I53,'Input Sheet - LRMC'!$B$185:$B$198,0),,,):OFFSET('Input Sheet - LRMC'!$C$184,MATCH($I53,'Input Sheet - LRMC'!$B$185:$B$198,0),LEFT(L$45,2)-1,,)))/(NPV('Input Sheet - LRMC'!$C$16,OFFSET('Input Sheet - LRMC'!$C$168,MATCH($I53,'Input Sheet - LRMC'!$B$169:$B$182,0),,,):OFFSET('Input Sheet - LRMC'!$C$168,MATCH($I53,'Input Sheet - LRMC'!$B$169:$B$182,0),LEFT(L$45,2)-1,,))))),0)</f>
        <v/>
      </c>
      <c r="M53" s="11" t="str">
        <f ca="1">IFERROR(IF($I53="","",IF('Input Sheet - LRMC'!$C$18="Yes",'Input Sheet - LRMC'!$C$21,(NPV('Input Sheet - LRMC'!$C$16,OFFSET('Input Sheet - LRMC'!$C$184,MATCH($I53,'Input Sheet - LRMC'!$B$185:$B$198,0),,,):OFFSET('Input Sheet - LRMC'!$C$184,MATCH($I53,'Input Sheet - LRMC'!$B$185:$B$198,0),LEFT(M$45,2)-1,,)))/(NPV('Input Sheet - LRMC'!$C$16,OFFSET('Input Sheet - LRMC'!$C$168,MATCH($I53,'Input Sheet - LRMC'!$B$169:$B$182,0),,,):OFFSET('Input Sheet - LRMC'!$C$168,MATCH($I53,'Input Sheet - LRMC'!$B$169:$B$182,0),LEFT(M$45,2)-1,,))))),0)</f>
        <v/>
      </c>
      <c r="N53" s="11" t="str">
        <f ca="1">IFERROR(IF($I53="","",IF('Input Sheet - LRMC'!$C$18="Yes",'Input Sheet - LRMC'!$C$21,(NPV('Input Sheet - LRMC'!$C$16,OFFSET('Input Sheet - LRMC'!$C$184,MATCH($I53,'Input Sheet - LRMC'!$B$185:$B$198,0),,,):OFFSET('Input Sheet - LRMC'!$C$184,MATCH($I53,'Input Sheet - LRMC'!$B$185:$B$198,0),LEFT(N$45,2)-1,,)))/(NPV('Input Sheet - LRMC'!$C$16,OFFSET('Input Sheet - LRMC'!$C$168,MATCH($I53,'Input Sheet - LRMC'!$B$169:$B$182,0),,,):OFFSET('Input Sheet - LRMC'!$C$168,MATCH($I53,'Input Sheet - LRMC'!$B$169:$B$182,0),LEFT(N$45,2)-1,,))))),0)</f>
        <v/>
      </c>
      <c r="P53" s="46" t="str">
        <f t="shared" si="30"/>
        <v/>
      </c>
      <c r="Q53" s="11" t="str">
        <f t="shared" si="31"/>
        <v/>
      </c>
      <c r="R53" s="11" t="str">
        <f t="shared" si="28"/>
        <v/>
      </c>
      <c r="S53" s="82" t="str">
        <f t="shared" si="28"/>
        <v/>
      </c>
      <c r="T53" s="11" t="str">
        <f t="shared" si="28"/>
        <v/>
      </c>
      <c r="U53" s="11" t="str">
        <f t="shared" si="28"/>
        <v/>
      </c>
      <c r="W53" s="46" t="str">
        <f t="shared" si="32"/>
        <v/>
      </c>
      <c r="X53" s="11" t="str">
        <f>IF($W53="","",'Input Sheet - LRMC'!$C$27)</f>
        <v/>
      </c>
      <c r="Y53" s="11" t="str">
        <f>IF($W53="","",'Input Sheet - LRMC'!$C$27)</f>
        <v/>
      </c>
      <c r="Z53" s="11" t="str">
        <f>IF($W53="","",'Input Sheet - LRMC'!$C$27)</f>
        <v/>
      </c>
      <c r="AA53" s="11" t="str">
        <f>IF($W53="","",'Input Sheet - LRMC'!$C$27)</f>
        <v/>
      </c>
      <c r="AB53" s="11" t="str">
        <f>IF($W53="","",'Input Sheet - LRMC'!$C$27)</f>
        <v/>
      </c>
    </row>
    <row r="54" spans="2:28">
      <c r="B54" s="46" t="str">
        <f t="shared" si="27"/>
        <v/>
      </c>
      <c r="C54" s="11" t="str">
        <f ca="1">IFERROR(IF($B54="","",(NPV('Input Sheet - LRMC'!$C$16,OFFSET('Input Sheet - LRMC'!$C$152,MATCH($B16,'Input Sheet - LRMC'!$B$153:$B$166,0),,,):OFFSET('Input Sheet - LRMC'!$C$152,MATCH($B16,'Input Sheet - LRMC'!$B$153:$B$166,0),LEFT(C$7,2)-1,,)))/(NPV('Input Sheet - LRMC'!$C$16,OFFSET('Input Sheet - LRMC'!$C$168,MATCH($B16,'Input Sheet - LRMC'!$B$169:$B$182,0),,,):OFFSET('Input Sheet - LRMC'!$C$168,MATCH($B16,'Input Sheet - LRMC'!$B$169:$B$182,0),LEFT(C$7,2)-1,,)))),0)</f>
        <v/>
      </c>
      <c r="D54" s="11" t="str">
        <f ca="1">IFERROR(IF($B54="","",(NPV('Input Sheet - LRMC'!$C$16,OFFSET('Input Sheet - LRMC'!$C$152,MATCH($B16,'Input Sheet - LRMC'!$B$153:$B$166,0),,,):OFFSET('Input Sheet - LRMC'!$C$152,MATCH($B16,'Input Sheet - LRMC'!$B$153:$B$166,0),LEFT(D$7,2)-1,,)))/(NPV('Input Sheet - LRMC'!$C$16,OFFSET('Input Sheet - LRMC'!$C$168,MATCH($B16,'Input Sheet - LRMC'!$B$169:$B$182,0),,,):OFFSET('Input Sheet - LRMC'!$C$168,MATCH($B16,'Input Sheet - LRMC'!$B$169:$B$182,0),LEFT(D$7,2)-1,,)))),0)</f>
        <v/>
      </c>
      <c r="E54" s="11" t="str">
        <f ca="1">IFERROR(IF($B54="","",(NPV('Input Sheet - LRMC'!$C$16,OFFSET('Input Sheet - LRMC'!$C$152,MATCH($B16,'Input Sheet - LRMC'!$B$153:$B$166,0),,,):OFFSET('Input Sheet - LRMC'!$C$152,MATCH($B16,'Input Sheet - LRMC'!$B$153:$B$166,0),LEFT(E$7,2)-1,,)))/(NPV('Input Sheet - LRMC'!$C$16,OFFSET('Input Sheet - LRMC'!$C$168,MATCH($B16,'Input Sheet - LRMC'!$B$169:$B$182,0),,,):OFFSET('Input Sheet - LRMC'!$C$168,MATCH($B16,'Input Sheet - LRMC'!$B$169:$B$182,0),LEFT(E$7,2)-1,,)))),0)</f>
        <v/>
      </c>
      <c r="F54" s="11" t="str">
        <f ca="1">IFERROR(IF($B54="","",(NPV('Input Sheet - LRMC'!$C$16,OFFSET('Input Sheet - LRMC'!$C$152,MATCH($B16,'Input Sheet - LRMC'!$B$153:$B$166,0),,,):OFFSET('Input Sheet - LRMC'!$C$152,MATCH($B16,'Input Sheet - LRMC'!$B$153:$B$166,0),LEFT(F$7,2)-1,,)))/(NPV('Input Sheet - LRMC'!$C$16,OFFSET('Input Sheet - LRMC'!$C$168,MATCH($B16,'Input Sheet - LRMC'!$B$169:$B$182,0),,,):OFFSET('Input Sheet - LRMC'!$C$168,MATCH($B16,'Input Sheet - LRMC'!$B$169:$B$182,0),LEFT(F$7,2)-1,,)))),0)</f>
        <v/>
      </c>
      <c r="G54" s="11" t="str">
        <f ca="1">IFERROR(IF($B54="","",(NPV('Input Sheet - LRMC'!$C$16,OFFSET('Input Sheet - LRMC'!$C$152,MATCH($B16,'Input Sheet - LRMC'!$B$153:$B$166,0),,,):OFFSET('Input Sheet - LRMC'!$C$152,MATCH($B16,'Input Sheet - LRMC'!$B$153:$B$166,0),LEFT(G$7,2)-1,,)))/(NPV('Input Sheet - LRMC'!$C$16,OFFSET('Input Sheet - LRMC'!$C$168,MATCH($B16,'Input Sheet - LRMC'!$B$169:$B$182,0),,,):OFFSET('Input Sheet - LRMC'!$C$168,MATCH($B16,'Input Sheet - LRMC'!$B$169:$B$182,0),LEFT(G$7,2)-1,,)))),0)</f>
        <v/>
      </c>
      <c r="I54" s="46" t="str">
        <f t="shared" si="29"/>
        <v/>
      </c>
      <c r="J54" s="11" t="str">
        <f ca="1">IFERROR(IF($I54="","",IF('Input Sheet - LRMC'!$C$18="Yes",'Input Sheet - LRMC'!$C$21,(NPV('Input Sheet - LRMC'!$C$16,OFFSET('Input Sheet - LRMC'!$C$184,MATCH($I54,'Input Sheet - LRMC'!$B$185:$B$198,0),,,):OFFSET('Input Sheet - LRMC'!$C$184,MATCH($I54,'Input Sheet - LRMC'!$B$185:$B$198,0),LEFT(J$45,2)-1,,)))/(NPV('Input Sheet - LRMC'!$C$16,OFFSET('Input Sheet - LRMC'!$C$168,MATCH($I54,'Input Sheet - LRMC'!$B$169:$B$182,0),,,):OFFSET('Input Sheet - LRMC'!$C$168,MATCH($I54,'Input Sheet - LRMC'!$B$169:$B$182,0),LEFT(J$45,2)-1,,))))),0)</f>
        <v/>
      </c>
      <c r="K54" s="11" t="str">
        <f ca="1">IFERROR(IF($I54="","",IF('Input Sheet - LRMC'!$C$18="Yes",'Input Sheet - LRMC'!$C$21,(NPV('Input Sheet - LRMC'!$C$16,OFFSET('Input Sheet - LRMC'!$C$184,MATCH($I54,'Input Sheet - LRMC'!$B$185:$B$198,0),,,):OFFSET('Input Sheet - LRMC'!$C$184,MATCH($I54,'Input Sheet - LRMC'!$B$185:$B$198,0),LEFT(K$45,2)-1,,)))/(NPV('Input Sheet - LRMC'!$C$16,OFFSET('Input Sheet - LRMC'!$C$168,MATCH($I54,'Input Sheet - LRMC'!$B$169:$B$182,0),,,):OFFSET('Input Sheet - LRMC'!$C$168,MATCH($I54,'Input Sheet - LRMC'!$B$169:$B$182,0),LEFT(K$45,2)-1,,))))),0)</f>
        <v/>
      </c>
      <c r="L54" s="11" t="str">
        <f ca="1">IFERROR(IF($I54="","",IF('Input Sheet - LRMC'!$C$18="Yes",'Input Sheet - LRMC'!$C$21,(NPV('Input Sheet - LRMC'!$C$16,OFFSET('Input Sheet - LRMC'!$C$184,MATCH($I54,'Input Sheet - LRMC'!$B$185:$B$198,0),,,):OFFSET('Input Sheet - LRMC'!$C$184,MATCH($I54,'Input Sheet - LRMC'!$B$185:$B$198,0),LEFT(L$45,2)-1,,)))/(NPV('Input Sheet - LRMC'!$C$16,OFFSET('Input Sheet - LRMC'!$C$168,MATCH($I54,'Input Sheet - LRMC'!$B$169:$B$182,0),,,):OFFSET('Input Sheet - LRMC'!$C$168,MATCH($I54,'Input Sheet - LRMC'!$B$169:$B$182,0),LEFT(L$45,2)-1,,))))),0)</f>
        <v/>
      </c>
      <c r="M54" s="11" t="str">
        <f ca="1">IFERROR(IF($I54="","",IF('Input Sheet - LRMC'!$C$18="Yes",'Input Sheet - LRMC'!$C$21,(NPV('Input Sheet - LRMC'!$C$16,OFFSET('Input Sheet - LRMC'!$C$184,MATCH($I54,'Input Sheet - LRMC'!$B$185:$B$198,0),,,):OFFSET('Input Sheet - LRMC'!$C$184,MATCH($I54,'Input Sheet - LRMC'!$B$185:$B$198,0),LEFT(M$45,2)-1,,)))/(NPV('Input Sheet - LRMC'!$C$16,OFFSET('Input Sheet - LRMC'!$C$168,MATCH($I54,'Input Sheet - LRMC'!$B$169:$B$182,0),,,):OFFSET('Input Sheet - LRMC'!$C$168,MATCH($I54,'Input Sheet - LRMC'!$B$169:$B$182,0),LEFT(M$45,2)-1,,))))),0)</f>
        <v/>
      </c>
      <c r="N54" s="11" t="str">
        <f ca="1">IFERROR(IF($I54="","",IF('Input Sheet - LRMC'!$C$18="Yes",'Input Sheet - LRMC'!$C$21,(NPV('Input Sheet - LRMC'!$C$16,OFFSET('Input Sheet - LRMC'!$C$184,MATCH($I54,'Input Sheet - LRMC'!$B$185:$B$198,0),,,):OFFSET('Input Sheet - LRMC'!$C$184,MATCH($I54,'Input Sheet - LRMC'!$B$185:$B$198,0),LEFT(N$45,2)-1,,)))/(NPV('Input Sheet - LRMC'!$C$16,OFFSET('Input Sheet - LRMC'!$C$168,MATCH($I54,'Input Sheet - LRMC'!$B$169:$B$182,0),,,):OFFSET('Input Sheet - LRMC'!$C$168,MATCH($I54,'Input Sheet - LRMC'!$B$169:$B$182,0),LEFT(N$45,2)-1,,))))),0)</f>
        <v/>
      </c>
      <c r="P54" s="46" t="str">
        <f t="shared" si="30"/>
        <v/>
      </c>
      <c r="Q54" s="11" t="str">
        <f t="shared" si="31"/>
        <v/>
      </c>
      <c r="R54" s="11" t="str">
        <f t="shared" si="28"/>
        <v/>
      </c>
      <c r="S54" s="82" t="str">
        <f t="shared" si="28"/>
        <v/>
      </c>
      <c r="T54" s="11" t="str">
        <f t="shared" si="28"/>
        <v/>
      </c>
      <c r="U54" s="11" t="str">
        <f t="shared" si="28"/>
        <v/>
      </c>
      <c r="W54" s="46" t="str">
        <f t="shared" si="32"/>
        <v/>
      </c>
      <c r="X54" s="11" t="str">
        <f>IF($W54="","",'Input Sheet - LRMC'!$C$27)</f>
        <v/>
      </c>
      <c r="Y54" s="11" t="str">
        <f>IF($W54="","",'Input Sheet - LRMC'!$C$27)</f>
        <v/>
      </c>
      <c r="Z54" s="11" t="str">
        <f>IF($W54="","",'Input Sheet - LRMC'!$C$27)</f>
        <v/>
      </c>
      <c r="AA54" s="11" t="str">
        <f>IF($W54="","",'Input Sheet - LRMC'!$C$27)</f>
        <v/>
      </c>
      <c r="AB54" s="11" t="str">
        <f>IF($W54="","",'Input Sheet - LRMC'!$C$27)</f>
        <v/>
      </c>
    </row>
    <row r="55" spans="2:28">
      <c r="B55" s="46" t="str">
        <f t="shared" si="27"/>
        <v/>
      </c>
      <c r="C55" s="11" t="str">
        <f ca="1">IFERROR(IF($B55="","",(NPV('Input Sheet - LRMC'!$C$16,OFFSET('Input Sheet - LRMC'!$C$152,MATCH($B17,'Input Sheet - LRMC'!$B$153:$B$166,0),,,):OFFSET('Input Sheet - LRMC'!$C$152,MATCH($B17,'Input Sheet - LRMC'!$B$153:$B$166,0),LEFT(C$7,2)-1,,)))/(NPV('Input Sheet - LRMC'!$C$16,OFFSET('Input Sheet - LRMC'!$C$168,MATCH($B17,'Input Sheet - LRMC'!$B$169:$B$182,0),,,):OFFSET('Input Sheet - LRMC'!$C$168,MATCH($B17,'Input Sheet - LRMC'!$B$169:$B$182,0),LEFT(C$7,2)-1,,)))),0)</f>
        <v/>
      </c>
      <c r="D55" s="11" t="str">
        <f ca="1">IFERROR(IF($B55="","",(NPV('Input Sheet - LRMC'!$C$16,OFFSET('Input Sheet - LRMC'!$C$152,MATCH($B17,'Input Sheet - LRMC'!$B$153:$B$166,0),,,):OFFSET('Input Sheet - LRMC'!$C$152,MATCH($B17,'Input Sheet - LRMC'!$B$153:$B$166,0),LEFT(D$7,2)-1,,)))/(NPV('Input Sheet - LRMC'!$C$16,OFFSET('Input Sheet - LRMC'!$C$168,MATCH($B17,'Input Sheet - LRMC'!$B$169:$B$182,0),,,):OFFSET('Input Sheet - LRMC'!$C$168,MATCH($B17,'Input Sheet - LRMC'!$B$169:$B$182,0),LEFT(D$7,2)-1,,)))),0)</f>
        <v/>
      </c>
      <c r="E55" s="11" t="str">
        <f ca="1">IFERROR(IF($B55="","",(NPV('Input Sheet - LRMC'!$C$16,OFFSET('Input Sheet - LRMC'!$C$152,MATCH($B17,'Input Sheet - LRMC'!$B$153:$B$166,0),,,):OFFSET('Input Sheet - LRMC'!$C$152,MATCH($B17,'Input Sheet - LRMC'!$B$153:$B$166,0),LEFT(E$7,2)-1,,)))/(NPV('Input Sheet - LRMC'!$C$16,OFFSET('Input Sheet - LRMC'!$C$168,MATCH($B17,'Input Sheet - LRMC'!$B$169:$B$182,0),,,):OFFSET('Input Sheet - LRMC'!$C$168,MATCH($B17,'Input Sheet - LRMC'!$B$169:$B$182,0),LEFT(E$7,2)-1,,)))),0)</f>
        <v/>
      </c>
      <c r="F55" s="11" t="str">
        <f ca="1">IFERROR(IF($B55="","",(NPV('Input Sheet - LRMC'!$C$16,OFFSET('Input Sheet - LRMC'!$C$152,MATCH($B17,'Input Sheet - LRMC'!$B$153:$B$166,0),,,):OFFSET('Input Sheet - LRMC'!$C$152,MATCH($B17,'Input Sheet - LRMC'!$B$153:$B$166,0),LEFT(F$7,2)-1,,)))/(NPV('Input Sheet - LRMC'!$C$16,OFFSET('Input Sheet - LRMC'!$C$168,MATCH($B17,'Input Sheet - LRMC'!$B$169:$B$182,0),,,):OFFSET('Input Sheet - LRMC'!$C$168,MATCH($B17,'Input Sheet - LRMC'!$B$169:$B$182,0),LEFT(F$7,2)-1,,)))),0)</f>
        <v/>
      </c>
      <c r="G55" s="11" t="str">
        <f ca="1">IFERROR(IF($B55="","",(NPV('Input Sheet - LRMC'!$C$16,OFFSET('Input Sheet - LRMC'!$C$152,MATCH($B17,'Input Sheet - LRMC'!$B$153:$B$166,0),,,):OFFSET('Input Sheet - LRMC'!$C$152,MATCH($B17,'Input Sheet - LRMC'!$B$153:$B$166,0),LEFT(G$7,2)-1,,)))/(NPV('Input Sheet - LRMC'!$C$16,OFFSET('Input Sheet - LRMC'!$C$168,MATCH($B17,'Input Sheet - LRMC'!$B$169:$B$182,0),,,):OFFSET('Input Sheet - LRMC'!$C$168,MATCH($B17,'Input Sheet - LRMC'!$B$169:$B$182,0),LEFT(G$7,2)-1,,)))),0)</f>
        <v/>
      </c>
      <c r="I55" s="46" t="str">
        <f>B55</f>
        <v/>
      </c>
      <c r="J55" s="11" t="str">
        <f ca="1">IFERROR(IF($I55="","",IF('Input Sheet - LRMC'!$C$18="Yes",'Input Sheet - LRMC'!$C$21,(NPV('Input Sheet - LRMC'!$C$16,OFFSET('Input Sheet - LRMC'!$C$184,MATCH($I55,'Input Sheet - LRMC'!$B$185:$B$198,0),,,):OFFSET('Input Sheet - LRMC'!$C$184,MATCH($I55,'Input Sheet - LRMC'!$B$185:$B$198,0),LEFT(J$45,2)-1,,)))/(NPV('Input Sheet - LRMC'!$C$16,OFFSET('Input Sheet - LRMC'!$C$168,MATCH($I55,'Input Sheet - LRMC'!$B$169:$B$182,0),,,):OFFSET('Input Sheet - LRMC'!$C$168,MATCH($I55,'Input Sheet - LRMC'!$B$169:$B$182,0),LEFT(J$45,2)-1,,))))),0)</f>
        <v/>
      </c>
      <c r="K55" s="11" t="str">
        <f ca="1">IFERROR(IF($I55="","",IF('Input Sheet - LRMC'!$C$18="Yes",'Input Sheet - LRMC'!$C$21,(NPV('Input Sheet - LRMC'!$C$16,OFFSET('Input Sheet - LRMC'!$C$184,MATCH($I55,'Input Sheet - LRMC'!$B$185:$B$198,0),,,):OFFSET('Input Sheet - LRMC'!$C$184,MATCH($I55,'Input Sheet - LRMC'!$B$185:$B$198,0),LEFT(K$45,2)-1,,)))/(NPV('Input Sheet - LRMC'!$C$16,OFFSET('Input Sheet - LRMC'!$C$168,MATCH($I55,'Input Sheet - LRMC'!$B$169:$B$182,0),,,):OFFSET('Input Sheet - LRMC'!$C$168,MATCH($I55,'Input Sheet - LRMC'!$B$169:$B$182,0),LEFT(K$45,2)-1,,))))),0)</f>
        <v/>
      </c>
      <c r="L55" s="11" t="str">
        <f ca="1">IFERROR(IF($I55="","",IF('Input Sheet - LRMC'!$C$18="Yes",'Input Sheet - LRMC'!$C$21,(NPV('Input Sheet - LRMC'!$C$16,OFFSET('Input Sheet - LRMC'!$C$184,MATCH($I55,'Input Sheet - LRMC'!$B$185:$B$198,0),,,):OFFSET('Input Sheet - LRMC'!$C$184,MATCH($I55,'Input Sheet - LRMC'!$B$185:$B$198,0),LEFT(L$45,2)-1,,)))/(NPV('Input Sheet - LRMC'!$C$16,OFFSET('Input Sheet - LRMC'!$C$168,MATCH($I55,'Input Sheet - LRMC'!$B$169:$B$182,0),,,):OFFSET('Input Sheet - LRMC'!$C$168,MATCH($I55,'Input Sheet - LRMC'!$B$169:$B$182,0),LEFT(L$45,2)-1,,))))),0)</f>
        <v/>
      </c>
      <c r="M55" s="11" t="str">
        <f ca="1">IFERROR(IF($I55="","",IF('Input Sheet - LRMC'!$C$18="Yes",'Input Sheet - LRMC'!$C$21,(NPV('Input Sheet - LRMC'!$C$16,OFFSET('Input Sheet - LRMC'!$C$184,MATCH($I55,'Input Sheet - LRMC'!$B$185:$B$198,0),,,):OFFSET('Input Sheet - LRMC'!$C$184,MATCH($I55,'Input Sheet - LRMC'!$B$185:$B$198,0),LEFT(M$45,2)-1,,)))/(NPV('Input Sheet - LRMC'!$C$16,OFFSET('Input Sheet - LRMC'!$C$168,MATCH($I55,'Input Sheet - LRMC'!$B$169:$B$182,0),,,):OFFSET('Input Sheet - LRMC'!$C$168,MATCH($I55,'Input Sheet - LRMC'!$B$169:$B$182,0),LEFT(M$45,2)-1,,))))),0)</f>
        <v/>
      </c>
      <c r="N55" s="11" t="str">
        <f ca="1">IFERROR(IF($I55="","",IF('Input Sheet - LRMC'!$C$18="Yes",'Input Sheet - LRMC'!$C$21,(NPV('Input Sheet - LRMC'!$C$16,OFFSET('Input Sheet - LRMC'!$C$184,MATCH($I55,'Input Sheet - LRMC'!$B$185:$B$198,0),,,):OFFSET('Input Sheet - LRMC'!$C$184,MATCH($I55,'Input Sheet - LRMC'!$B$185:$B$198,0),LEFT(N$45,2)-1,,)))/(NPV('Input Sheet - LRMC'!$C$16,OFFSET('Input Sheet - LRMC'!$C$168,MATCH($I55,'Input Sheet - LRMC'!$B$169:$B$182,0),,,):OFFSET('Input Sheet - LRMC'!$C$168,MATCH($I55,'Input Sheet - LRMC'!$B$169:$B$182,0),LEFT(N$45,2)-1,,))))),0)</f>
        <v/>
      </c>
      <c r="P55" s="46" t="str">
        <f t="shared" si="30"/>
        <v/>
      </c>
      <c r="Q55" s="11" t="str">
        <f t="shared" si="31"/>
        <v/>
      </c>
      <c r="R55" s="11" t="str">
        <f t="shared" si="28"/>
        <v/>
      </c>
      <c r="S55" s="82" t="str">
        <f t="shared" si="28"/>
        <v/>
      </c>
      <c r="T55" s="11" t="str">
        <f t="shared" si="28"/>
        <v/>
      </c>
      <c r="U55" s="11" t="str">
        <f t="shared" si="28"/>
        <v/>
      </c>
      <c r="W55" s="46" t="str">
        <f t="shared" si="32"/>
        <v/>
      </c>
      <c r="X55" s="11" t="str">
        <f>IF($W55="","",'Input Sheet - LRMC'!$C$27)</f>
        <v/>
      </c>
      <c r="Y55" s="11" t="str">
        <f>IF($W55="","",'Input Sheet - LRMC'!$C$27)</f>
        <v/>
      </c>
      <c r="Z55" s="11" t="str">
        <f>IF($W55="","",'Input Sheet - LRMC'!$C$27)</f>
        <v/>
      </c>
      <c r="AA55" s="11" t="str">
        <f>IF($W55="","",'Input Sheet - LRMC'!$C$27)</f>
        <v/>
      </c>
      <c r="AB55" s="11" t="str">
        <f>IF($W55="","",'Input Sheet - LRMC'!$C$27)</f>
        <v/>
      </c>
    </row>
    <row r="56" spans="2:28">
      <c r="B56" s="46" t="str">
        <f t="shared" si="27"/>
        <v/>
      </c>
      <c r="C56" s="11" t="str">
        <f ca="1">IFERROR(IF($B56="","",(NPV('Input Sheet - LRMC'!$C$16,OFFSET('Input Sheet - LRMC'!$C$152,MATCH($B18,'Input Sheet - LRMC'!$B$153:$B$166,0),,,):OFFSET('Input Sheet - LRMC'!$C$152,MATCH($B18,'Input Sheet - LRMC'!$B$153:$B$166,0),LEFT(C$7,2)-1,,)))/(NPV('Input Sheet - LRMC'!$C$16,OFFSET('Input Sheet - LRMC'!$C$168,MATCH($B18,'Input Sheet - LRMC'!$B$169:$B$182,0),,,):OFFSET('Input Sheet - LRMC'!$C$168,MATCH($B18,'Input Sheet - LRMC'!$B$169:$B$182,0),LEFT(C$7,2)-1,,)))),0)</f>
        <v/>
      </c>
      <c r="D56" s="11" t="str">
        <f ca="1">IFERROR(IF($B56="","",(NPV('Input Sheet - LRMC'!$C$16,OFFSET('Input Sheet - LRMC'!$C$152,MATCH($B18,'Input Sheet - LRMC'!$B$153:$B$166,0),,,):OFFSET('Input Sheet - LRMC'!$C$152,MATCH($B18,'Input Sheet - LRMC'!$B$153:$B$166,0),LEFT(D$7,2)-1,,)))/(NPV('Input Sheet - LRMC'!$C$16,OFFSET('Input Sheet - LRMC'!$C$168,MATCH($B18,'Input Sheet - LRMC'!$B$169:$B$182,0),,,):OFFSET('Input Sheet - LRMC'!$C$168,MATCH($B18,'Input Sheet - LRMC'!$B$169:$B$182,0),LEFT(D$7,2)-1,,)))),0)</f>
        <v/>
      </c>
      <c r="E56" s="11" t="str">
        <f ca="1">IFERROR(IF($B56="","",(NPV('Input Sheet - LRMC'!$C$16,OFFSET('Input Sheet - LRMC'!$C$152,MATCH($B18,'Input Sheet - LRMC'!$B$153:$B$166,0),,,):OFFSET('Input Sheet - LRMC'!$C$152,MATCH($B18,'Input Sheet - LRMC'!$B$153:$B$166,0),LEFT(E$7,2)-1,,)))/(NPV('Input Sheet - LRMC'!$C$16,OFFSET('Input Sheet - LRMC'!$C$168,MATCH($B18,'Input Sheet - LRMC'!$B$169:$B$182,0),,,):OFFSET('Input Sheet - LRMC'!$C$168,MATCH($B18,'Input Sheet - LRMC'!$B$169:$B$182,0),LEFT(E$7,2)-1,,)))),0)</f>
        <v/>
      </c>
      <c r="F56" s="11" t="str">
        <f ca="1">IFERROR(IF($B56="","",(NPV('Input Sheet - LRMC'!$C$16,OFFSET('Input Sheet - LRMC'!$C$152,MATCH($B18,'Input Sheet - LRMC'!$B$153:$B$166,0),,,):OFFSET('Input Sheet - LRMC'!$C$152,MATCH($B18,'Input Sheet - LRMC'!$B$153:$B$166,0),LEFT(F$7,2)-1,,)))/(NPV('Input Sheet - LRMC'!$C$16,OFFSET('Input Sheet - LRMC'!$C$168,MATCH($B18,'Input Sheet - LRMC'!$B$169:$B$182,0),,,):OFFSET('Input Sheet - LRMC'!$C$168,MATCH($B18,'Input Sheet - LRMC'!$B$169:$B$182,0),LEFT(F$7,2)-1,,)))),0)</f>
        <v/>
      </c>
      <c r="G56" s="11" t="str">
        <f ca="1">IFERROR(IF($B56="","",(NPV('Input Sheet - LRMC'!$C$16,OFFSET('Input Sheet - LRMC'!$C$152,MATCH($B18,'Input Sheet - LRMC'!$B$153:$B$166,0),,,):OFFSET('Input Sheet - LRMC'!$C$152,MATCH($B18,'Input Sheet - LRMC'!$B$153:$B$166,0),LEFT(G$7,2)-1,,)))/(NPV('Input Sheet - LRMC'!$C$16,OFFSET('Input Sheet - LRMC'!$C$168,MATCH($B18,'Input Sheet - LRMC'!$B$169:$B$182,0),,,):OFFSET('Input Sheet - LRMC'!$C$168,MATCH($B18,'Input Sheet - LRMC'!$B$169:$B$182,0),LEFT(G$7,2)-1,,)))),0)</f>
        <v/>
      </c>
      <c r="I56" s="46" t="str">
        <f t="shared" si="29"/>
        <v/>
      </c>
      <c r="J56" s="11" t="str">
        <f ca="1">IFERROR(IF($I56="","",IF('Input Sheet - LRMC'!$C$18="Yes",'Input Sheet - LRMC'!$C$21,(NPV('Input Sheet - LRMC'!$C$16,OFFSET('Input Sheet - LRMC'!$C$184,MATCH($I56,'Input Sheet - LRMC'!$B$185:$B$198,0),,,):OFFSET('Input Sheet - LRMC'!$C$184,MATCH($I56,'Input Sheet - LRMC'!$B$185:$B$198,0),LEFT(J$45,2)-1,,)))/(NPV('Input Sheet - LRMC'!$C$16,OFFSET('Input Sheet - LRMC'!$C$168,MATCH($I56,'Input Sheet - LRMC'!$B$169:$B$182,0),,,):OFFSET('Input Sheet - LRMC'!$C$168,MATCH($I56,'Input Sheet - LRMC'!$B$169:$B$182,0),LEFT(J$45,2)-1,,))))),0)</f>
        <v/>
      </c>
      <c r="K56" s="11" t="str">
        <f ca="1">IFERROR(IF($I56="","",IF('Input Sheet - LRMC'!$C$18="Yes",'Input Sheet - LRMC'!$C$21,(NPV('Input Sheet - LRMC'!$C$16,OFFSET('Input Sheet - LRMC'!$C$184,MATCH($I56,'Input Sheet - LRMC'!$B$185:$B$198,0),,,):OFFSET('Input Sheet - LRMC'!$C$184,MATCH($I56,'Input Sheet - LRMC'!$B$185:$B$198,0),LEFT(K$45,2)-1,,)))/(NPV('Input Sheet - LRMC'!$C$16,OFFSET('Input Sheet - LRMC'!$C$168,MATCH($I56,'Input Sheet - LRMC'!$B$169:$B$182,0),,,):OFFSET('Input Sheet - LRMC'!$C$168,MATCH($I56,'Input Sheet - LRMC'!$B$169:$B$182,0),LEFT(K$45,2)-1,,))))),0)</f>
        <v/>
      </c>
      <c r="L56" s="11" t="str">
        <f ca="1">IFERROR(IF($I56="","",IF('Input Sheet - LRMC'!$C$18="Yes",'Input Sheet - LRMC'!$C$21,(NPV('Input Sheet - LRMC'!$C$16,OFFSET('Input Sheet - LRMC'!$C$184,MATCH($I56,'Input Sheet - LRMC'!$B$185:$B$198,0),,,):OFFSET('Input Sheet - LRMC'!$C$184,MATCH($I56,'Input Sheet - LRMC'!$B$185:$B$198,0),LEFT(L$45,2)-1,,)))/(NPV('Input Sheet - LRMC'!$C$16,OFFSET('Input Sheet - LRMC'!$C$168,MATCH($I56,'Input Sheet - LRMC'!$B$169:$B$182,0),,,):OFFSET('Input Sheet - LRMC'!$C$168,MATCH($I56,'Input Sheet - LRMC'!$B$169:$B$182,0),LEFT(L$45,2)-1,,))))),0)</f>
        <v/>
      </c>
      <c r="M56" s="11" t="str">
        <f ca="1">IFERROR(IF($I56="","",IF('Input Sheet - LRMC'!$C$18="Yes",'Input Sheet - LRMC'!$C$21,(NPV('Input Sheet - LRMC'!$C$16,OFFSET('Input Sheet - LRMC'!$C$184,MATCH($I56,'Input Sheet - LRMC'!$B$185:$B$198,0),,,):OFFSET('Input Sheet - LRMC'!$C$184,MATCH($I56,'Input Sheet - LRMC'!$B$185:$B$198,0),LEFT(M$45,2)-1,,)))/(NPV('Input Sheet - LRMC'!$C$16,OFFSET('Input Sheet - LRMC'!$C$168,MATCH($I56,'Input Sheet - LRMC'!$B$169:$B$182,0),,,):OFFSET('Input Sheet - LRMC'!$C$168,MATCH($I56,'Input Sheet - LRMC'!$B$169:$B$182,0),LEFT(M$45,2)-1,,))))),0)</f>
        <v/>
      </c>
      <c r="N56" s="11" t="str">
        <f ca="1">IFERROR(IF($I56="","",IF('Input Sheet - LRMC'!$C$18="Yes",'Input Sheet - LRMC'!$C$21,(NPV('Input Sheet - LRMC'!$C$16,OFFSET('Input Sheet - LRMC'!$C$184,MATCH($I56,'Input Sheet - LRMC'!$B$185:$B$198,0),,,):OFFSET('Input Sheet - LRMC'!$C$184,MATCH($I56,'Input Sheet - LRMC'!$B$185:$B$198,0),LEFT(N$45,2)-1,,)))/(NPV('Input Sheet - LRMC'!$C$16,OFFSET('Input Sheet - LRMC'!$C$168,MATCH($I56,'Input Sheet - LRMC'!$B$169:$B$182,0),,,):OFFSET('Input Sheet - LRMC'!$C$168,MATCH($I56,'Input Sheet - LRMC'!$B$169:$B$182,0),LEFT(N$45,2)-1,,))))),0)</f>
        <v/>
      </c>
      <c r="P56" s="46" t="str">
        <f t="shared" si="30"/>
        <v/>
      </c>
      <c r="Q56" s="11" t="str">
        <f t="shared" si="31"/>
        <v/>
      </c>
      <c r="R56" s="11" t="str">
        <f t="shared" si="28"/>
        <v/>
      </c>
      <c r="S56" s="82" t="str">
        <f t="shared" si="28"/>
        <v/>
      </c>
      <c r="T56" s="11" t="str">
        <f t="shared" si="28"/>
        <v/>
      </c>
      <c r="U56" s="11" t="str">
        <f t="shared" si="28"/>
        <v/>
      </c>
      <c r="W56" s="46" t="str">
        <f t="shared" si="32"/>
        <v/>
      </c>
      <c r="X56" s="11" t="str">
        <f>IF($W56="","",'Input Sheet - LRMC'!$C$27)</f>
        <v/>
      </c>
      <c r="Y56" s="11" t="str">
        <f>IF($W56="","",'Input Sheet - LRMC'!$C$27)</f>
        <v/>
      </c>
      <c r="Z56" s="11" t="str">
        <f>IF($W56="","",'Input Sheet - LRMC'!$C$27)</f>
        <v/>
      </c>
      <c r="AA56" s="11" t="str">
        <f>IF($W56="","",'Input Sheet - LRMC'!$C$27)</f>
        <v/>
      </c>
      <c r="AB56" s="11" t="str">
        <f>IF($W56="","",'Input Sheet - LRMC'!$C$27)</f>
        <v/>
      </c>
    </row>
    <row r="57" spans="2:28">
      <c r="B57" s="46" t="str">
        <f t="shared" si="27"/>
        <v/>
      </c>
      <c r="C57" s="11" t="str">
        <f ca="1">IFERROR(IF($B57="","",(NPV('Input Sheet - LRMC'!$C$16,OFFSET('Input Sheet - LRMC'!$C$152,MATCH($B19,'Input Sheet - LRMC'!$B$153:$B$166,0),,,):OFFSET('Input Sheet - LRMC'!$C$152,MATCH($B19,'Input Sheet - LRMC'!$B$153:$B$166,0),LEFT(C$7,2)-1,,)))/(NPV('Input Sheet - LRMC'!$C$16,OFFSET('Input Sheet - LRMC'!$C$168,MATCH($B19,'Input Sheet - LRMC'!$B$169:$B$182,0),,,):OFFSET('Input Sheet - LRMC'!$C$168,MATCH($B19,'Input Sheet - LRMC'!$B$169:$B$182,0),LEFT(C$7,2)-1,,)))),0)</f>
        <v/>
      </c>
      <c r="D57" s="11" t="str">
        <f ca="1">IFERROR(IF($B57="","",(NPV('Input Sheet - LRMC'!$C$16,OFFSET('Input Sheet - LRMC'!$C$152,MATCH($B19,'Input Sheet - LRMC'!$B$153:$B$166,0),,,):OFFSET('Input Sheet - LRMC'!$C$152,MATCH($B19,'Input Sheet - LRMC'!$B$153:$B$166,0),LEFT(D$7,2)-1,,)))/(NPV('Input Sheet - LRMC'!$C$16,OFFSET('Input Sheet - LRMC'!$C$168,MATCH($B19,'Input Sheet - LRMC'!$B$169:$B$182,0),,,):OFFSET('Input Sheet - LRMC'!$C$168,MATCH($B19,'Input Sheet - LRMC'!$B$169:$B$182,0),LEFT(D$7,2)-1,,)))),0)</f>
        <v/>
      </c>
      <c r="E57" s="11" t="str">
        <f ca="1">IFERROR(IF($B57="","",(NPV('Input Sheet - LRMC'!$C$16,OFFSET('Input Sheet - LRMC'!$C$152,MATCH($B19,'Input Sheet - LRMC'!$B$153:$B$166,0),,,):OFFSET('Input Sheet - LRMC'!$C$152,MATCH($B19,'Input Sheet - LRMC'!$B$153:$B$166,0),LEFT(E$7,2)-1,,)))/(NPV('Input Sheet - LRMC'!$C$16,OFFSET('Input Sheet - LRMC'!$C$168,MATCH($B19,'Input Sheet - LRMC'!$B$169:$B$182,0),,,):OFFSET('Input Sheet - LRMC'!$C$168,MATCH($B19,'Input Sheet - LRMC'!$B$169:$B$182,0),LEFT(E$7,2)-1,,)))),0)</f>
        <v/>
      </c>
      <c r="F57" s="11" t="str">
        <f ca="1">IFERROR(IF($B57="","",(NPV('Input Sheet - LRMC'!$C$16,OFFSET('Input Sheet - LRMC'!$C$152,MATCH($B19,'Input Sheet - LRMC'!$B$153:$B$166,0),,,):OFFSET('Input Sheet - LRMC'!$C$152,MATCH($B19,'Input Sheet - LRMC'!$B$153:$B$166,0),LEFT(F$7,2)-1,,)))/(NPV('Input Sheet - LRMC'!$C$16,OFFSET('Input Sheet - LRMC'!$C$168,MATCH($B19,'Input Sheet - LRMC'!$B$169:$B$182,0),,,):OFFSET('Input Sheet - LRMC'!$C$168,MATCH($B19,'Input Sheet - LRMC'!$B$169:$B$182,0),LEFT(F$7,2)-1,,)))),0)</f>
        <v/>
      </c>
      <c r="G57" s="11" t="str">
        <f ca="1">IFERROR(IF($B57="","",(NPV('Input Sheet - LRMC'!$C$16,OFFSET('Input Sheet - LRMC'!$C$152,MATCH($B19,'Input Sheet - LRMC'!$B$153:$B$166,0),,,):OFFSET('Input Sheet - LRMC'!$C$152,MATCH($B19,'Input Sheet - LRMC'!$B$153:$B$166,0),LEFT(G$7,2)-1,,)))/(NPV('Input Sheet - LRMC'!$C$16,OFFSET('Input Sheet - LRMC'!$C$168,MATCH($B19,'Input Sheet - LRMC'!$B$169:$B$182,0),,,):OFFSET('Input Sheet - LRMC'!$C$168,MATCH($B19,'Input Sheet - LRMC'!$B$169:$B$182,0),LEFT(G$7,2)-1,,)))),0)</f>
        <v/>
      </c>
      <c r="I57" s="46" t="str">
        <f t="shared" ref="I57" si="33">B57</f>
        <v/>
      </c>
      <c r="J57" s="11" t="str">
        <f ca="1">IFERROR(IF($I57="","",IF('Input Sheet - LRMC'!$C$18="Yes",'Input Sheet - LRMC'!$C$21,(NPV('Input Sheet - LRMC'!$C$16,OFFSET('Input Sheet - LRMC'!$C$184,MATCH($I57,'Input Sheet - LRMC'!$B$185:$B$198,0),,,):OFFSET('Input Sheet - LRMC'!$C$184,MATCH($I57,'Input Sheet - LRMC'!$B$185:$B$198,0),LEFT(J$45,2)-1,,)))/(NPV('Input Sheet - LRMC'!$C$16,OFFSET('Input Sheet - LRMC'!$C$168,MATCH($I57,'Input Sheet - LRMC'!$B$169:$B$182,0),,,):OFFSET('Input Sheet - LRMC'!$C$168,MATCH($I57,'Input Sheet - LRMC'!$B$169:$B$182,0),LEFT(J$45,2)-1,,))))),0)</f>
        <v/>
      </c>
      <c r="K57" s="11" t="str">
        <f ca="1">IFERROR(IF($I57="","",IF('Input Sheet - LRMC'!$C$18="Yes",'Input Sheet - LRMC'!$C$21,(NPV('Input Sheet - LRMC'!$C$16,OFFSET('Input Sheet - LRMC'!$C$184,MATCH($I57,'Input Sheet - LRMC'!$B$185:$B$198,0),,,):OFFSET('Input Sheet - LRMC'!$C$184,MATCH($I57,'Input Sheet - LRMC'!$B$185:$B$198,0),LEFT(K$45,2)-1,,)))/(NPV('Input Sheet - LRMC'!$C$16,OFFSET('Input Sheet - LRMC'!$C$168,MATCH($I57,'Input Sheet - LRMC'!$B$169:$B$182,0),,,):OFFSET('Input Sheet - LRMC'!$C$168,MATCH($I57,'Input Sheet - LRMC'!$B$169:$B$182,0),LEFT(K$45,2)-1,,))))),0)</f>
        <v/>
      </c>
      <c r="L57" s="11" t="str">
        <f ca="1">IFERROR(IF($I57="","",IF('Input Sheet - LRMC'!$C$18="Yes",'Input Sheet - LRMC'!$C$21,(NPV('Input Sheet - LRMC'!$C$16,OFFSET('Input Sheet - LRMC'!$C$184,MATCH($I57,'Input Sheet - LRMC'!$B$185:$B$198,0),,,):OFFSET('Input Sheet - LRMC'!$C$184,MATCH($I57,'Input Sheet - LRMC'!$B$185:$B$198,0),LEFT(L$45,2)-1,,)))/(NPV('Input Sheet - LRMC'!$C$16,OFFSET('Input Sheet - LRMC'!$C$168,MATCH($I57,'Input Sheet - LRMC'!$B$169:$B$182,0),,,):OFFSET('Input Sheet - LRMC'!$C$168,MATCH($I57,'Input Sheet - LRMC'!$B$169:$B$182,0),LEFT(L$45,2)-1,,))))),0)</f>
        <v/>
      </c>
      <c r="M57" s="11" t="str">
        <f ca="1">IFERROR(IF($I57="","",IF('Input Sheet - LRMC'!$C$18="Yes",'Input Sheet - LRMC'!$C$21,(NPV('Input Sheet - LRMC'!$C$16,OFFSET('Input Sheet - LRMC'!$C$184,MATCH($I57,'Input Sheet - LRMC'!$B$185:$B$198,0),,,):OFFSET('Input Sheet - LRMC'!$C$184,MATCH($I57,'Input Sheet - LRMC'!$B$185:$B$198,0),LEFT(M$45,2)-1,,)))/(NPV('Input Sheet - LRMC'!$C$16,OFFSET('Input Sheet - LRMC'!$C$168,MATCH($I57,'Input Sheet - LRMC'!$B$169:$B$182,0),,,):OFFSET('Input Sheet - LRMC'!$C$168,MATCH($I57,'Input Sheet - LRMC'!$B$169:$B$182,0),LEFT(M$45,2)-1,,))))),0)</f>
        <v/>
      </c>
      <c r="N57" s="11" t="str">
        <f ca="1">IFERROR(IF($I57="","",IF('Input Sheet - LRMC'!$C$18="Yes",'Input Sheet - LRMC'!$C$21,(NPV('Input Sheet - LRMC'!$C$16,OFFSET('Input Sheet - LRMC'!$C$184,MATCH($I57,'Input Sheet - LRMC'!$B$185:$B$198,0),,,):OFFSET('Input Sheet - LRMC'!$C$184,MATCH($I57,'Input Sheet - LRMC'!$B$185:$B$198,0),LEFT(N$45,2)-1,,)))/(NPV('Input Sheet - LRMC'!$C$16,OFFSET('Input Sheet - LRMC'!$C$168,MATCH($I57,'Input Sheet - LRMC'!$B$169:$B$182,0),,,):OFFSET('Input Sheet - LRMC'!$C$168,MATCH($I57,'Input Sheet - LRMC'!$B$169:$B$182,0),LEFT(N$45,2)-1,,))))),0)</f>
        <v/>
      </c>
      <c r="P57" s="46" t="str">
        <f t="shared" ref="P57" si="34">I57</f>
        <v/>
      </c>
      <c r="Q57" s="11" t="str">
        <f t="shared" ref="Q57" si="35">IF($P57="","",C57+J57)</f>
        <v/>
      </c>
      <c r="R57" s="11" t="str">
        <f t="shared" ref="R57" si="36">IF($P57="","",D57+K57)</f>
        <v/>
      </c>
      <c r="S57" s="82" t="str">
        <f t="shared" ref="S57" si="37">IF($P57="","",E57+L57)</f>
        <v/>
      </c>
      <c r="T57" s="11" t="str">
        <f t="shared" ref="T57" si="38">IF($P57="","",F57+M57)</f>
        <v/>
      </c>
      <c r="U57" s="11" t="str">
        <f t="shared" ref="U57" si="39">IF($P57="","",G57+N57)</f>
        <v/>
      </c>
      <c r="W57" s="46" t="str">
        <f t="shared" ref="W57" si="40">P57</f>
        <v/>
      </c>
      <c r="X57" s="11" t="str">
        <f>IF($W57="","",'Input Sheet - LRMC'!$C$27)</f>
        <v/>
      </c>
      <c r="Y57" s="11" t="str">
        <f>IF($W57="","",'Input Sheet - LRMC'!$C$27)</f>
        <v/>
      </c>
      <c r="Z57" s="11" t="str">
        <f>IF($W57="","",'Input Sheet - LRMC'!$C$27)</f>
        <v/>
      </c>
      <c r="AA57" s="11" t="str">
        <f>IF($W57="","",'Input Sheet - LRMC'!$C$27)</f>
        <v/>
      </c>
      <c r="AB57" s="11" t="str">
        <f>IF($W57="","",'Input Sheet - LRMC'!$C$27)</f>
        <v/>
      </c>
    </row>
    <row r="58" spans="2:28">
      <c r="B58" s="46" t="str">
        <f t="shared" ref="B58" si="41">B39</f>
        <v/>
      </c>
      <c r="C58" s="11" t="str">
        <f ca="1">IFERROR(IF($B58="","",(NPV('Input Sheet - LRMC'!$C$16,OFFSET('Input Sheet - LRMC'!$C$152,MATCH($B20,'Input Sheet - LRMC'!$B$153:$B$166,0),,,):OFFSET('Input Sheet - LRMC'!$C$152,MATCH($B20,'Input Sheet - LRMC'!$B$153:$B$166,0),LEFT(C$7,2)-1,,)))/(NPV('Input Sheet - LRMC'!$C$16,OFFSET('Input Sheet - LRMC'!$C$168,MATCH($B20,'Input Sheet - LRMC'!$B$169:$B$182,0),,,):OFFSET('Input Sheet - LRMC'!$C$168,MATCH($B20,'Input Sheet - LRMC'!$B$169:$B$182,0),LEFT(C$7,2)-1,,)))),0)</f>
        <v/>
      </c>
      <c r="D58" s="11" t="str">
        <f ca="1">IFERROR(IF($B58="","",(NPV('Input Sheet - LRMC'!$C$16,OFFSET('Input Sheet - LRMC'!$C$152,MATCH($B20,'Input Sheet - LRMC'!$B$153:$B$166,0),,,):OFFSET('Input Sheet - LRMC'!$C$152,MATCH($B20,'Input Sheet - LRMC'!$B$153:$B$166,0),LEFT(D$7,2)-1,,)))/(NPV('Input Sheet - LRMC'!$C$16,OFFSET('Input Sheet - LRMC'!$C$168,MATCH($B20,'Input Sheet - LRMC'!$B$169:$B$182,0),,,):OFFSET('Input Sheet - LRMC'!$C$168,MATCH($B20,'Input Sheet - LRMC'!$B$169:$B$182,0),LEFT(D$7,2)-1,,)))),0)</f>
        <v/>
      </c>
      <c r="E58" s="11" t="str">
        <f ca="1">IFERROR(IF($B58="","",(NPV('Input Sheet - LRMC'!$C$16,OFFSET('Input Sheet - LRMC'!$C$152,MATCH($B20,'Input Sheet - LRMC'!$B$153:$B$166,0),,,):OFFSET('Input Sheet - LRMC'!$C$152,MATCH($B20,'Input Sheet - LRMC'!$B$153:$B$166,0),LEFT(E$7,2)-1,,)))/(NPV('Input Sheet - LRMC'!$C$16,OFFSET('Input Sheet - LRMC'!$C$168,MATCH($B20,'Input Sheet - LRMC'!$B$169:$B$182,0),,,):OFFSET('Input Sheet - LRMC'!$C$168,MATCH($B20,'Input Sheet - LRMC'!$B$169:$B$182,0),LEFT(E$7,2)-1,,)))),0)</f>
        <v/>
      </c>
      <c r="F58" s="11" t="str">
        <f ca="1">IFERROR(IF($B58="","",(NPV('Input Sheet - LRMC'!$C$16,OFFSET('Input Sheet - LRMC'!$C$152,MATCH($B20,'Input Sheet - LRMC'!$B$153:$B$166,0),,,):OFFSET('Input Sheet - LRMC'!$C$152,MATCH($B20,'Input Sheet - LRMC'!$B$153:$B$166,0),LEFT(F$7,2)-1,,)))/(NPV('Input Sheet - LRMC'!$C$16,OFFSET('Input Sheet - LRMC'!$C$168,MATCH($B20,'Input Sheet - LRMC'!$B$169:$B$182,0),,,):OFFSET('Input Sheet - LRMC'!$C$168,MATCH($B20,'Input Sheet - LRMC'!$B$169:$B$182,0),LEFT(F$7,2)-1,,)))),0)</f>
        <v/>
      </c>
      <c r="G58" s="11" t="str">
        <f ca="1">IFERROR(IF($B58="","",(NPV('Input Sheet - LRMC'!$C$16,OFFSET('Input Sheet - LRMC'!$C$152,MATCH($B20,'Input Sheet - LRMC'!$B$153:$B$166,0),,,):OFFSET('Input Sheet - LRMC'!$C$152,MATCH($B20,'Input Sheet - LRMC'!$B$153:$B$166,0),LEFT(G$7,2)-1,,)))/(NPV('Input Sheet - LRMC'!$C$16,OFFSET('Input Sheet - LRMC'!$C$168,MATCH($B20,'Input Sheet - LRMC'!$B$169:$B$182,0),,,):OFFSET('Input Sheet - LRMC'!$C$168,MATCH($B20,'Input Sheet - LRMC'!$B$169:$B$182,0),LEFT(G$7,2)-1,,)))),0)</f>
        <v/>
      </c>
      <c r="I58" s="46" t="str">
        <f t="shared" si="29"/>
        <v/>
      </c>
      <c r="J58" s="11" t="str">
        <f ca="1">IFERROR(IF($I58="","",IF('Input Sheet - LRMC'!$C$18="Yes",'Input Sheet - LRMC'!$C$21,(NPV('Input Sheet - LRMC'!$C$16,OFFSET('Input Sheet - LRMC'!$C$184,MATCH($I58,'Input Sheet - LRMC'!$B$185:$B$198,0),,,):OFFSET('Input Sheet - LRMC'!$C$184,MATCH($I58,'Input Sheet - LRMC'!$B$185:$B$198,0),LEFT(J$45,2)-1,,)))/(NPV('Input Sheet - LRMC'!$C$16,OFFSET('Input Sheet - LRMC'!$C$168,MATCH($I58,'Input Sheet - LRMC'!$B$169:$B$182,0),,,):OFFSET('Input Sheet - LRMC'!$C$168,MATCH($I58,'Input Sheet - LRMC'!$B$169:$B$182,0),LEFT(J$45,2)-1,,))))),0)</f>
        <v/>
      </c>
      <c r="K58" s="11" t="str">
        <f ca="1">IFERROR(IF($I58="","",IF('Input Sheet - LRMC'!$C$18="Yes",'Input Sheet - LRMC'!$C$21,(NPV('Input Sheet - LRMC'!$C$16,OFFSET('Input Sheet - LRMC'!$C$184,MATCH($I58,'Input Sheet - LRMC'!$B$185:$B$198,0),,,):OFFSET('Input Sheet - LRMC'!$C$184,MATCH($I58,'Input Sheet - LRMC'!$B$185:$B$198,0),LEFT(K$45,2)-1,,)))/(NPV('Input Sheet - LRMC'!$C$16,OFFSET('Input Sheet - LRMC'!$C$168,MATCH($I58,'Input Sheet - LRMC'!$B$169:$B$182,0),,,):OFFSET('Input Sheet - LRMC'!$C$168,MATCH($I58,'Input Sheet - LRMC'!$B$169:$B$182,0),LEFT(K$45,2)-1,,))))),0)</f>
        <v/>
      </c>
      <c r="L58" s="11" t="str">
        <f ca="1">IFERROR(IF($I58="","",IF('Input Sheet - LRMC'!$C$18="Yes",'Input Sheet - LRMC'!$C$21,(NPV('Input Sheet - LRMC'!$C$16,OFFSET('Input Sheet - LRMC'!$C$184,MATCH($I58,'Input Sheet - LRMC'!$B$185:$B$198,0),,,):OFFSET('Input Sheet - LRMC'!$C$184,MATCH($I58,'Input Sheet - LRMC'!$B$185:$B$198,0),LEFT(L$45,2)-1,,)))/(NPV('Input Sheet - LRMC'!$C$16,OFFSET('Input Sheet - LRMC'!$C$168,MATCH($I58,'Input Sheet - LRMC'!$B$169:$B$182,0),,,):OFFSET('Input Sheet - LRMC'!$C$168,MATCH($I58,'Input Sheet - LRMC'!$B$169:$B$182,0),LEFT(L$45,2)-1,,))))),0)</f>
        <v/>
      </c>
      <c r="M58" s="11" t="str">
        <f ca="1">IFERROR(IF($I58="","",IF('Input Sheet - LRMC'!$C$18="Yes",'Input Sheet - LRMC'!$C$21,(NPV('Input Sheet - LRMC'!$C$16,OFFSET('Input Sheet - LRMC'!$C$184,MATCH($I58,'Input Sheet - LRMC'!$B$185:$B$198,0),,,):OFFSET('Input Sheet - LRMC'!$C$184,MATCH($I58,'Input Sheet - LRMC'!$B$185:$B$198,0),LEFT(M$45,2)-1,,)))/(NPV('Input Sheet - LRMC'!$C$16,OFFSET('Input Sheet - LRMC'!$C$168,MATCH($I58,'Input Sheet - LRMC'!$B$169:$B$182,0),,,):OFFSET('Input Sheet - LRMC'!$C$168,MATCH($I58,'Input Sheet - LRMC'!$B$169:$B$182,0),LEFT(M$45,2)-1,,))))),0)</f>
        <v/>
      </c>
      <c r="N58" s="11" t="str">
        <f ca="1">IFERROR(IF($I58="","",IF('Input Sheet - LRMC'!$C$18="Yes",'Input Sheet - LRMC'!$C$21,(NPV('Input Sheet - LRMC'!$C$16,OFFSET('Input Sheet - LRMC'!$C$184,MATCH($I58,'Input Sheet - LRMC'!$B$185:$B$198,0),,,):OFFSET('Input Sheet - LRMC'!$C$184,MATCH($I58,'Input Sheet - LRMC'!$B$185:$B$198,0),LEFT(N$45,2)-1,,)))/(NPV('Input Sheet - LRMC'!$C$16,OFFSET('Input Sheet - LRMC'!$C$168,MATCH($I58,'Input Sheet - LRMC'!$B$169:$B$182,0),,,):OFFSET('Input Sheet - LRMC'!$C$168,MATCH($I58,'Input Sheet - LRMC'!$B$169:$B$182,0),LEFT(N$45,2)-1,,))))),0)</f>
        <v/>
      </c>
      <c r="P58" s="46" t="str">
        <f t="shared" si="30"/>
        <v/>
      </c>
      <c r="Q58" s="11" t="str">
        <f t="shared" si="31"/>
        <v/>
      </c>
      <c r="R58" s="11" t="str">
        <f t="shared" si="28"/>
        <v/>
      </c>
      <c r="S58" s="82" t="str">
        <f t="shared" si="28"/>
        <v/>
      </c>
      <c r="T58" s="11" t="str">
        <f t="shared" si="28"/>
        <v/>
      </c>
      <c r="U58" s="11" t="str">
        <f t="shared" si="28"/>
        <v/>
      </c>
      <c r="W58" s="46" t="str">
        <f t="shared" si="32"/>
        <v/>
      </c>
      <c r="X58" s="11" t="str">
        <f>IF($W58="","",'Input Sheet - LRMC'!$C$27)</f>
        <v/>
      </c>
      <c r="Y58" s="11" t="str">
        <f>IF($W58="","",'Input Sheet - LRMC'!$C$27)</f>
        <v/>
      </c>
      <c r="Z58" s="11" t="str">
        <f>IF($W58="","",'Input Sheet - LRMC'!$C$27)</f>
        <v/>
      </c>
      <c r="AA58" s="11" t="str">
        <f>IF($W58="","",'Input Sheet - LRMC'!$C$27)</f>
        <v/>
      </c>
      <c r="AB58" s="11" t="str">
        <f>IF($W58="","",'Input Sheet - LRMC'!$C$27)</f>
        <v/>
      </c>
    </row>
    <row r="59" spans="2:28">
      <c r="B59" s="9" t="str">
        <f>B40</f>
        <v>TOTAL</v>
      </c>
      <c r="C59" s="13">
        <f ca="1">IFERROR(IF($B59="","",(NPV('Input Sheet - LRMC'!$C$16,OFFSET('Input Sheet - LRMC'!$C$152,MATCH($B21,'Input Sheet - LRMC'!$B$153:$B$166,0),,,):OFFSET('Input Sheet - LRMC'!$C$152,MATCH($B21,'Input Sheet - LRMC'!$B$153:$B$166,0),LEFT(C$7,2)-1,,)))/(NPV('Input Sheet - LRMC'!$C$16,OFFSET('Input Sheet - LRMC'!$C$168,MATCH($B21,'Input Sheet - LRMC'!$B$169:$B$182,0),,,):OFFSET('Input Sheet - LRMC'!$C$168,MATCH($B21,'Input Sheet - LRMC'!$B$169:$B$182,0),LEFT(C$7,2)-1,,)))),0)</f>
        <v>54.040576144125069</v>
      </c>
      <c r="D59" s="13">
        <f ca="1">IFERROR(IF($B59="","",(NPV('Input Sheet - LRMC'!$C$16,OFFSET('Input Sheet - LRMC'!$C$152,MATCH($B21,'Input Sheet - LRMC'!$B$153:$B$166,0),,,):OFFSET('Input Sheet - LRMC'!$C$152,MATCH($B21,'Input Sheet - LRMC'!$B$153:$B$166,0),LEFT(D$7,2)-1,,)))/(NPV('Input Sheet - LRMC'!$C$16,OFFSET('Input Sheet - LRMC'!$C$168,MATCH($B21,'Input Sheet - LRMC'!$B$169:$B$182,0),,,):OFFSET('Input Sheet - LRMC'!$C$168,MATCH($B21,'Input Sheet - LRMC'!$B$169:$B$182,0),LEFT(D$7,2)-1,,)))),0)</f>
        <v>29.169414472365411</v>
      </c>
      <c r="E59" s="13">
        <f ca="1">IFERROR(IF($B59="","",(NPV('Input Sheet - LRMC'!$C$16,OFFSET('Input Sheet - LRMC'!$C$152,MATCH($B21,'Input Sheet - LRMC'!$B$153:$B$166,0),,,):OFFSET('Input Sheet - LRMC'!$C$152,MATCH($B21,'Input Sheet - LRMC'!$B$153:$B$166,0),LEFT(E$7,2)-1,,)))/(NPV('Input Sheet - LRMC'!$C$16,OFFSET('Input Sheet - LRMC'!$C$168,MATCH($B21,'Input Sheet - LRMC'!$B$169:$B$182,0),,,):OFFSET('Input Sheet - LRMC'!$C$168,MATCH($B21,'Input Sheet - LRMC'!$B$169:$B$182,0),LEFT(E$7,2)-1,,)))),0)</f>
        <v>17.86733962578991</v>
      </c>
      <c r="F59" s="13">
        <f ca="1">IFERROR(IF($B59="","",(NPV('Input Sheet - LRMC'!$C$16,OFFSET('Input Sheet - LRMC'!$C$152,MATCH($B21,'Input Sheet - LRMC'!$B$153:$B$166,0),,,):OFFSET('Input Sheet - LRMC'!$C$152,MATCH($B21,'Input Sheet - LRMC'!$B$153:$B$166,0),LEFT(F$7,2)-1,,)))/(NPV('Input Sheet - LRMC'!$C$16,OFFSET('Input Sheet - LRMC'!$C$168,MATCH($B21,'Input Sheet - LRMC'!$B$169:$B$182,0),,,):OFFSET('Input Sheet - LRMC'!$C$168,MATCH($B21,'Input Sheet - LRMC'!$B$169:$B$182,0),LEFT(F$7,2)-1,,)))),0)</f>
        <v>13.999809500098358</v>
      </c>
      <c r="G59" s="13">
        <f ca="1">IFERROR(IF($B59="","",(NPV('Input Sheet - LRMC'!$C$16,OFFSET('Input Sheet - LRMC'!$C$152,MATCH($B21,'Input Sheet - LRMC'!$B$153:$B$166,0),,,):OFFSET('Input Sheet - LRMC'!$C$152,MATCH($B21,'Input Sheet - LRMC'!$B$153:$B$166,0),LEFT(G$7,2)-1,,)))/(NPV('Input Sheet - LRMC'!$C$16,OFFSET('Input Sheet - LRMC'!$C$168,MATCH($B21,'Input Sheet - LRMC'!$B$169:$B$182,0),,,):OFFSET('Input Sheet - LRMC'!$C$168,MATCH($B21,'Input Sheet - LRMC'!$B$169:$B$182,0),LEFT(G$7,2)-1,,)))),0)</f>
        <v>13.999809500098358</v>
      </c>
      <c r="I59" s="9" t="str">
        <f>B59</f>
        <v>TOTAL</v>
      </c>
      <c r="J59" s="13">
        <f ca="1">IFERROR(IF($I59="","",IF('Input Sheet - LRMC'!$C$18="Yes",'Input Sheet - LRMC'!$C$21,(NPV('Input Sheet - LRMC'!$C$16,OFFSET('Input Sheet - LRMC'!$C$184,MATCH($I59,'Input Sheet - LRMC'!$B$185:$B$198,0),,,):OFFSET('Input Sheet - LRMC'!$C$184,MATCH($I59,'Input Sheet - LRMC'!$B$185:$B$198,0),LEFT(J$45,2)-1,,)))/(NPV('Input Sheet - LRMC'!$C$16,OFFSET('Input Sheet - LRMC'!$C$168,MATCH($I59,'Input Sheet - LRMC'!$B$169:$B$182,0),,,):OFFSET('Input Sheet - LRMC'!$C$168,MATCH($I59,'Input Sheet - LRMC'!$B$169:$B$182,0),LEFT(J$45,2)-1,,))))),0)</f>
        <v>0.79543208276775335</v>
      </c>
      <c r="K59" s="13">
        <f ca="1">IFERROR(IF($I59="","",IF('Input Sheet - LRMC'!$C$18="Yes",'Input Sheet - LRMC'!$C$21,(NPV('Input Sheet - LRMC'!$C$16,OFFSET('Input Sheet - LRMC'!$C$184,MATCH($I59,'Input Sheet - LRMC'!$B$185:$B$198,0),,,):OFFSET('Input Sheet - LRMC'!$C$184,MATCH($I59,'Input Sheet - LRMC'!$B$185:$B$198,0),LEFT(K$45,2)-1,,)))/(NPV('Input Sheet - LRMC'!$C$16,OFFSET('Input Sheet - LRMC'!$C$168,MATCH($I59,'Input Sheet - LRMC'!$B$169:$B$182,0),,,):OFFSET('Input Sheet - LRMC'!$C$168,MATCH($I59,'Input Sheet - LRMC'!$B$169:$B$182,0),LEFT(K$45,2)-1,,))))),0)</f>
        <v>0.71356061305500695</v>
      </c>
      <c r="L59" s="13">
        <f ca="1">IFERROR(IF($I59="","",IF('Input Sheet - LRMC'!$C$18="Yes",'Input Sheet - LRMC'!$C$21,(NPV('Input Sheet - LRMC'!$C$16,OFFSET('Input Sheet - LRMC'!$C$184,MATCH($I59,'Input Sheet - LRMC'!$B$185:$B$198,0),,,):OFFSET('Input Sheet - LRMC'!$C$184,MATCH($I59,'Input Sheet - LRMC'!$B$185:$B$198,0),LEFT(L$45,2)-1,,)))/(NPV('Input Sheet - LRMC'!$C$16,OFFSET('Input Sheet - LRMC'!$C$168,MATCH($I59,'Input Sheet - LRMC'!$B$169:$B$182,0),,,):OFFSET('Input Sheet - LRMC'!$C$168,MATCH($I59,'Input Sheet - LRMC'!$B$169:$B$182,0),LEFT(L$45,2)-1,,))))),0)</f>
        <v>0.70357248584629584</v>
      </c>
      <c r="M59" s="13">
        <f ca="1">IFERROR(IF($I59="","",IF('Input Sheet - LRMC'!$C$18="Yes",'Input Sheet - LRMC'!$C$21,(NPV('Input Sheet - LRMC'!$C$16,OFFSET('Input Sheet - LRMC'!$C$184,MATCH($I59,'Input Sheet - LRMC'!$B$185:$B$198,0),,,):OFFSET('Input Sheet - LRMC'!$C$184,MATCH($I59,'Input Sheet - LRMC'!$B$185:$B$198,0),LEFT(M$45,2)-1,,)))/(NPV('Input Sheet - LRMC'!$C$16,OFFSET('Input Sheet - LRMC'!$C$168,MATCH($I59,'Input Sheet - LRMC'!$B$169:$B$182,0),,,):OFFSET('Input Sheet - LRMC'!$C$168,MATCH($I59,'Input Sheet - LRMC'!$B$169:$B$182,0),LEFT(M$45,2)-1,,))))),0)</f>
        <v>0.70015458396515295</v>
      </c>
      <c r="N59" s="13">
        <f ca="1">IFERROR(IF($I59="","",IF('Input Sheet - LRMC'!$C$18="Yes",'Input Sheet - LRMC'!$C$21,(NPV('Input Sheet - LRMC'!$C$16,OFFSET('Input Sheet - LRMC'!$C$184,MATCH($I59,'Input Sheet - LRMC'!$B$185:$B$198,0),,,):OFFSET('Input Sheet - LRMC'!$C$184,MATCH($I59,'Input Sheet - LRMC'!$B$185:$B$198,0),LEFT(N$45,2)-1,,)))/(NPV('Input Sheet - LRMC'!$C$16,OFFSET('Input Sheet - LRMC'!$C$168,MATCH($I59,'Input Sheet - LRMC'!$B$169:$B$182,0),,,):OFFSET('Input Sheet - LRMC'!$C$168,MATCH($I59,'Input Sheet - LRMC'!$B$169:$B$182,0),LEFT(N$45,2)-1,,))))),0)</f>
        <v>0.70015458396515295</v>
      </c>
      <c r="P59" s="9" t="str">
        <f>I59</f>
        <v>TOTAL</v>
      </c>
      <c r="Q59" s="13">
        <f ca="1">IF($P59="","",C59+J59)</f>
        <v>54.836008226892822</v>
      </c>
      <c r="R59" s="13">
        <f ca="1">IF($P59="","",D59+K59)</f>
        <v>29.882975085420419</v>
      </c>
      <c r="S59" s="83">
        <f ca="1">IF($P59="","",E59+L59)</f>
        <v>18.570912111636204</v>
      </c>
      <c r="T59" s="13">
        <f ca="1">IF($P59="","",F59+M59)</f>
        <v>14.699964084063511</v>
      </c>
      <c r="U59" s="13">
        <f ca="1">IF($P59="","",G59+N59)</f>
        <v>14.699964084063511</v>
      </c>
      <c r="W59" s="9" t="str">
        <f>P59</f>
        <v>TOTAL</v>
      </c>
      <c r="X59" s="13">
        <f>IF($W59="","",'Input Sheet - LRMC'!$C$27)</f>
        <v>0</v>
      </c>
      <c r="Y59" s="13">
        <f>IF($W59="","",'Input Sheet - LRMC'!$C$27)</f>
        <v>0</v>
      </c>
      <c r="Z59" s="13">
        <f>IF($W59="","",'Input Sheet - LRMC'!$C$27)</f>
        <v>0</v>
      </c>
      <c r="AA59" s="13">
        <f>IF($W59="","",'Input Sheet - LRMC'!$C$27)</f>
        <v>0</v>
      </c>
      <c r="AB59" s="13">
        <f>IF($W59="","",'Input Sheet - LRMC'!$C$27)</f>
        <v>0</v>
      </c>
    </row>
    <row r="62" spans="2:28" ht="26">
      <c r="B62" s="2" t="str">
        <f>'Input Sheet - LRMC'!B201</f>
        <v>DSS and Low Voltage network</v>
      </c>
      <c r="I62" s="2" t="str">
        <f>B62</f>
        <v>DSS and Low Voltage network</v>
      </c>
      <c r="P62" s="2" t="str">
        <f>I62</f>
        <v>DSS and Low Voltage network</v>
      </c>
      <c r="W62" s="2" t="str">
        <f>P62</f>
        <v>DSS and Low Voltage network</v>
      </c>
    </row>
    <row r="64" spans="2:28">
      <c r="B64" s="4" t="str">
        <f t="shared" ref="B64:B76" si="42">B45</f>
        <v>Long Run Marginal Capital Cost (kVA)</v>
      </c>
      <c r="C64" s="8" t="s">
        <v>9</v>
      </c>
      <c r="D64" s="7" t="s">
        <v>10</v>
      </c>
      <c r="E64" s="7" t="s">
        <v>11</v>
      </c>
      <c r="F64" s="7" t="s">
        <v>12</v>
      </c>
      <c r="G64" s="7" t="s">
        <v>13</v>
      </c>
      <c r="I64" s="4" t="str">
        <f>I45</f>
        <v>Short Run Marginal (Operating) Cost (kVA)</v>
      </c>
      <c r="J64" s="8" t="s">
        <v>9</v>
      </c>
      <c r="K64" s="7" t="s">
        <v>10</v>
      </c>
      <c r="L64" s="7" t="s">
        <v>11</v>
      </c>
      <c r="M64" s="7" t="s">
        <v>12</v>
      </c>
      <c r="N64" s="7" t="s">
        <v>13</v>
      </c>
      <c r="P64" s="4" t="str">
        <f>P45</f>
        <v>Total LRMC (kVA)</v>
      </c>
      <c r="Q64" s="8" t="s">
        <v>9</v>
      </c>
      <c r="R64" s="7" t="s">
        <v>10</v>
      </c>
      <c r="S64" s="81" t="s">
        <v>11</v>
      </c>
      <c r="T64" s="7" t="s">
        <v>12</v>
      </c>
      <c r="U64" s="7" t="s">
        <v>13</v>
      </c>
      <c r="W64" s="4" t="s">
        <v>19</v>
      </c>
      <c r="X64" s="8" t="s">
        <v>9</v>
      </c>
      <c r="Y64" s="7" t="s">
        <v>10</v>
      </c>
      <c r="Z64" s="7" t="s">
        <v>11</v>
      </c>
      <c r="AA64" s="7" t="s">
        <v>12</v>
      </c>
      <c r="AB64" s="7" t="s">
        <v>13</v>
      </c>
    </row>
    <row r="65" spans="2:28">
      <c r="B65" s="46" t="str">
        <f t="shared" si="42"/>
        <v>All Network</v>
      </c>
      <c r="C65" s="11">
        <f ca="1">IFERROR(IF($B65="","",(NPV('Input Sheet - LRMC'!$C$16,OFFSET('Input Sheet - LRMC'!$C$203,MATCH($B65,'Input Sheet - LRMC'!$B$204:$B$217,0),,,):OFFSET('Input Sheet - LRMC'!$C$203,MATCH($B65,'Input Sheet - LRMC'!$B$204:$B$217,0),LEFT(C$64,2)-1,,)))/(NPV('Input Sheet - LRMC'!$C$16,OFFSET('Input Sheet - LRMC'!$C$219,MATCH($B65,'Input Sheet - LRMC'!$B$220:$B$233,0),,,):OFFSET('Input Sheet - LRMC'!$C$219,MATCH($B65,'Input Sheet - LRMC'!$B$220:$B$233,0),LEFT(C$64,2)-1,,)))),0)</f>
        <v>212.77941720013141</v>
      </c>
      <c r="D65" s="11">
        <f ca="1">IFERROR(IF($B65="","",(NPV('Input Sheet - LRMC'!$C$16,OFFSET('Input Sheet - LRMC'!$C$203,MATCH($B65,'Input Sheet - LRMC'!$B$204:$B$217,0),,,):OFFSET('Input Sheet - LRMC'!$C$203,MATCH($B65,'Input Sheet - LRMC'!$B$204:$B$217,0),LEFT(D$64,2)-1,,)))/(NPV('Input Sheet - LRMC'!$C$16,OFFSET('Input Sheet - LRMC'!$C$219,MATCH($B65,'Input Sheet - LRMC'!$B$220:$B$233,0),,,):OFFSET('Input Sheet - LRMC'!$C$219,MATCH($B65,'Input Sheet - LRMC'!$B$220:$B$233,0),LEFT(D$64,2)-1,,)))),0)</f>
        <v>104.79032321560743</v>
      </c>
      <c r="E65" s="11">
        <f ca="1">IFERROR(IF($B65="","",(NPV('Input Sheet - LRMC'!$C$16,OFFSET('Input Sheet - LRMC'!$C$203,MATCH($B65,'Input Sheet - LRMC'!$B$204:$B$217,0),,,):OFFSET('Input Sheet - LRMC'!$C$203,MATCH($B65,'Input Sheet - LRMC'!$B$204:$B$217,0),LEFT(E$64,2)-1,,)))/(NPV('Input Sheet - LRMC'!$C$16,OFFSET('Input Sheet - LRMC'!$C$219,MATCH($B65,'Input Sheet - LRMC'!$B$220:$B$233,0),,,):OFFSET('Input Sheet - LRMC'!$C$219,MATCH($B65,'Input Sheet - LRMC'!$B$220:$B$233,0),LEFT(E$64,2)-1,,)))),0)</f>
        <v>62.712429522919685</v>
      </c>
      <c r="F65" s="11">
        <f ca="1">IFERROR(IF($B65="","",(NPV('Input Sheet - LRMC'!$C$16,OFFSET('Input Sheet - LRMC'!$C$203,MATCH($B65,'Input Sheet - LRMC'!$B$204:$B$217,0),,,):OFFSET('Input Sheet - LRMC'!$C$203,MATCH($B65,'Input Sheet - LRMC'!$B$204:$B$217,0),LEFT(F$64,2)-1,,)))/(NPV('Input Sheet - LRMC'!$C$16,OFFSET('Input Sheet - LRMC'!$C$219,MATCH($B65,'Input Sheet - LRMC'!$B$220:$B$233,0),,,):OFFSET('Input Sheet - LRMC'!$C$219,MATCH($B65,'Input Sheet - LRMC'!$B$220:$B$233,0),LEFT(F$64,2)-1,,)))),0)</f>
        <v>48.754309367636971</v>
      </c>
      <c r="G65" s="11">
        <f ca="1">IFERROR(IF($B65="","",(NPV('Input Sheet - LRMC'!$C$16,OFFSET('Input Sheet - LRMC'!$C$203,MATCH($B65,'Input Sheet - LRMC'!$B$204:$B$217,0),,,):OFFSET('Input Sheet - LRMC'!$C$203,MATCH($B65,'Input Sheet - LRMC'!$B$204:$B$217,0),LEFT(G$64,2)-1,,)))/(NPV('Input Sheet - LRMC'!$C$16,OFFSET('Input Sheet - LRMC'!$C$219,MATCH($B65,'Input Sheet - LRMC'!$B$220:$B$233,0),,,):OFFSET('Input Sheet - LRMC'!$C$219,MATCH($B65,'Input Sheet - LRMC'!$B$220:$B$233,0),LEFT(G$64,2)-1,,)))),0)</f>
        <v>48.754309367636971</v>
      </c>
      <c r="I65" s="46" t="str">
        <f>B65</f>
        <v>All Network</v>
      </c>
      <c r="J65" s="11">
        <f ca="1">IFERROR(IF($I65="","",IF('Input Sheet - LRMC'!$C$18="Yes",'Input Sheet - LRMC'!$C$22,(NPV('Input Sheet - LRMC'!$C$16,OFFSET('Input Sheet - LRMC'!$C$235,MATCH($B27,'Input Sheet - LRMC'!$B$236:$B$249,0),,,):OFFSET('Input Sheet - LRMC'!$C$235,MATCH($B27,'Input Sheet - LRMC'!$B$236:$B$249,0),LEFT(C$7,2)-1,,)))/(NPV('Input Sheet - LRMC'!$C$16,OFFSET('Input Sheet - LRMC'!$C$219,MATCH($B27,'Input Sheet - LRMC'!$B$220:$B$233,0),,,):OFFSET('Input Sheet - LRMC'!$C$219,MATCH($B27,'Input Sheet - LRMC'!$B$220:$B$233,0),LEFT(C$7,2)-1,,))))),0)</f>
        <v>2.6510540345202949</v>
      </c>
      <c r="K65" s="11">
        <f ca="1">IFERROR(IF($I65="","",IF('Input Sheet - LRMC'!$C$18="Yes",'Input Sheet - LRMC'!$C$22,(NPV('Input Sheet - LRMC'!$C$16,OFFSET('Input Sheet - LRMC'!$C$235,MATCH($B27,'Input Sheet - LRMC'!$B$236:$B$249,0),,,):OFFSET('Input Sheet - LRMC'!$C$235,MATCH($B27,'Input Sheet - LRMC'!$B$236:$B$249,0),LEFT(D$7,2)-1,,)))/(NPV('Input Sheet - LRMC'!$C$16,OFFSET('Input Sheet - LRMC'!$C$219,MATCH($B27,'Input Sheet - LRMC'!$B$220:$B$233,0),,,):OFFSET('Input Sheet - LRMC'!$C$219,MATCH($B27,'Input Sheet - LRMC'!$B$220:$B$233,0),LEFT(D$7,2)-1,,))))),0)</f>
        <v>2.4131162416061929</v>
      </c>
      <c r="L65" s="11">
        <f ca="1">IFERROR(IF($I65="","",IF('Input Sheet - LRMC'!$C$18="Yes",'Input Sheet - LRMC'!$C$22,(NPV('Input Sheet - LRMC'!$C$16,OFFSET('Input Sheet - LRMC'!$C$235,MATCH($B27,'Input Sheet - LRMC'!$B$236:$B$249,0),,,):OFFSET('Input Sheet - LRMC'!$C$235,MATCH($B27,'Input Sheet - LRMC'!$B$236:$B$249,0),LEFT(E$7,2)-1,,)))/(NPV('Input Sheet - LRMC'!$C$16,OFFSET('Input Sheet - LRMC'!$C$219,MATCH($B27,'Input Sheet - LRMC'!$B$220:$B$233,0),,,):OFFSET('Input Sheet - LRMC'!$C$219,MATCH($B27,'Input Sheet - LRMC'!$B$220:$B$233,0),LEFT(E$7,2)-1,,))))),0)</f>
        <v>2.4053185438350755</v>
      </c>
      <c r="M65" s="11">
        <f ca="1">IFERROR(IF($I65="","",IF('Input Sheet - LRMC'!$C$18="Yes",'Input Sheet - LRMC'!$C$22,(NPV('Input Sheet - LRMC'!$C$16,OFFSET('Input Sheet - LRMC'!$C$235,MATCH($B27,'Input Sheet - LRMC'!$B$236:$B$249,0),,,):OFFSET('Input Sheet - LRMC'!$C$235,MATCH($B27,'Input Sheet - LRMC'!$B$236:$B$249,0),LEFT(F$7,2)-1,,)))/(NPV('Input Sheet - LRMC'!$C$16,OFFSET('Input Sheet - LRMC'!$C$219,MATCH($B27,'Input Sheet - LRMC'!$B$220:$B$233,0),,,):OFFSET('Input Sheet - LRMC'!$C$219,MATCH($B27,'Input Sheet - LRMC'!$B$220:$B$233,0),LEFT(F$7,2)-1,,))))),0)</f>
        <v>2.4027318838843952</v>
      </c>
      <c r="N65" s="11">
        <f ca="1">IFERROR(IF($I65="","",IF('Input Sheet - LRMC'!$C$18="Yes",'Input Sheet - LRMC'!$C$22,(NPV('Input Sheet - LRMC'!$C$16,OFFSET('Input Sheet - LRMC'!$C$235,MATCH($B27,'Input Sheet - LRMC'!$B$236:$B$249,0),,,):OFFSET('Input Sheet - LRMC'!$C$235,MATCH($B27,'Input Sheet - LRMC'!$B$236:$B$249,0),LEFT(G$7,2)-1,,)))/(NPV('Input Sheet - LRMC'!$C$16,OFFSET('Input Sheet - LRMC'!$C$219,MATCH($B27,'Input Sheet - LRMC'!$B$220:$B$233,0),,,):OFFSET('Input Sheet - LRMC'!$C$219,MATCH($B27,'Input Sheet - LRMC'!$B$220:$B$233,0),LEFT(G$7,2)-1,,))))),0)</f>
        <v>2.4027318838843952</v>
      </c>
      <c r="P65" s="46" t="str">
        <f>I65</f>
        <v>All Network</v>
      </c>
      <c r="Q65" s="11">
        <f ca="1">IF($P65="","",C65+J65)</f>
        <v>215.43047123465169</v>
      </c>
      <c r="R65" s="11">
        <f t="shared" ref="R65:U77" ca="1" si="43">IF($P65="","",D65+K65)</f>
        <v>107.20343945721362</v>
      </c>
      <c r="S65" s="82">
        <f t="shared" ca="1" si="43"/>
        <v>65.117748066754757</v>
      </c>
      <c r="T65" s="11">
        <f t="shared" ca="1" si="43"/>
        <v>51.157041251521363</v>
      </c>
      <c r="U65" s="11">
        <f t="shared" ca="1" si="43"/>
        <v>51.157041251521363</v>
      </c>
      <c r="W65" s="46" t="str">
        <f>P65</f>
        <v>All Network</v>
      </c>
      <c r="X65" s="11">
        <f>IF($W65="","",'Input Sheet - LRMC'!$C$28)</f>
        <v>0</v>
      </c>
      <c r="Y65" s="11">
        <f>IF($W65="","",'Input Sheet - LRMC'!$C$28)</f>
        <v>0</v>
      </c>
      <c r="Z65" s="11">
        <f>IF($W65="","",'Input Sheet - LRMC'!$C$28)</f>
        <v>0</v>
      </c>
      <c r="AA65" s="11">
        <f>IF($W65="","",'Input Sheet - LRMC'!$C$28)</f>
        <v>0</v>
      </c>
      <c r="AB65" s="11">
        <f>IF($W65="","",'Input Sheet - LRMC'!$C$28)</f>
        <v>0</v>
      </c>
    </row>
    <row r="66" spans="2:28">
      <c r="B66" s="46" t="str">
        <f t="shared" si="42"/>
        <v/>
      </c>
      <c r="C66" s="11" t="str">
        <f ca="1">IFERROR(IF($B66="","",(NPV('Input Sheet - LRMC'!$C$16,OFFSET('Input Sheet - LRMC'!$C$203,MATCH($B66,'Input Sheet - LRMC'!$B$204:$B$217,0),,,):OFFSET('Input Sheet - LRMC'!$C$203,MATCH($B66,'Input Sheet - LRMC'!$B$204:$B$217,0),LEFT(C$64,2)-1,,)))/(NPV('Input Sheet - LRMC'!$C$16,OFFSET('Input Sheet - LRMC'!$C$219,MATCH($B66,'Input Sheet - LRMC'!$B$220:$B$233,0),,,):OFFSET('Input Sheet - LRMC'!$C$219,MATCH($B66,'Input Sheet - LRMC'!$B$220:$B$233,0),LEFT(C$64,2)-1,,)))),0)</f>
        <v/>
      </c>
      <c r="D66" s="11" t="str">
        <f ca="1">IFERROR(IF($B66="","",(NPV('Input Sheet - LRMC'!$C$16,OFFSET('Input Sheet - LRMC'!$C$203,MATCH($B66,'Input Sheet - LRMC'!$B$204:$B$217,0),,,):OFFSET('Input Sheet - LRMC'!$C$203,MATCH($B66,'Input Sheet - LRMC'!$B$204:$B$217,0),LEFT(D$64,2)-1,,)))/(NPV('Input Sheet - LRMC'!$C$16,OFFSET('Input Sheet - LRMC'!$C$219,MATCH($B66,'Input Sheet - LRMC'!$B$220:$B$233,0),,,):OFFSET('Input Sheet - LRMC'!$C$219,MATCH($B66,'Input Sheet - LRMC'!$B$220:$B$233,0),LEFT(D$64,2)-1,,)))),0)</f>
        <v/>
      </c>
      <c r="E66" s="11" t="str">
        <f ca="1">IFERROR(IF($B66="","",(NPV('Input Sheet - LRMC'!$C$16,OFFSET('Input Sheet - LRMC'!$C$203,MATCH($B66,'Input Sheet - LRMC'!$B$204:$B$217,0),,,):OFFSET('Input Sheet - LRMC'!$C$203,MATCH($B66,'Input Sheet - LRMC'!$B$204:$B$217,0),LEFT(E$64,2)-1,,)))/(NPV('Input Sheet - LRMC'!$C$16,OFFSET('Input Sheet - LRMC'!$C$219,MATCH($B66,'Input Sheet - LRMC'!$B$220:$B$233,0),,,):OFFSET('Input Sheet - LRMC'!$C$219,MATCH($B66,'Input Sheet - LRMC'!$B$220:$B$233,0),LEFT(E$64,2)-1,,)))),0)</f>
        <v/>
      </c>
      <c r="F66" s="11" t="str">
        <f ca="1">IFERROR(IF($B66="","",(NPV('Input Sheet - LRMC'!$C$16,OFFSET('Input Sheet - LRMC'!$C$203,MATCH($B66,'Input Sheet - LRMC'!$B$204:$B$217,0),,,):OFFSET('Input Sheet - LRMC'!$C$203,MATCH($B66,'Input Sheet - LRMC'!$B$204:$B$217,0),LEFT(F$64,2)-1,,)))/(NPV('Input Sheet - LRMC'!$C$16,OFFSET('Input Sheet - LRMC'!$C$219,MATCH($B66,'Input Sheet - LRMC'!$B$220:$B$233,0),,,):OFFSET('Input Sheet - LRMC'!$C$219,MATCH($B66,'Input Sheet - LRMC'!$B$220:$B$233,0),LEFT(F$64,2)-1,,)))),0)</f>
        <v/>
      </c>
      <c r="G66" s="11" t="str">
        <f ca="1">IFERROR(IF($B66="","",(NPV('Input Sheet - LRMC'!$C$16,OFFSET('Input Sheet - LRMC'!$C$203,MATCH($B66,'Input Sheet - LRMC'!$B$204:$B$217,0),,,):OFFSET('Input Sheet - LRMC'!$C$203,MATCH($B66,'Input Sheet - LRMC'!$B$204:$B$217,0),LEFT(G$64,2)-1,,)))/(NPV('Input Sheet - LRMC'!$C$16,OFFSET('Input Sheet - LRMC'!$C$219,MATCH($B66,'Input Sheet - LRMC'!$B$220:$B$233,0),,,):OFFSET('Input Sheet - LRMC'!$C$219,MATCH($B66,'Input Sheet - LRMC'!$B$220:$B$233,0),LEFT(G$64,2)-1,,)))),0)</f>
        <v/>
      </c>
      <c r="I66" s="46" t="str">
        <f t="shared" ref="I66:I77" si="44">B66</f>
        <v/>
      </c>
      <c r="J66" s="11" t="str">
        <f ca="1">IFERROR(IF($I66="","",IF('Input Sheet - LRMC'!$C$18="Yes",'Input Sheet - LRMC'!$C$22,(NPV('Input Sheet - LRMC'!$C$16,OFFSET('Input Sheet - LRMC'!$C$235,MATCH($B28,'Input Sheet - LRMC'!$B$236:$B$249,0),,,):OFFSET('Input Sheet - LRMC'!$C$235,MATCH($B28,'Input Sheet - LRMC'!$B$236:$B$249,0),LEFT(C$7,2)-1,,)))/(NPV('Input Sheet - LRMC'!$C$16,OFFSET('Input Sheet - LRMC'!$C$219,MATCH($B28,'Input Sheet - LRMC'!$B$220:$B$233,0),,,):OFFSET('Input Sheet - LRMC'!$C$219,MATCH($B28,'Input Sheet - LRMC'!$B$220:$B$233,0),LEFT(C$7,2)-1,,))))),0)</f>
        <v/>
      </c>
      <c r="K66" s="11" t="str">
        <f ca="1">IFERROR(IF($I66="","",IF('Input Sheet - LRMC'!$C$18="Yes",'Input Sheet - LRMC'!$C$22,(NPV('Input Sheet - LRMC'!$C$16,OFFSET('Input Sheet - LRMC'!$C$235,MATCH($B28,'Input Sheet - LRMC'!$B$236:$B$249,0),,,):OFFSET('Input Sheet - LRMC'!$C$235,MATCH($B28,'Input Sheet - LRMC'!$B$236:$B$249,0),LEFT(D$7,2)-1,,)))/(NPV('Input Sheet - LRMC'!$C$16,OFFSET('Input Sheet - LRMC'!$C$219,MATCH($B28,'Input Sheet - LRMC'!$B$220:$B$233,0),,,):OFFSET('Input Sheet - LRMC'!$C$219,MATCH($B28,'Input Sheet - LRMC'!$B$220:$B$233,0),LEFT(D$7,2)-1,,))))),0)</f>
        <v/>
      </c>
      <c r="L66" s="11" t="str">
        <f ca="1">IFERROR(IF($I66="","",IF('Input Sheet - LRMC'!$C$18="Yes",'Input Sheet - LRMC'!$C$22,(NPV('Input Sheet - LRMC'!$C$16,OFFSET('Input Sheet - LRMC'!$C$235,MATCH($B28,'Input Sheet - LRMC'!$B$236:$B$249,0),,,):OFFSET('Input Sheet - LRMC'!$C$235,MATCH($B28,'Input Sheet - LRMC'!$B$236:$B$249,0),LEFT(E$7,2)-1,,)))/(NPV('Input Sheet - LRMC'!$C$16,OFFSET('Input Sheet - LRMC'!$C$219,MATCH($B28,'Input Sheet - LRMC'!$B$220:$B$233,0),,,):OFFSET('Input Sheet - LRMC'!$C$219,MATCH($B28,'Input Sheet - LRMC'!$B$220:$B$233,0),LEFT(E$7,2)-1,,))))),0)</f>
        <v/>
      </c>
      <c r="M66" s="11" t="str">
        <f ca="1">IFERROR(IF($I66="","",IF('Input Sheet - LRMC'!$C$18="Yes",'Input Sheet - LRMC'!$C$22,(NPV('Input Sheet - LRMC'!$C$16,OFFSET('Input Sheet - LRMC'!$C$235,MATCH($B28,'Input Sheet - LRMC'!$B$236:$B$249,0),,,):OFFSET('Input Sheet - LRMC'!$C$235,MATCH($B28,'Input Sheet - LRMC'!$B$236:$B$249,0),LEFT(F$7,2)-1,,)))/(NPV('Input Sheet - LRMC'!$C$16,OFFSET('Input Sheet - LRMC'!$C$219,MATCH($B28,'Input Sheet - LRMC'!$B$220:$B$233,0),,,):OFFSET('Input Sheet - LRMC'!$C$219,MATCH($B28,'Input Sheet - LRMC'!$B$220:$B$233,0),LEFT(F$7,2)-1,,))))),0)</f>
        <v/>
      </c>
      <c r="N66" s="11" t="str">
        <f ca="1">IFERROR(IF($I66="","",IF('Input Sheet - LRMC'!$C$18="Yes",'Input Sheet - LRMC'!$C$22,(NPV('Input Sheet - LRMC'!$C$16,OFFSET('Input Sheet - LRMC'!$C$235,MATCH($B28,'Input Sheet - LRMC'!$B$236:$B$249,0),,,):OFFSET('Input Sheet - LRMC'!$C$235,MATCH($B28,'Input Sheet - LRMC'!$B$236:$B$249,0),LEFT(G$7,2)-1,,)))/(NPV('Input Sheet - LRMC'!$C$16,OFFSET('Input Sheet - LRMC'!$C$219,MATCH($B28,'Input Sheet - LRMC'!$B$220:$B$233,0),,,):OFFSET('Input Sheet - LRMC'!$C$219,MATCH($B28,'Input Sheet - LRMC'!$B$220:$B$233,0),LEFT(G$7,2)-1,,))))),0)</f>
        <v/>
      </c>
      <c r="P66" s="46" t="str">
        <f t="shared" ref="P66:P77" si="45">I66</f>
        <v/>
      </c>
      <c r="Q66" s="11" t="str">
        <f t="shared" ref="Q66:Q77" si="46">IF($P66="","",C66+J66)</f>
        <v/>
      </c>
      <c r="R66" s="11" t="str">
        <f t="shared" si="43"/>
        <v/>
      </c>
      <c r="S66" s="82" t="str">
        <f t="shared" si="43"/>
        <v/>
      </c>
      <c r="T66" s="11" t="str">
        <f t="shared" si="43"/>
        <v/>
      </c>
      <c r="U66" s="11" t="str">
        <f t="shared" si="43"/>
        <v/>
      </c>
      <c r="W66" s="46" t="str">
        <f t="shared" ref="W66:W77" si="47">P66</f>
        <v/>
      </c>
      <c r="X66" s="11" t="str">
        <f>IF($W66="","",'Input Sheet - LRMC'!$C$28)</f>
        <v/>
      </c>
      <c r="Y66" s="11" t="str">
        <f>IF($W66="","",'Input Sheet - LRMC'!$C$28)</f>
        <v/>
      </c>
      <c r="Z66" s="11" t="str">
        <f>IF($W66="","",'Input Sheet - LRMC'!$C$28)</f>
        <v/>
      </c>
      <c r="AA66" s="11" t="str">
        <f>IF($W66="","",'Input Sheet - LRMC'!$C$28)</f>
        <v/>
      </c>
      <c r="AB66" s="11" t="str">
        <f>IF($W66="","",'Input Sheet - LRMC'!$C$28)</f>
        <v/>
      </c>
    </row>
    <row r="67" spans="2:28">
      <c r="B67" s="46" t="str">
        <f t="shared" si="42"/>
        <v/>
      </c>
      <c r="C67" s="11" t="str">
        <f ca="1">IFERROR(IF($B67="","",(NPV('Input Sheet - LRMC'!$C$16,OFFSET('Input Sheet - LRMC'!$C$203,MATCH($B67,'Input Sheet - LRMC'!$B$204:$B$217,0),,,):OFFSET('Input Sheet - LRMC'!$C$203,MATCH($B67,'Input Sheet - LRMC'!$B$204:$B$217,0),LEFT(C$64,2)-1,,)))/(NPV('Input Sheet - LRMC'!$C$16,OFFSET('Input Sheet - LRMC'!$C$219,MATCH($B67,'Input Sheet - LRMC'!$B$220:$B$233,0),,,):OFFSET('Input Sheet - LRMC'!$C$219,MATCH($B67,'Input Sheet - LRMC'!$B$220:$B$233,0),LEFT(C$64,2)-1,,)))),0)</f>
        <v/>
      </c>
      <c r="D67" s="11" t="str">
        <f ca="1">IFERROR(IF($B67="","",(NPV('Input Sheet - LRMC'!$C$16,OFFSET('Input Sheet - LRMC'!$C$203,MATCH($B67,'Input Sheet - LRMC'!$B$204:$B$217,0),,,):OFFSET('Input Sheet - LRMC'!$C$203,MATCH($B67,'Input Sheet - LRMC'!$B$204:$B$217,0),LEFT(D$64,2)-1,,)))/(NPV('Input Sheet - LRMC'!$C$16,OFFSET('Input Sheet - LRMC'!$C$219,MATCH($B67,'Input Sheet - LRMC'!$B$220:$B$233,0),,,):OFFSET('Input Sheet - LRMC'!$C$219,MATCH($B67,'Input Sheet - LRMC'!$B$220:$B$233,0),LEFT(D$64,2)-1,,)))),0)</f>
        <v/>
      </c>
      <c r="E67" s="11" t="str">
        <f ca="1">IFERROR(IF($B67="","",(NPV('Input Sheet - LRMC'!$C$16,OFFSET('Input Sheet - LRMC'!$C$203,MATCH($B67,'Input Sheet - LRMC'!$B$204:$B$217,0),,,):OFFSET('Input Sheet - LRMC'!$C$203,MATCH($B67,'Input Sheet - LRMC'!$B$204:$B$217,0),LEFT(E$64,2)-1,,)))/(NPV('Input Sheet - LRMC'!$C$16,OFFSET('Input Sheet - LRMC'!$C$219,MATCH($B67,'Input Sheet - LRMC'!$B$220:$B$233,0),,,):OFFSET('Input Sheet - LRMC'!$C$219,MATCH($B67,'Input Sheet - LRMC'!$B$220:$B$233,0),LEFT(E$64,2)-1,,)))),0)</f>
        <v/>
      </c>
      <c r="F67" s="11" t="str">
        <f ca="1">IFERROR(IF($B67="","",(NPV('Input Sheet - LRMC'!$C$16,OFFSET('Input Sheet - LRMC'!$C$203,MATCH($B67,'Input Sheet - LRMC'!$B$204:$B$217,0),,,):OFFSET('Input Sheet - LRMC'!$C$203,MATCH($B67,'Input Sheet - LRMC'!$B$204:$B$217,0),LEFT(F$64,2)-1,,)))/(NPV('Input Sheet - LRMC'!$C$16,OFFSET('Input Sheet - LRMC'!$C$219,MATCH($B67,'Input Sheet - LRMC'!$B$220:$B$233,0),,,):OFFSET('Input Sheet - LRMC'!$C$219,MATCH($B67,'Input Sheet - LRMC'!$B$220:$B$233,0),LEFT(F$64,2)-1,,)))),0)</f>
        <v/>
      </c>
      <c r="G67" s="11" t="str">
        <f ca="1">IFERROR(IF($B67="","",(NPV('Input Sheet - LRMC'!$C$16,OFFSET('Input Sheet - LRMC'!$C$203,MATCH($B67,'Input Sheet - LRMC'!$B$204:$B$217,0),,,):OFFSET('Input Sheet - LRMC'!$C$203,MATCH($B67,'Input Sheet - LRMC'!$B$204:$B$217,0),LEFT(G$64,2)-1,,)))/(NPV('Input Sheet - LRMC'!$C$16,OFFSET('Input Sheet - LRMC'!$C$219,MATCH($B67,'Input Sheet - LRMC'!$B$220:$B$233,0),,,):OFFSET('Input Sheet - LRMC'!$C$219,MATCH($B67,'Input Sheet - LRMC'!$B$220:$B$233,0),LEFT(G$64,2)-1,,)))),0)</f>
        <v/>
      </c>
      <c r="I67" s="46" t="str">
        <f t="shared" si="44"/>
        <v/>
      </c>
      <c r="J67" s="11" t="str">
        <f ca="1">IFERROR(IF($I67="","",IF('Input Sheet - LRMC'!$C$18="Yes",'Input Sheet - LRMC'!$C$22,(NPV('Input Sheet - LRMC'!$C$16,OFFSET('Input Sheet - LRMC'!$C$235,MATCH($B29,'Input Sheet - LRMC'!$B$236:$B$249,0),,,):OFFSET('Input Sheet - LRMC'!$C$235,MATCH($B29,'Input Sheet - LRMC'!$B$236:$B$249,0),LEFT(C$7,2)-1,,)))/(NPV('Input Sheet - LRMC'!$C$16,OFFSET('Input Sheet - LRMC'!$C$219,MATCH($B29,'Input Sheet - LRMC'!$B$220:$B$233,0),,,):OFFSET('Input Sheet - LRMC'!$C$219,MATCH($B29,'Input Sheet - LRMC'!$B$220:$B$233,0),LEFT(C$7,2)-1,,))))),0)</f>
        <v/>
      </c>
      <c r="K67" s="11" t="str">
        <f ca="1">IFERROR(IF($I67="","",IF('Input Sheet - LRMC'!$C$18="Yes",'Input Sheet - LRMC'!$C$22,(NPV('Input Sheet - LRMC'!$C$16,OFFSET('Input Sheet - LRMC'!$C$235,MATCH($B29,'Input Sheet - LRMC'!$B$236:$B$249,0),,,):OFFSET('Input Sheet - LRMC'!$C$235,MATCH($B29,'Input Sheet - LRMC'!$B$236:$B$249,0),LEFT(D$7,2)-1,,)))/(NPV('Input Sheet - LRMC'!$C$16,OFFSET('Input Sheet - LRMC'!$C$219,MATCH($B29,'Input Sheet - LRMC'!$B$220:$B$233,0),,,):OFFSET('Input Sheet - LRMC'!$C$219,MATCH($B29,'Input Sheet - LRMC'!$B$220:$B$233,0),LEFT(D$7,2)-1,,))))),0)</f>
        <v/>
      </c>
      <c r="L67" s="11" t="str">
        <f ca="1">IFERROR(IF($I67="","",IF('Input Sheet - LRMC'!$C$18="Yes",'Input Sheet - LRMC'!$C$22,(NPV('Input Sheet - LRMC'!$C$16,OFFSET('Input Sheet - LRMC'!$C$235,MATCH($B29,'Input Sheet - LRMC'!$B$236:$B$249,0),,,):OFFSET('Input Sheet - LRMC'!$C$235,MATCH($B29,'Input Sheet - LRMC'!$B$236:$B$249,0),LEFT(E$7,2)-1,,)))/(NPV('Input Sheet - LRMC'!$C$16,OFFSET('Input Sheet - LRMC'!$C$219,MATCH($B29,'Input Sheet - LRMC'!$B$220:$B$233,0),,,):OFFSET('Input Sheet - LRMC'!$C$219,MATCH($B29,'Input Sheet - LRMC'!$B$220:$B$233,0),LEFT(E$7,2)-1,,))))),0)</f>
        <v/>
      </c>
      <c r="M67" s="11" t="str">
        <f ca="1">IFERROR(IF($I67="","",IF('Input Sheet - LRMC'!$C$18="Yes",'Input Sheet - LRMC'!$C$22,(NPV('Input Sheet - LRMC'!$C$16,OFFSET('Input Sheet - LRMC'!$C$235,MATCH($B29,'Input Sheet - LRMC'!$B$236:$B$249,0),,,):OFFSET('Input Sheet - LRMC'!$C$235,MATCH($B29,'Input Sheet - LRMC'!$B$236:$B$249,0),LEFT(F$7,2)-1,,)))/(NPV('Input Sheet - LRMC'!$C$16,OFFSET('Input Sheet - LRMC'!$C$219,MATCH($B29,'Input Sheet - LRMC'!$B$220:$B$233,0),,,):OFFSET('Input Sheet - LRMC'!$C$219,MATCH($B29,'Input Sheet - LRMC'!$B$220:$B$233,0),LEFT(F$7,2)-1,,))))),0)</f>
        <v/>
      </c>
      <c r="N67" s="11" t="str">
        <f ca="1">IFERROR(IF($I67="","",IF('Input Sheet - LRMC'!$C$18="Yes",'Input Sheet - LRMC'!$C$22,(NPV('Input Sheet - LRMC'!$C$16,OFFSET('Input Sheet - LRMC'!$C$235,MATCH($B29,'Input Sheet - LRMC'!$B$236:$B$249,0),,,):OFFSET('Input Sheet - LRMC'!$C$235,MATCH($B29,'Input Sheet - LRMC'!$B$236:$B$249,0),LEFT(G$7,2)-1,,)))/(NPV('Input Sheet - LRMC'!$C$16,OFFSET('Input Sheet - LRMC'!$C$219,MATCH($B29,'Input Sheet - LRMC'!$B$220:$B$233,0),,,):OFFSET('Input Sheet - LRMC'!$C$219,MATCH($B29,'Input Sheet - LRMC'!$B$220:$B$233,0),LEFT(G$7,2)-1,,))))),0)</f>
        <v/>
      </c>
      <c r="P67" s="46" t="str">
        <f t="shared" si="45"/>
        <v/>
      </c>
      <c r="Q67" s="11" t="str">
        <f t="shared" si="46"/>
        <v/>
      </c>
      <c r="R67" s="11" t="str">
        <f t="shared" si="43"/>
        <v/>
      </c>
      <c r="S67" s="82" t="str">
        <f t="shared" si="43"/>
        <v/>
      </c>
      <c r="T67" s="11" t="str">
        <f t="shared" si="43"/>
        <v/>
      </c>
      <c r="U67" s="11" t="str">
        <f t="shared" si="43"/>
        <v/>
      </c>
      <c r="W67" s="46" t="str">
        <f t="shared" si="47"/>
        <v/>
      </c>
      <c r="X67" s="11" t="str">
        <f>IF($W67="","",'Input Sheet - LRMC'!$C$28)</f>
        <v/>
      </c>
      <c r="Y67" s="11" t="str">
        <f>IF($W67="","",'Input Sheet - LRMC'!$C$28)</f>
        <v/>
      </c>
      <c r="Z67" s="11" t="str">
        <f>IF($W67="","",'Input Sheet - LRMC'!$C$28)</f>
        <v/>
      </c>
      <c r="AA67" s="11" t="str">
        <f>IF($W67="","",'Input Sheet - LRMC'!$C$28)</f>
        <v/>
      </c>
      <c r="AB67" s="11" t="str">
        <f>IF($W67="","",'Input Sheet - LRMC'!$C$28)</f>
        <v/>
      </c>
    </row>
    <row r="68" spans="2:28">
      <c r="B68" s="46" t="str">
        <f t="shared" si="42"/>
        <v/>
      </c>
      <c r="C68" s="11" t="str">
        <f ca="1">IFERROR(IF($B68="","",(NPV('Input Sheet - LRMC'!$C$16,OFFSET('Input Sheet - LRMC'!$C$203,MATCH($B68,'Input Sheet - LRMC'!$B$204:$B$217,0),,,):OFFSET('Input Sheet - LRMC'!$C$203,MATCH($B68,'Input Sheet - LRMC'!$B$204:$B$217,0),LEFT(C$64,2)-1,,)))/(NPV('Input Sheet - LRMC'!$C$16,OFFSET('Input Sheet - LRMC'!$C$219,MATCH($B68,'Input Sheet - LRMC'!$B$220:$B$233,0),,,):OFFSET('Input Sheet - LRMC'!$C$219,MATCH($B68,'Input Sheet - LRMC'!$B$220:$B$233,0),LEFT(C$64,2)-1,,)))),0)</f>
        <v/>
      </c>
      <c r="D68" s="11" t="str">
        <f ca="1">IFERROR(IF($B68="","",(NPV('Input Sheet - LRMC'!$C$16,OFFSET('Input Sheet - LRMC'!$C$203,MATCH($B68,'Input Sheet - LRMC'!$B$204:$B$217,0),,,):OFFSET('Input Sheet - LRMC'!$C$203,MATCH($B68,'Input Sheet - LRMC'!$B$204:$B$217,0),LEFT(D$64,2)-1,,)))/(NPV('Input Sheet - LRMC'!$C$16,OFFSET('Input Sheet - LRMC'!$C$219,MATCH($B68,'Input Sheet - LRMC'!$B$220:$B$233,0),,,):OFFSET('Input Sheet - LRMC'!$C$219,MATCH($B68,'Input Sheet - LRMC'!$B$220:$B$233,0),LEFT(D$64,2)-1,,)))),0)</f>
        <v/>
      </c>
      <c r="E68" s="11" t="str">
        <f ca="1">IFERROR(IF($B68="","",(NPV('Input Sheet - LRMC'!$C$16,OFFSET('Input Sheet - LRMC'!$C$203,MATCH($B68,'Input Sheet - LRMC'!$B$204:$B$217,0),,,):OFFSET('Input Sheet - LRMC'!$C$203,MATCH($B68,'Input Sheet - LRMC'!$B$204:$B$217,0),LEFT(E$64,2)-1,,)))/(NPV('Input Sheet - LRMC'!$C$16,OFFSET('Input Sheet - LRMC'!$C$219,MATCH($B68,'Input Sheet - LRMC'!$B$220:$B$233,0),,,):OFFSET('Input Sheet - LRMC'!$C$219,MATCH($B68,'Input Sheet - LRMC'!$B$220:$B$233,0),LEFT(E$64,2)-1,,)))),0)</f>
        <v/>
      </c>
      <c r="F68" s="11" t="str">
        <f ca="1">IFERROR(IF($B68="","",(NPV('Input Sheet - LRMC'!$C$16,OFFSET('Input Sheet - LRMC'!$C$203,MATCH($B68,'Input Sheet - LRMC'!$B$204:$B$217,0),,,):OFFSET('Input Sheet - LRMC'!$C$203,MATCH($B68,'Input Sheet - LRMC'!$B$204:$B$217,0),LEFT(F$64,2)-1,,)))/(NPV('Input Sheet - LRMC'!$C$16,OFFSET('Input Sheet - LRMC'!$C$219,MATCH($B68,'Input Sheet - LRMC'!$B$220:$B$233,0),,,):OFFSET('Input Sheet - LRMC'!$C$219,MATCH($B68,'Input Sheet - LRMC'!$B$220:$B$233,0),LEFT(F$64,2)-1,,)))),0)</f>
        <v/>
      </c>
      <c r="G68" s="11" t="str">
        <f ca="1">IFERROR(IF($B68="","",(NPV('Input Sheet - LRMC'!$C$16,OFFSET('Input Sheet - LRMC'!$C$203,MATCH($B68,'Input Sheet - LRMC'!$B$204:$B$217,0),,,):OFFSET('Input Sheet - LRMC'!$C$203,MATCH($B68,'Input Sheet - LRMC'!$B$204:$B$217,0),LEFT(G$64,2)-1,,)))/(NPV('Input Sheet - LRMC'!$C$16,OFFSET('Input Sheet - LRMC'!$C$219,MATCH($B68,'Input Sheet - LRMC'!$B$220:$B$233,0),,,):OFFSET('Input Sheet - LRMC'!$C$219,MATCH($B68,'Input Sheet - LRMC'!$B$220:$B$233,0),LEFT(G$64,2)-1,,)))),0)</f>
        <v/>
      </c>
      <c r="I68" s="46" t="str">
        <f t="shared" si="44"/>
        <v/>
      </c>
      <c r="J68" s="11" t="str">
        <f ca="1">IFERROR(IF($I68="","",IF('Input Sheet - LRMC'!$C$18="Yes",'Input Sheet - LRMC'!$C$22,(NPV('Input Sheet - LRMC'!$C$16,OFFSET('Input Sheet - LRMC'!$C$235,MATCH($B30,'Input Sheet - LRMC'!$B$236:$B$249,0),,,):OFFSET('Input Sheet - LRMC'!$C$235,MATCH($B30,'Input Sheet - LRMC'!$B$236:$B$249,0),LEFT(C$7,2)-1,,)))/(NPV('Input Sheet - LRMC'!$C$16,OFFSET('Input Sheet - LRMC'!$C$219,MATCH($B30,'Input Sheet - LRMC'!$B$220:$B$233,0),,,):OFFSET('Input Sheet - LRMC'!$C$219,MATCH($B30,'Input Sheet - LRMC'!$B$220:$B$233,0),LEFT(C$7,2)-1,,))))),0)</f>
        <v/>
      </c>
      <c r="K68" s="11" t="str">
        <f ca="1">IFERROR(IF($I68="","",IF('Input Sheet - LRMC'!$C$18="Yes",'Input Sheet - LRMC'!$C$22,(NPV('Input Sheet - LRMC'!$C$16,OFFSET('Input Sheet - LRMC'!$C$235,MATCH($B30,'Input Sheet - LRMC'!$B$236:$B$249,0),,,):OFFSET('Input Sheet - LRMC'!$C$235,MATCH($B30,'Input Sheet - LRMC'!$B$236:$B$249,0),LEFT(D$7,2)-1,,)))/(NPV('Input Sheet - LRMC'!$C$16,OFFSET('Input Sheet - LRMC'!$C$219,MATCH($B30,'Input Sheet - LRMC'!$B$220:$B$233,0),,,):OFFSET('Input Sheet - LRMC'!$C$219,MATCH($B30,'Input Sheet - LRMC'!$B$220:$B$233,0),LEFT(D$7,2)-1,,))))),0)</f>
        <v/>
      </c>
      <c r="L68" s="11" t="str">
        <f ca="1">IFERROR(IF($I68="","",IF('Input Sheet - LRMC'!$C$18="Yes",'Input Sheet - LRMC'!$C$22,(NPV('Input Sheet - LRMC'!$C$16,OFFSET('Input Sheet - LRMC'!$C$235,MATCH($B30,'Input Sheet - LRMC'!$B$236:$B$249,0),,,):OFFSET('Input Sheet - LRMC'!$C$235,MATCH($B30,'Input Sheet - LRMC'!$B$236:$B$249,0),LEFT(E$7,2)-1,,)))/(NPV('Input Sheet - LRMC'!$C$16,OFFSET('Input Sheet - LRMC'!$C$219,MATCH($B30,'Input Sheet - LRMC'!$B$220:$B$233,0),,,):OFFSET('Input Sheet - LRMC'!$C$219,MATCH($B30,'Input Sheet - LRMC'!$B$220:$B$233,0),LEFT(E$7,2)-1,,))))),0)</f>
        <v/>
      </c>
      <c r="M68" s="11" t="str">
        <f ca="1">IFERROR(IF($I68="","",IF('Input Sheet - LRMC'!$C$18="Yes",'Input Sheet - LRMC'!$C$22,(NPV('Input Sheet - LRMC'!$C$16,OFFSET('Input Sheet - LRMC'!$C$235,MATCH($B30,'Input Sheet - LRMC'!$B$236:$B$249,0),,,):OFFSET('Input Sheet - LRMC'!$C$235,MATCH($B30,'Input Sheet - LRMC'!$B$236:$B$249,0),LEFT(F$7,2)-1,,)))/(NPV('Input Sheet - LRMC'!$C$16,OFFSET('Input Sheet - LRMC'!$C$219,MATCH($B30,'Input Sheet - LRMC'!$B$220:$B$233,0),,,):OFFSET('Input Sheet - LRMC'!$C$219,MATCH($B30,'Input Sheet - LRMC'!$B$220:$B$233,0),LEFT(F$7,2)-1,,))))),0)</f>
        <v/>
      </c>
      <c r="N68" s="11" t="str">
        <f ca="1">IFERROR(IF($I68="","",IF('Input Sheet - LRMC'!$C$18="Yes",'Input Sheet - LRMC'!$C$22,(NPV('Input Sheet - LRMC'!$C$16,OFFSET('Input Sheet - LRMC'!$C$235,MATCH($B30,'Input Sheet - LRMC'!$B$236:$B$249,0),,,):OFFSET('Input Sheet - LRMC'!$C$235,MATCH($B30,'Input Sheet - LRMC'!$B$236:$B$249,0),LEFT(G$7,2)-1,,)))/(NPV('Input Sheet - LRMC'!$C$16,OFFSET('Input Sheet - LRMC'!$C$219,MATCH($B30,'Input Sheet - LRMC'!$B$220:$B$233,0),,,):OFFSET('Input Sheet - LRMC'!$C$219,MATCH($B30,'Input Sheet - LRMC'!$B$220:$B$233,0),LEFT(G$7,2)-1,,))))),0)</f>
        <v/>
      </c>
      <c r="P68" s="46" t="str">
        <f t="shared" si="45"/>
        <v/>
      </c>
      <c r="Q68" s="11" t="str">
        <f t="shared" si="46"/>
        <v/>
      </c>
      <c r="R68" s="11" t="str">
        <f t="shared" si="43"/>
        <v/>
      </c>
      <c r="S68" s="82" t="str">
        <f t="shared" si="43"/>
        <v/>
      </c>
      <c r="T68" s="11" t="str">
        <f t="shared" si="43"/>
        <v/>
      </c>
      <c r="U68" s="11" t="str">
        <f t="shared" si="43"/>
        <v/>
      </c>
      <c r="W68" s="46" t="str">
        <f t="shared" si="47"/>
        <v/>
      </c>
      <c r="X68" s="11" t="str">
        <f>IF($W68="","",'Input Sheet - LRMC'!$C$28)</f>
        <v/>
      </c>
      <c r="Y68" s="11" t="str">
        <f>IF($W68="","",'Input Sheet - LRMC'!$C$28)</f>
        <v/>
      </c>
      <c r="Z68" s="11" t="str">
        <f>IF($W68="","",'Input Sheet - LRMC'!$C$28)</f>
        <v/>
      </c>
      <c r="AA68" s="11" t="str">
        <f>IF($W68="","",'Input Sheet - LRMC'!$C$28)</f>
        <v/>
      </c>
      <c r="AB68" s="11" t="str">
        <f>IF($W68="","",'Input Sheet - LRMC'!$C$28)</f>
        <v/>
      </c>
    </row>
    <row r="69" spans="2:28">
      <c r="B69" s="46" t="str">
        <f t="shared" si="42"/>
        <v/>
      </c>
      <c r="C69" s="11" t="str">
        <f ca="1">IFERROR(IF($B69="","",(NPV('Input Sheet - LRMC'!$C$16,OFFSET('Input Sheet - LRMC'!$C$203,MATCH($B69,'Input Sheet - LRMC'!$B$204:$B$217,0),,,):OFFSET('Input Sheet - LRMC'!$C$203,MATCH($B69,'Input Sheet - LRMC'!$B$204:$B$217,0),LEFT(C$64,2)-1,,)))/(NPV('Input Sheet - LRMC'!$C$16,OFFSET('Input Sheet - LRMC'!$C$219,MATCH($B69,'Input Sheet - LRMC'!$B$220:$B$233,0),,,):OFFSET('Input Sheet - LRMC'!$C$219,MATCH($B69,'Input Sheet - LRMC'!$B$220:$B$233,0),LEFT(C$64,2)-1,,)))),0)</f>
        <v/>
      </c>
      <c r="D69" s="11" t="str">
        <f ca="1">IFERROR(IF($B69="","",(NPV('Input Sheet - LRMC'!$C$16,OFFSET('Input Sheet - LRMC'!$C$203,MATCH($B69,'Input Sheet - LRMC'!$B$204:$B$217,0),,,):OFFSET('Input Sheet - LRMC'!$C$203,MATCH($B69,'Input Sheet - LRMC'!$B$204:$B$217,0),LEFT(D$64,2)-1,,)))/(NPV('Input Sheet - LRMC'!$C$16,OFFSET('Input Sheet - LRMC'!$C$219,MATCH($B69,'Input Sheet - LRMC'!$B$220:$B$233,0),,,):OFFSET('Input Sheet - LRMC'!$C$219,MATCH($B69,'Input Sheet - LRMC'!$B$220:$B$233,0),LEFT(D$64,2)-1,,)))),0)</f>
        <v/>
      </c>
      <c r="E69" s="11" t="str">
        <f ca="1">IFERROR(IF($B69="","",(NPV('Input Sheet - LRMC'!$C$16,OFFSET('Input Sheet - LRMC'!$C$203,MATCH($B69,'Input Sheet - LRMC'!$B$204:$B$217,0),,,):OFFSET('Input Sheet - LRMC'!$C$203,MATCH($B69,'Input Sheet - LRMC'!$B$204:$B$217,0),LEFT(E$64,2)-1,,)))/(NPV('Input Sheet - LRMC'!$C$16,OFFSET('Input Sheet - LRMC'!$C$219,MATCH($B69,'Input Sheet - LRMC'!$B$220:$B$233,0),,,):OFFSET('Input Sheet - LRMC'!$C$219,MATCH($B69,'Input Sheet - LRMC'!$B$220:$B$233,0),LEFT(E$64,2)-1,,)))),0)</f>
        <v/>
      </c>
      <c r="F69" s="11" t="str">
        <f ca="1">IFERROR(IF($B69="","",(NPV('Input Sheet - LRMC'!$C$16,OFFSET('Input Sheet - LRMC'!$C$203,MATCH($B69,'Input Sheet - LRMC'!$B$204:$B$217,0),,,):OFFSET('Input Sheet - LRMC'!$C$203,MATCH($B69,'Input Sheet - LRMC'!$B$204:$B$217,0),LEFT(F$64,2)-1,,)))/(NPV('Input Sheet - LRMC'!$C$16,OFFSET('Input Sheet - LRMC'!$C$219,MATCH($B69,'Input Sheet - LRMC'!$B$220:$B$233,0),,,):OFFSET('Input Sheet - LRMC'!$C$219,MATCH($B69,'Input Sheet - LRMC'!$B$220:$B$233,0),LEFT(F$64,2)-1,,)))),0)</f>
        <v/>
      </c>
      <c r="G69" s="11" t="str">
        <f ca="1">IFERROR(IF($B69="","",(NPV('Input Sheet - LRMC'!$C$16,OFFSET('Input Sheet - LRMC'!$C$203,MATCH($B69,'Input Sheet - LRMC'!$B$204:$B$217,0),,,):OFFSET('Input Sheet - LRMC'!$C$203,MATCH($B69,'Input Sheet - LRMC'!$B$204:$B$217,0),LEFT(G$64,2)-1,,)))/(NPV('Input Sheet - LRMC'!$C$16,OFFSET('Input Sheet - LRMC'!$C$219,MATCH($B69,'Input Sheet - LRMC'!$B$220:$B$233,0),,,):OFFSET('Input Sheet - LRMC'!$C$219,MATCH($B69,'Input Sheet - LRMC'!$B$220:$B$233,0),LEFT(G$64,2)-1,,)))),0)</f>
        <v/>
      </c>
      <c r="I69" s="46" t="str">
        <f t="shared" si="44"/>
        <v/>
      </c>
      <c r="J69" s="11" t="str">
        <f ca="1">IFERROR(IF($I69="","",IF('Input Sheet - LRMC'!$C$18="Yes",'Input Sheet - LRMC'!$C$22,(NPV('Input Sheet - LRMC'!$C$16,OFFSET('Input Sheet - LRMC'!$C$235,MATCH($B31,'Input Sheet - LRMC'!$B$236:$B$249,0),,,):OFFSET('Input Sheet - LRMC'!$C$235,MATCH($B31,'Input Sheet - LRMC'!$B$236:$B$249,0),LEFT(C$7,2)-1,,)))/(NPV('Input Sheet - LRMC'!$C$16,OFFSET('Input Sheet - LRMC'!$C$219,MATCH($B31,'Input Sheet - LRMC'!$B$220:$B$233,0),,,):OFFSET('Input Sheet - LRMC'!$C$219,MATCH($B31,'Input Sheet - LRMC'!$B$220:$B$233,0),LEFT(C$7,2)-1,,))))),0)</f>
        <v/>
      </c>
      <c r="K69" s="11" t="str">
        <f ca="1">IFERROR(IF($I69="","",IF('Input Sheet - LRMC'!$C$18="Yes",'Input Sheet - LRMC'!$C$22,(NPV('Input Sheet - LRMC'!$C$16,OFFSET('Input Sheet - LRMC'!$C$235,MATCH($B31,'Input Sheet - LRMC'!$B$236:$B$249,0),,,):OFFSET('Input Sheet - LRMC'!$C$235,MATCH($B31,'Input Sheet - LRMC'!$B$236:$B$249,0),LEFT(D$7,2)-1,,)))/(NPV('Input Sheet - LRMC'!$C$16,OFFSET('Input Sheet - LRMC'!$C$219,MATCH($B31,'Input Sheet - LRMC'!$B$220:$B$233,0),,,):OFFSET('Input Sheet - LRMC'!$C$219,MATCH($B31,'Input Sheet - LRMC'!$B$220:$B$233,0),LEFT(D$7,2)-1,,))))),0)</f>
        <v/>
      </c>
      <c r="L69" s="11" t="str">
        <f ca="1">IFERROR(IF($I69="","",IF('Input Sheet - LRMC'!$C$18="Yes",'Input Sheet - LRMC'!$C$22,(NPV('Input Sheet - LRMC'!$C$16,OFFSET('Input Sheet - LRMC'!$C$235,MATCH($B31,'Input Sheet - LRMC'!$B$236:$B$249,0),,,):OFFSET('Input Sheet - LRMC'!$C$235,MATCH($B31,'Input Sheet - LRMC'!$B$236:$B$249,0),LEFT(E$7,2)-1,,)))/(NPV('Input Sheet - LRMC'!$C$16,OFFSET('Input Sheet - LRMC'!$C$219,MATCH($B31,'Input Sheet - LRMC'!$B$220:$B$233,0),,,):OFFSET('Input Sheet - LRMC'!$C$219,MATCH($B31,'Input Sheet - LRMC'!$B$220:$B$233,0),LEFT(E$7,2)-1,,))))),0)</f>
        <v/>
      </c>
      <c r="M69" s="11" t="str">
        <f ca="1">IFERROR(IF($I69="","",IF('Input Sheet - LRMC'!$C$18="Yes",'Input Sheet - LRMC'!$C$22,(NPV('Input Sheet - LRMC'!$C$16,OFFSET('Input Sheet - LRMC'!$C$235,MATCH($B31,'Input Sheet - LRMC'!$B$236:$B$249,0),,,):OFFSET('Input Sheet - LRMC'!$C$235,MATCH($B31,'Input Sheet - LRMC'!$B$236:$B$249,0),LEFT(F$7,2)-1,,)))/(NPV('Input Sheet - LRMC'!$C$16,OFFSET('Input Sheet - LRMC'!$C$219,MATCH($B31,'Input Sheet - LRMC'!$B$220:$B$233,0),,,):OFFSET('Input Sheet - LRMC'!$C$219,MATCH($B31,'Input Sheet - LRMC'!$B$220:$B$233,0),LEFT(F$7,2)-1,,))))),0)</f>
        <v/>
      </c>
      <c r="N69" s="11" t="str">
        <f ca="1">IFERROR(IF($I69="","",IF('Input Sheet - LRMC'!$C$18="Yes",'Input Sheet - LRMC'!$C$22,(NPV('Input Sheet - LRMC'!$C$16,OFFSET('Input Sheet - LRMC'!$C$235,MATCH($B31,'Input Sheet - LRMC'!$B$236:$B$249,0),,,):OFFSET('Input Sheet - LRMC'!$C$235,MATCH($B31,'Input Sheet - LRMC'!$B$236:$B$249,0),LEFT(G$7,2)-1,,)))/(NPV('Input Sheet - LRMC'!$C$16,OFFSET('Input Sheet - LRMC'!$C$219,MATCH($B31,'Input Sheet - LRMC'!$B$220:$B$233,0),,,):OFFSET('Input Sheet - LRMC'!$C$219,MATCH($B31,'Input Sheet - LRMC'!$B$220:$B$233,0),LEFT(G$7,2)-1,,))))),0)</f>
        <v/>
      </c>
      <c r="P69" s="46" t="str">
        <f t="shared" si="45"/>
        <v/>
      </c>
      <c r="Q69" s="11" t="str">
        <f t="shared" si="46"/>
        <v/>
      </c>
      <c r="R69" s="11" t="str">
        <f t="shared" si="43"/>
        <v/>
      </c>
      <c r="S69" s="82" t="str">
        <f t="shared" si="43"/>
        <v/>
      </c>
      <c r="T69" s="11" t="str">
        <f t="shared" si="43"/>
        <v/>
      </c>
      <c r="U69" s="11" t="str">
        <f t="shared" si="43"/>
        <v/>
      </c>
      <c r="W69" s="46" t="str">
        <f t="shared" si="47"/>
        <v/>
      </c>
      <c r="X69" s="11" t="str">
        <f>IF($W69="","",'Input Sheet - LRMC'!$C$28)</f>
        <v/>
      </c>
      <c r="Y69" s="11" t="str">
        <f>IF($W69="","",'Input Sheet - LRMC'!$C$28)</f>
        <v/>
      </c>
      <c r="Z69" s="11" t="str">
        <f>IF($W69="","",'Input Sheet - LRMC'!$C$28)</f>
        <v/>
      </c>
      <c r="AA69" s="11" t="str">
        <f>IF($W69="","",'Input Sheet - LRMC'!$C$28)</f>
        <v/>
      </c>
      <c r="AB69" s="11" t="str">
        <f>IF($W69="","",'Input Sheet - LRMC'!$C$28)</f>
        <v/>
      </c>
    </row>
    <row r="70" spans="2:28">
      <c r="B70" s="46" t="str">
        <f t="shared" si="42"/>
        <v/>
      </c>
      <c r="C70" s="11" t="str">
        <f ca="1">IFERROR(IF($B70="","",(NPV('Input Sheet - LRMC'!$C$16,OFFSET('Input Sheet - LRMC'!$C$203,MATCH($B70,'Input Sheet - LRMC'!$B$204:$B$217,0),,,):OFFSET('Input Sheet - LRMC'!$C$203,MATCH($B70,'Input Sheet - LRMC'!$B$204:$B$217,0),LEFT(C$64,2)-1,,)))/(NPV('Input Sheet - LRMC'!$C$16,OFFSET('Input Sheet - LRMC'!$C$219,MATCH($B70,'Input Sheet - LRMC'!$B$220:$B$233,0),,,):OFFSET('Input Sheet - LRMC'!$C$219,MATCH($B70,'Input Sheet - LRMC'!$B$220:$B$233,0),LEFT(C$64,2)-1,,)))),0)</f>
        <v/>
      </c>
      <c r="D70" s="11" t="str">
        <f ca="1">IFERROR(IF($B70="","",(NPV('Input Sheet - LRMC'!$C$16,OFFSET('Input Sheet - LRMC'!$C$203,MATCH($B70,'Input Sheet - LRMC'!$B$204:$B$217,0),,,):OFFSET('Input Sheet - LRMC'!$C$203,MATCH($B70,'Input Sheet - LRMC'!$B$204:$B$217,0),LEFT(D$64,2)-1,,)))/(NPV('Input Sheet - LRMC'!$C$16,OFFSET('Input Sheet - LRMC'!$C$219,MATCH($B70,'Input Sheet - LRMC'!$B$220:$B$233,0),,,):OFFSET('Input Sheet - LRMC'!$C$219,MATCH($B70,'Input Sheet - LRMC'!$B$220:$B$233,0),LEFT(D$64,2)-1,,)))),0)</f>
        <v/>
      </c>
      <c r="E70" s="11" t="str">
        <f ca="1">IFERROR(IF($B70="","",(NPV('Input Sheet - LRMC'!$C$16,OFFSET('Input Sheet - LRMC'!$C$203,MATCH($B70,'Input Sheet - LRMC'!$B$204:$B$217,0),,,):OFFSET('Input Sheet - LRMC'!$C$203,MATCH($B70,'Input Sheet - LRMC'!$B$204:$B$217,0),LEFT(E$64,2)-1,,)))/(NPV('Input Sheet - LRMC'!$C$16,OFFSET('Input Sheet - LRMC'!$C$219,MATCH($B70,'Input Sheet - LRMC'!$B$220:$B$233,0),,,):OFFSET('Input Sheet - LRMC'!$C$219,MATCH($B70,'Input Sheet - LRMC'!$B$220:$B$233,0),LEFT(E$64,2)-1,,)))),0)</f>
        <v/>
      </c>
      <c r="F70" s="11" t="str">
        <f ca="1">IFERROR(IF($B70="","",(NPV('Input Sheet - LRMC'!$C$16,OFFSET('Input Sheet - LRMC'!$C$203,MATCH($B70,'Input Sheet - LRMC'!$B$204:$B$217,0),,,):OFFSET('Input Sheet - LRMC'!$C$203,MATCH($B70,'Input Sheet - LRMC'!$B$204:$B$217,0),LEFT(F$64,2)-1,,)))/(NPV('Input Sheet - LRMC'!$C$16,OFFSET('Input Sheet - LRMC'!$C$219,MATCH($B70,'Input Sheet - LRMC'!$B$220:$B$233,0),,,):OFFSET('Input Sheet - LRMC'!$C$219,MATCH($B70,'Input Sheet - LRMC'!$B$220:$B$233,0),LEFT(F$64,2)-1,,)))),0)</f>
        <v/>
      </c>
      <c r="G70" s="11" t="str">
        <f ca="1">IFERROR(IF($B70="","",(NPV('Input Sheet - LRMC'!$C$16,OFFSET('Input Sheet - LRMC'!$C$203,MATCH($B70,'Input Sheet - LRMC'!$B$204:$B$217,0),,,):OFFSET('Input Sheet - LRMC'!$C$203,MATCH($B70,'Input Sheet - LRMC'!$B$204:$B$217,0),LEFT(G$64,2)-1,,)))/(NPV('Input Sheet - LRMC'!$C$16,OFFSET('Input Sheet - LRMC'!$C$219,MATCH($B70,'Input Sheet - LRMC'!$B$220:$B$233,0),,,):OFFSET('Input Sheet - LRMC'!$C$219,MATCH($B70,'Input Sheet - LRMC'!$B$220:$B$233,0),LEFT(G$64,2)-1,,)))),0)</f>
        <v/>
      </c>
      <c r="I70" s="46" t="str">
        <f t="shared" si="44"/>
        <v/>
      </c>
      <c r="J70" s="11" t="str">
        <f ca="1">IFERROR(IF($I70="","",IF('Input Sheet - LRMC'!$C$18="Yes",'Input Sheet - LRMC'!$C$22,(NPV('Input Sheet - LRMC'!$C$16,OFFSET('Input Sheet - LRMC'!$C$235,MATCH($B32,'Input Sheet - LRMC'!$B$236:$B$249,0),,,):OFFSET('Input Sheet - LRMC'!$C$235,MATCH($B32,'Input Sheet - LRMC'!$B$236:$B$249,0),LEFT(C$7,2)-1,,)))/(NPV('Input Sheet - LRMC'!$C$16,OFFSET('Input Sheet - LRMC'!$C$219,MATCH($B32,'Input Sheet - LRMC'!$B$220:$B$233,0),,,):OFFSET('Input Sheet - LRMC'!$C$219,MATCH($B32,'Input Sheet - LRMC'!$B$220:$B$233,0),LEFT(C$7,2)-1,,))))),0)</f>
        <v/>
      </c>
      <c r="K70" s="11" t="str">
        <f ca="1">IFERROR(IF($I70="","",IF('Input Sheet - LRMC'!$C$18="Yes",'Input Sheet - LRMC'!$C$22,(NPV('Input Sheet - LRMC'!$C$16,OFFSET('Input Sheet - LRMC'!$C$235,MATCH($B32,'Input Sheet - LRMC'!$B$236:$B$249,0),,,):OFFSET('Input Sheet - LRMC'!$C$235,MATCH($B32,'Input Sheet - LRMC'!$B$236:$B$249,0),LEFT(D$7,2)-1,,)))/(NPV('Input Sheet - LRMC'!$C$16,OFFSET('Input Sheet - LRMC'!$C$219,MATCH($B32,'Input Sheet - LRMC'!$B$220:$B$233,0),,,):OFFSET('Input Sheet - LRMC'!$C$219,MATCH($B32,'Input Sheet - LRMC'!$B$220:$B$233,0),LEFT(D$7,2)-1,,))))),0)</f>
        <v/>
      </c>
      <c r="L70" s="11" t="str">
        <f ca="1">IFERROR(IF($I70="","",IF('Input Sheet - LRMC'!$C$18="Yes",'Input Sheet - LRMC'!$C$22,(NPV('Input Sheet - LRMC'!$C$16,OFFSET('Input Sheet - LRMC'!$C$235,MATCH($B32,'Input Sheet - LRMC'!$B$236:$B$249,0),,,):OFFSET('Input Sheet - LRMC'!$C$235,MATCH($B32,'Input Sheet - LRMC'!$B$236:$B$249,0),LEFT(E$7,2)-1,,)))/(NPV('Input Sheet - LRMC'!$C$16,OFFSET('Input Sheet - LRMC'!$C$219,MATCH($B32,'Input Sheet - LRMC'!$B$220:$B$233,0),,,):OFFSET('Input Sheet - LRMC'!$C$219,MATCH($B32,'Input Sheet - LRMC'!$B$220:$B$233,0),LEFT(E$7,2)-1,,))))),0)</f>
        <v/>
      </c>
      <c r="M70" s="11" t="str">
        <f ca="1">IFERROR(IF($I70="","",IF('Input Sheet - LRMC'!$C$18="Yes",'Input Sheet - LRMC'!$C$22,(NPV('Input Sheet - LRMC'!$C$16,OFFSET('Input Sheet - LRMC'!$C$235,MATCH($B32,'Input Sheet - LRMC'!$B$236:$B$249,0),,,):OFFSET('Input Sheet - LRMC'!$C$235,MATCH($B32,'Input Sheet - LRMC'!$B$236:$B$249,0),LEFT(F$7,2)-1,,)))/(NPV('Input Sheet - LRMC'!$C$16,OFFSET('Input Sheet - LRMC'!$C$219,MATCH($B32,'Input Sheet - LRMC'!$B$220:$B$233,0),,,):OFFSET('Input Sheet - LRMC'!$C$219,MATCH($B32,'Input Sheet - LRMC'!$B$220:$B$233,0),LEFT(F$7,2)-1,,))))),0)</f>
        <v/>
      </c>
      <c r="N70" s="11" t="str">
        <f ca="1">IFERROR(IF($I70="","",IF('Input Sheet - LRMC'!$C$18="Yes",'Input Sheet - LRMC'!$C$22,(NPV('Input Sheet - LRMC'!$C$16,OFFSET('Input Sheet - LRMC'!$C$235,MATCH($B32,'Input Sheet - LRMC'!$B$236:$B$249,0),,,):OFFSET('Input Sheet - LRMC'!$C$235,MATCH($B32,'Input Sheet - LRMC'!$B$236:$B$249,0),LEFT(G$7,2)-1,,)))/(NPV('Input Sheet - LRMC'!$C$16,OFFSET('Input Sheet - LRMC'!$C$219,MATCH($B32,'Input Sheet - LRMC'!$B$220:$B$233,0),,,):OFFSET('Input Sheet - LRMC'!$C$219,MATCH($B32,'Input Sheet - LRMC'!$B$220:$B$233,0),LEFT(G$7,2)-1,,))))),0)</f>
        <v/>
      </c>
      <c r="P70" s="46" t="str">
        <f t="shared" si="45"/>
        <v/>
      </c>
      <c r="Q70" s="11" t="str">
        <f t="shared" si="46"/>
        <v/>
      </c>
      <c r="R70" s="11" t="str">
        <f t="shared" si="43"/>
        <v/>
      </c>
      <c r="S70" s="82" t="str">
        <f t="shared" si="43"/>
        <v/>
      </c>
      <c r="T70" s="11" t="str">
        <f t="shared" si="43"/>
        <v/>
      </c>
      <c r="U70" s="11" t="str">
        <f t="shared" si="43"/>
        <v/>
      </c>
      <c r="W70" s="46" t="str">
        <f t="shared" si="47"/>
        <v/>
      </c>
      <c r="X70" s="11" t="str">
        <f>IF($W70="","",'Input Sheet - LRMC'!$C$28)</f>
        <v/>
      </c>
      <c r="Y70" s="11" t="str">
        <f>IF($W70="","",'Input Sheet - LRMC'!$C$28)</f>
        <v/>
      </c>
      <c r="Z70" s="11" t="str">
        <f>IF($W70="","",'Input Sheet - LRMC'!$C$28)</f>
        <v/>
      </c>
      <c r="AA70" s="11" t="str">
        <f>IF($W70="","",'Input Sheet - LRMC'!$C$28)</f>
        <v/>
      </c>
      <c r="AB70" s="11" t="str">
        <f>IF($W70="","",'Input Sheet - LRMC'!$C$28)</f>
        <v/>
      </c>
    </row>
    <row r="71" spans="2:28">
      <c r="B71" s="46" t="str">
        <f t="shared" si="42"/>
        <v/>
      </c>
      <c r="C71" s="11" t="str">
        <f ca="1">IFERROR(IF($B71="","",(NPV('Input Sheet - LRMC'!$C$16,OFFSET('Input Sheet - LRMC'!$C$203,MATCH($B71,'Input Sheet - LRMC'!$B$204:$B$217,0),,,):OFFSET('Input Sheet - LRMC'!$C$203,MATCH($B71,'Input Sheet - LRMC'!$B$204:$B$217,0),LEFT(C$64,2)-1,,)))/(NPV('Input Sheet - LRMC'!$C$16,OFFSET('Input Sheet - LRMC'!$C$219,MATCH($B71,'Input Sheet - LRMC'!$B$220:$B$233,0),,,):OFFSET('Input Sheet - LRMC'!$C$219,MATCH($B71,'Input Sheet - LRMC'!$B$220:$B$233,0),LEFT(C$64,2)-1,,)))),0)</f>
        <v/>
      </c>
      <c r="D71" s="11" t="str">
        <f ca="1">IFERROR(IF($B71="","",(NPV('Input Sheet - LRMC'!$C$16,OFFSET('Input Sheet - LRMC'!$C$203,MATCH($B71,'Input Sheet - LRMC'!$B$204:$B$217,0),,,):OFFSET('Input Sheet - LRMC'!$C$203,MATCH($B71,'Input Sheet - LRMC'!$B$204:$B$217,0),LEFT(D$64,2)-1,,)))/(NPV('Input Sheet - LRMC'!$C$16,OFFSET('Input Sheet - LRMC'!$C$219,MATCH($B71,'Input Sheet - LRMC'!$B$220:$B$233,0),,,):OFFSET('Input Sheet - LRMC'!$C$219,MATCH($B71,'Input Sheet - LRMC'!$B$220:$B$233,0),LEFT(D$64,2)-1,,)))),0)</f>
        <v/>
      </c>
      <c r="E71" s="11" t="str">
        <f ca="1">IFERROR(IF($B71="","",(NPV('Input Sheet - LRMC'!$C$16,OFFSET('Input Sheet - LRMC'!$C$203,MATCH($B71,'Input Sheet - LRMC'!$B$204:$B$217,0),,,):OFFSET('Input Sheet - LRMC'!$C$203,MATCH($B71,'Input Sheet - LRMC'!$B$204:$B$217,0),LEFT(E$64,2)-1,,)))/(NPV('Input Sheet - LRMC'!$C$16,OFFSET('Input Sheet - LRMC'!$C$219,MATCH($B71,'Input Sheet - LRMC'!$B$220:$B$233,0),,,):OFFSET('Input Sheet - LRMC'!$C$219,MATCH($B71,'Input Sheet - LRMC'!$B$220:$B$233,0),LEFT(E$64,2)-1,,)))),0)</f>
        <v/>
      </c>
      <c r="F71" s="11" t="str">
        <f ca="1">IFERROR(IF($B71="","",(NPV('Input Sheet - LRMC'!$C$16,OFFSET('Input Sheet - LRMC'!$C$203,MATCH($B71,'Input Sheet - LRMC'!$B$204:$B$217,0),,,):OFFSET('Input Sheet - LRMC'!$C$203,MATCH($B71,'Input Sheet - LRMC'!$B$204:$B$217,0),LEFT(F$64,2)-1,,)))/(NPV('Input Sheet - LRMC'!$C$16,OFFSET('Input Sheet - LRMC'!$C$219,MATCH($B71,'Input Sheet - LRMC'!$B$220:$B$233,0),,,):OFFSET('Input Sheet - LRMC'!$C$219,MATCH($B71,'Input Sheet - LRMC'!$B$220:$B$233,0),LEFT(F$64,2)-1,,)))),0)</f>
        <v/>
      </c>
      <c r="G71" s="11" t="str">
        <f ca="1">IFERROR(IF($B71="","",(NPV('Input Sheet - LRMC'!$C$16,OFFSET('Input Sheet - LRMC'!$C$203,MATCH($B71,'Input Sheet - LRMC'!$B$204:$B$217,0),,,):OFFSET('Input Sheet - LRMC'!$C$203,MATCH($B71,'Input Sheet - LRMC'!$B$204:$B$217,0),LEFT(G$64,2)-1,,)))/(NPV('Input Sheet - LRMC'!$C$16,OFFSET('Input Sheet - LRMC'!$C$219,MATCH($B71,'Input Sheet - LRMC'!$B$220:$B$233,0),,,):OFFSET('Input Sheet - LRMC'!$C$219,MATCH($B71,'Input Sheet - LRMC'!$B$220:$B$233,0),LEFT(G$64,2)-1,,)))),0)</f>
        <v/>
      </c>
      <c r="I71" s="46" t="str">
        <f t="shared" si="44"/>
        <v/>
      </c>
      <c r="J71" s="11" t="str">
        <f ca="1">IFERROR(IF($I71="","",IF('Input Sheet - LRMC'!$C$18="Yes",'Input Sheet - LRMC'!$C$22,(NPV('Input Sheet - LRMC'!$C$16,OFFSET('Input Sheet - LRMC'!$C$235,MATCH($B33,'Input Sheet - LRMC'!$B$236:$B$249,0),,,):OFFSET('Input Sheet - LRMC'!$C$235,MATCH($B33,'Input Sheet - LRMC'!$B$236:$B$249,0),LEFT(C$7,2)-1,,)))/(NPV('Input Sheet - LRMC'!$C$16,OFFSET('Input Sheet - LRMC'!$C$219,MATCH($B33,'Input Sheet - LRMC'!$B$220:$B$233,0),,,):OFFSET('Input Sheet - LRMC'!$C$219,MATCH($B33,'Input Sheet - LRMC'!$B$220:$B$233,0),LEFT(C$7,2)-1,,))))),0)</f>
        <v/>
      </c>
      <c r="K71" s="11" t="str">
        <f ca="1">IFERROR(IF($I71="","",IF('Input Sheet - LRMC'!$C$18="Yes",'Input Sheet - LRMC'!$C$22,(NPV('Input Sheet - LRMC'!$C$16,OFFSET('Input Sheet - LRMC'!$C$235,MATCH($B33,'Input Sheet - LRMC'!$B$236:$B$249,0),,,):OFFSET('Input Sheet - LRMC'!$C$235,MATCH($B33,'Input Sheet - LRMC'!$B$236:$B$249,0),LEFT(D$7,2)-1,,)))/(NPV('Input Sheet - LRMC'!$C$16,OFFSET('Input Sheet - LRMC'!$C$219,MATCH($B33,'Input Sheet - LRMC'!$B$220:$B$233,0),,,):OFFSET('Input Sheet - LRMC'!$C$219,MATCH($B33,'Input Sheet - LRMC'!$B$220:$B$233,0),LEFT(D$7,2)-1,,))))),0)</f>
        <v/>
      </c>
      <c r="L71" s="11" t="str">
        <f ca="1">IFERROR(IF($I71="","",IF('Input Sheet - LRMC'!$C$18="Yes",'Input Sheet - LRMC'!$C$22,(NPV('Input Sheet - LRMC'!$C$16,OFFSET('Input Sheet - LRMC'!$C$235,MATCH($B33,'Input Sheet - LRMC'!$B$236:$B$249,0),,,):OFFSET('Input Sheet - LRMC'!$C$235,MATCH($B33,'Input Sheet - LRMC'!$B$236:$B$249,0),LEFT(E$7,2)-1,,)))/(NPV('Input Sheet - LRMC'!$C$16,OFFSET('Input Sheet - LRMC'!$C$219,MATCH($B33,'Input Sheet - LRMC'!$B$220:$B$233,0),,,):OFFSET('Input Sheet - LRMC'!$C$219,MATCH($B33,'Input Sheet - LRMC'!$B$220:$B$233,0),LEFT(E$7,2)-1,,))))),0)</f>
        <v/>
      </c>
      <c r="M71" s="11" t="str">
        <f ca="1">IFERROR(IF($I71="","",IF('Input Sheet - LRMC'!$C$18="Yes",'Input Sheet - LRMC'!$C$22,(NPV('Input Sheet - LRMC'!$C$16,OFFSET('Input Sheet - LRMC'!$C$235,MATCH($B33,'Input Sheet - LRMC'!$B$236:$B$249,0),,,):OFFSET('Input Sheet - LRMC'!$C$235,MATCH($B33,'Input Sheet - LRMC'!$B$236:$B$249,0),LEFT(F$7,2)-1,,)))/(NPV('Input Sheet - LRMC'!$C$16,OFFSET('Input Sheet - LRMC'!$C$219,MATCH($B33,'Input Sheet - LRMC'!$B$220:$B$233,0),,,):OFFSET('Input Sheet - LRMC'!$C$219,MATCH($B33,'Input Sheet - LRMC'!$B$220:$B$233,0),LEFT(F$7,2)-1,,))))),0)</f>
        <v/>
      </c>
      <c r="N71" s="11" t="str">
        <f ca="1">IFERROR(IF($I71="","",IF('Input Sheet - LRMC'!$C$18="Yes",'Input Sheet - LRMC'!$C$22,(NPV('Input Sheet - LRMC'!$C$16,OFFSET('Input Sheet - LRMC'!$C$235,MATCH($B33,'Input Sheet - LRMC'!$B$236:$B$249,0),,,):OFFSET('Input Sheet - LRMC'!$C$235,MATCH($B33,'Input Sheet - LRMC'!$B$236:$B$249,0),LEFT(G$7,2)-1,,)))/(NPV('Input Sheet - LRMC'!$C$16,OFFSET('Input Sheet - LRMC'!$C$219,MATCH($B33,'Input Sheet - LRMC'!$B$220:$B$233,0),,,):OFFSET('Input Sheet - LRMC'!$C$219,MATCH($B33,'Input Sheet - LRMC'!$B$220:$B$233,0),LEFT(G$7,2)-1,,))))),0)</f>
        <v/>
      </c>
      <c r="P71" s="46" t="str">
        <f t="shared" si="45"/>
        <v/>
      </c>
      <c r="Q71" s="11" t="str">
        <f t="shared" si="46"/>
        <v/>
      </c>
      <c r="R71" s="11" t="str">
        <f t="shared" si="43"/>
        <v/>
      </c>
      <c r="S71" s="82" t="str">
        <f t="shared" si="43"/>
        <v/>
      </c>
      <c r="T71" s="11" t="str">
        <f t="shared" si="43"/>
        <v/>
      </c>
      <c r="U71" s="11" t="str">
        <f t="shared" si="43"/>
        <v/>
      </c>
      <c r="W71" s="46" t="str">
        <f t="shared" si="47"/>
        <v/>
      </c>
      <c r="X71" s="11" t="str">
        <f>IF($W71="","",'Input Sheet - LRMC'!$C$28)</f>
        <v/>
      </c>
      <c r="Y71" s="11" t="str">
        <f>IF($W71="","",'Input Sheet - LRMC'!$C$28)</f>
        <v/>
      </c>
      <c r="Z71" s="11" t="str">
        <f>IF($W71="","",'Input Sheet - LRMC'!$C$28)</f>
        <v/>
      </c>
      <c r="AA71" s="11" t="str">
        <f>IF($W71="","",'Input Sheet - LRMC'!$C$28)</f>
        <v/>
      </c>
      <c r="AB71" s="11" t="str">
        <f>IF($W71="","",'Input Sheet - LRMC'!$C$28)</f>
        <v/>
      </c>
    </row>
    <row r="72" spans="2:28">
      <c r="B72" s="46" t="str">
        <f t="shared" si="42"/>
        <v/>
      </c>
      <c r="C72" s="11" t="str">
        <f ca="1">IFERROR(IF($B72="","",(NPV('Input Sheet - LRMC'!$C$16,OFFSET('Input Sheet - LRMC'!$C$203,MATCH($B72,'Input Sheet - LRMC'!$B$204:$B$217,0),,,):OFFSET('Input Sheet - LRMC'!$C$203,MATCH($B72,'Input Sheet - LRMC'!$B$204:$B$217,0),LEFT(C$64,2)-1,,)))/(NPV('Input Sheet - LRMC'!$C$16,OFFSET('Input Sheet - LRMC'!$C$219,MATCH($B72,'Input Sheet - LRMC'!$B$220:$B$233,0),,,):OFFSET('Input Sheet - LRMC'!$C$219,MATCH($B72,'Input Sheet - LRMC'!$B$220:$B$233,0),LEFT(C$64,2)-1,,)))),0)</f>
        <v/>
      </c>
      <c r="D72" s="11" t="str">
        <f ca="1">IFERROR(IF($B72="","",(NPV('Input Sheet - LRMC'!$C$16,OFFSET('Input Sheet - LRMC'!$C$203,MATCH($B72,'Input Sheet - LRMC'!$B$204:$B$217,0),,,):OFFSET('Input Sheet - LRMC'!$C$203,MATCH($B72,'Input Sheet - LRMC'!$B$204:$B$217,0),LEFT(D$64,2)-1,,)))/(NPV('Input Sheet - LRMC'!$C$16,OFFSET('Input Sheet - LRMC'!$C$219,MATCH($B72,'Input Sheet - LRMC'!$B$220:$B$233,0),,,):OFFSET('Input Sheet - LRMC'!$C$219,MATCH($B72,'Input Sheet - LRMC'!$B$220:$B$233,0),LEFT(D$64,2)-1,,)))),0)</f>
        <v/>
      </c>
      <c r="E72" s="11" t="str">
        <f ca="1">IFERROR(IF($B72="","",(NPV('Input Sheet - LRMC'!$C$16,OFFSET('Input Sheet - LRMC'!$C$203,MATCH($B72,'Input Sheet - LRMC'!$B$204:$B$217,0),,,):OFFSET('Input Sheet - LRMC'!$C$203,MATCH($B72,'Input Sheet - LRMC'!$B$204:$B$217,0),LEFT(E$64,2)-1,,)))/(NPV('Input Sheet - LRMC'!$C$16,OFFSET('Input Sheet - LRMC'!$C$219,MATCH($B72,'Input Sheet - LRMC'!$B$220:$B$233,0),,,):OFFSET('Input Sheet - LRMC'!$C$219,MATCH($B72,'Input Sheet - LRMC'!$B$220:$B$233,0),LEFT(E$64,2)-1,,)))),0)</f>
        <v/>
      </c>
      <c r="F72" s="11" t="str">
        <f ca="1">IFERROR(IF($B72="","",(NPV('Input Sheet - LRMC'!$C$16,OFFSET('Input Sheet - LRMC'!$C$203,MATCH($B72,'Input Sheet - LRMC'!$B$204:$B$217,0),,,):OFFSET('Input Sheet - LRMC'!$C$203,MATCH($B72,'Input Sheet - LRMC'!$B$204:$B$217,0),LEFT(F$64,2)-1,,)))/(NPV('Input Sheet - LRMC'!$C$16,OFFSET('Input Sheet - LRMC'!$C$219,MATCH($B72,'Input Sheet - LRMC'!$B$220:$B$233,0),,,):OFFSET('Input Sheet - LRMC'!$C$219,MATCH($B72,'Input Sheet - LRMC'!$B$220:$B$233,0),LEFT(F$64,2)-1,,)))),0)</f>
        <v/>
      </c>
      <c r="G72" s="11" t="str">
        <f ca="1">IFERROR(IF($B72="","",(NPV('Input Sheet - LRMC'!$C$16,OFFSET('Input Sheet - LRMC'!$C$203,MATCH($B72,'Input Sheet - LRMC'!$B$204:$B$217,0),,,):OFFSET('Input Sheet - LRMC'!$C$203,MATCH($B72,'Input Sheet - LRMC'!$B$204:$B$217,0),LEFT(G$64,2)-1,,)))/(NPV('Input Sheet - LRMC'!$C$16,OFFSET('Input Sheet - LRMC'!$C$219,MATCH($B72,'Input Sheet - LRMC'!$B$220:$B$233,0),,,):OFFSET('Input Sheet - LRMC'!$C$219,MATCH($B72,'Input Sheet - LRMC'!$B$220:$B$233,0),LEFT(G$64,2)-1,,)))),0)</f>
        <v/>
      </c>
      <c r="I72" s="46" t="str">
        <f t="shared" si="44"/>
        <v/>
      </c>
      <c r="J72" s="11" t="str">
        <f ca="1">IFERROR(IF($I72="","",IF('Input Sheet - LRMC'!$C$18="Yes",'Input Sheet - LRMC'!$C$22,(NPV('Input Sheet - LRMC'!$C$16,OFFSET('Input Sheet - LRMC'!$C$235,MATCH($B34,'Input Sheet - LRMC'!$B$236:$B$249,0),,,):OFFSET('Input Sheet - LRMC'!$C$235,MATCH($B34,'Input Sheet - LRMC'!$B$236:$B$249,0),LEFT(C$7,2)-1,,)))/(NPV('Input Sheet - LRMC'!$C$16,OFFSET('Input Sheet - LRMC'!$C$219,MATCH($B34,'Input Sheet - LRMC'!$B$220:$B$233,0),,,):OFFSET('Input Sheet - LRMC'!$C$219,MATCH($B34,'Input Sheet - LRMC'!$B$220:$B$233,0),LEFT(C$7,2)-1,,))))),0)</f>
        <v/>
      </c>
      <c r="K72" s="11" t="str">
        <f ca="1">IFERROR(IF($I72="","",IF('Input Sheet - LRMC'!$C$18="Yes",'Input Sheet - LRMC'!$C$22,(NPV('Input Sheet - LRMC'!$C$16,OFFSET('Input Sheet - LRMC'!$C$235,MATCH($B34,'Input Sheet - LRMC'!$B$236:$B$249,0),,,):OFFSET('Input Sheet - LRMC'!$C$235,MATCH($B34,'Input Sheet - LRMC'!$B$236:$B$249,0),LEFT(D$7,2)-1,,)))/(NPV('Input Sheet - LRMC'!$C$16,OFFSET('Input Sheet - LRMC'!$C$219,MATCH($B34,'Input Sheet - LRMC'!$B$220:$B$233,0),,,):OFFSET('Input Sheet - LRMC'!$C$219,MATCH($B34,'Input Sheet - LRMC'!$B$220:$B$233,0),LEFT(D$7,2)-1,,))))),0)</f>
        <v/>
      </c>
      <c r="L72" s="11" t="str">
        <f ca="1">IFERROR(IF($I72="","",IF('Input Sheet - LRMC'!$C$18="Yes",'Input Sheet - LRMC'!$C$22,(NPV('Input Sheet - LRMC'!$C$16,OFFSET('Input Sheet - LRMC'!$C$235,MATCH($B34,'Input Sheet - LRMC'!$B$236:$B$249,0),,,):OFFSET('Input Sheet - LRMC'!$C$235,MATCH($B34,'Input Sheet - LRMC'!$B$236:$B$249,0),LEFT(E$7,2)-1,,)))/(NPV('Input Sheet - LRMC'!$C$16,OFFSET('Input Sheet - LRMC'!$C$219,MATCH($B34,'Input Sheet - LRMC'!$B$220:$B$233,0),,,):OFFSET('Input Sheet - LRMC'!$C$219,MATCH($B34,'Input Sheet - LRMC'!$B$220:$B$233,0),LEFT(E$7,2)-1,,))))),0)</f>
        <v/>
      </c>
      <c r="M72" s="11" t="str">
        <f ca="1">IFERROR(IF($I72="","",IF('Input Sheet - LRMC'!$C$18="Yes",'Input Sheet - LRMC'!$C$22,(NPV('Input Sheet - LRMC'!$C$16,OFFSET('Input Sheet - LRMC'!$C$235,MATCH($B34,'Input Sheet - LRMC'!$B$236:$B$249,0),,,):OFFSET('Input Sheet - LRMC'!$C$235,MATCH($B34,'Input Sheet - LRMC'!$B$236:$B$249,0),LEFT(F$7,2)-1,,)))/(NPV('Input Sheet - LRMC'!$C$16,OFFSET('Input Sheet - LRMC'!$C$219,MATCH($B34,'Input Sheet - LRMC'!$B$220:$B$233,0),,,):OFFSET('Input Sheet - LRMC'!$C$219,MATCH($B34,'Input Sheet - LRMC'!$B$220:$B$233,0),LEFT(F$7,2)-1,,))))),0)</f>
        <v/>
      </c>
      <c r="N72" s="11" t="str">
        <f ca="1">IFERROR(IF($I72="","",IF('Input Sheet - LRMC'!$C$18="Yes",'Input Sheet - LRMC'!$C$22,(NPV('Input Sheet - LRMC'!$C$16,OFFSET('Input Sheet - LRMC'!$C$235,MATCH($B34,'Input Sheet - LRMC'!$B$236:$B$249,0),,,):OFFSET('Input Sheet - LRMC'!$C$235,MATCH($B34,'Input Sheet - LRMC'!$B$236:$B$249,0),LEFT(G$7,2)-1,,)))/(NPV('Input Sheet - LRMC'!$C$16,OFFSET('Input Sheet - LRMC'!$C$219,MATCH($B34,'Input Sheet - LRMC'!$B$220:$B$233,0),,,):OFFSET('Input Sheet - LRMC'!$C$219,MATCH($B34,'Input Sheet - LRMC'!$B$220:$B$233,0),LEFT(G$7,2)-1,,))))),0)</f>
        <v/>
      </c>
      <c r="P72" s="46" t="str">
        <f t="shared" si="45"/>
        <v/>
      </c>
      <c r="Q72" s="11" t="str">
        <f t="shared" si="46"/>
        <v/>
      </c>
      <c r="R72" s="11" t="str">
        <f t="shared" si="43"/>
        <v/>
      </c>
      <c r="S72" s="82" t="str">
        <f t="shared" si="43"/>
        <v/>
      </c>
      <c r="T72" s="11" t="str">
        <f t="shared" si="43"/>
        <v/>
      </c>
      <c r="U72" s="11" t="str">
        <f t="shared" si="43"/>
        <v/>
      </c>
      <c r="W72" s="46" t="str">
        <f t="shared" si="47"/>
        <v/>
      </c>
      <c r="X72" s="11" t="str">
        <f>IF($W72="","",'Input Sheet - LRMC'!$C$28)</f>
        <v/>
      </c>
      <c r="Y72" s="11" t="str">
        <f>IF($W72="","",'Input Sheet - LRMC'!$C$28)</f>
        <v/>
      </c>
      <c r="Z72" s="11" t="str">
        <f>IF($W72="","",'Input Sheet - LRMC'!$C$28)</f>
        <v/>
      </c>
      <c r="AA72" s="11" t="str">
        <f>IF($W72="","",'Input Sheet - LRMC'!$C$28)</f>
        <v/>
      </c>
      <c r="AB72" s="11" t="str">
        <f>IF($W72="","",'Input Sheet - LRMC'!$C$28)</f>
        <v/>
      </c>
    </row>
    <row r="73" spans="2:28">
      <c r="B73" s="46" t="str">
        <f t="shared" si="42"/>
        <v/>
      </c>
      <c r="C73" s="11" t="str">
        <f ca="1">IFERROR(IF($B73="","",(NPV('Input Sheet - LRMC'!$C$16,OFFSET('Input Sheet - LRMC'!$C$203,MATCH($B73,'Input Sheet - LRMC'!$B$204:$B$217,0),,,):OFFSET('Input Sheet - LRMC'!$C$203,MATCH($B73,'Input Sheet - LRMC'!$B$204:$B$217,0),LEFT(C$64,2)-1,,)))/(NPV('Input Sheet - LRMC'!$C$16,OFFSET('Input Sheet - LRMC'!$C$219,MATCH($B73,'Input Sheet - LRMC'!$B$220:$B$233,0),,,):OFFSET('Input Sheet - LRMC'!$C$219,MATCH($B73,'Input Sheet - LRMC'!$B$220:$B$233,0),LEFT(C$64,2)-1,,)))),0)</f>
        <v/>
      </c>
      <c r="D73" s="11" t="str">
        <f ca="1">IFERROR(IF($B73="","",(NPV('Input Sheet - LRMC'!$C$16,OFFSET('Input Sheet - LRMC'!$C$203,MATCH($B73,'Input Sheet - LRMC'!$B$204:$B$217,0),,,):OFFSET('Input Sheet - LRMC'!$C$203,MATCH($B73,'Input Sheet - LRMC'!$B$204:$B$217,0),LEFT(D$64,2)-1,,)))/(NPV('Input Sheet - LRMC'!$C$16,OFFSET('Input Sheet - LRMC'!$C$219,MATCH($B73,'Input Sheet - LRMC'!$B$220:$B$233,0),,,):OFFSET('Input Sheet - LRMC'!$C$219,MATCH($B73,'Input Sheet - LRMC'!$B$220:$B$233,0),LEFT(D$64,2)-1,,)))),0)</f>
        <v/>
      </c>
      <c r="E73" s="11" t="str">
        <f ca="1">IFERROR(IF($B73="","",(NPV('Input Sheet - LRMC'!$C$16,OFFSET('Input Sheet - LRMC'!$C$203,MATCH($B73,'Input Sheet - LRMC'!$B$204:$B$217,0),,,):OFFSET('Input Sheet - LRMC'!$C$203,MATCH($B73,'Input Sheet - LRMC'!$B$204:$B$217,0),LEFT(E$64,2)-1,,)))/(NPV('Input Sheet - LRMC'!$C$16,OFFSET('Input Sheet - LRMC'!$C$219,MATCH($B73,'Input Sheet - LRMC'!$B$220:$B$233,0),,,):OFFSET('Input Sheet - LRMC'!$C$219,MATCH($B73,'Input Sheet - LRMC'!$B$220:$B$233,0),LEFT(E$64,2)-1,,)))),0)</f>
        <v/>
      </c>
      <c r="F73" s="11" t="str">
        <f ca="1">IFERROR(IF($B73="","",(NPV('Input Sheet - LRMC'!$C$16,OFFSET('Input Sheet - LRMC'!$C$203,MATCH($B73,'Input Sheet - LRMC'!$B$204:$B$217,0),,,):OFFSET('Input Sheet - LRMC'!$C$203,MATCH($B73,'Input Sheet - LRMC'!$B$204:$B$217,0),LEFT(F$64,2)-1,,)))/(NPV('Input Sheet - LRMC'!$C$16,OFFSET('Input Sheet - LRMC'!$C$219,MATCH($B73,'Input Sheet - LRMC'!$B$220:$B$233,0),,,):OFFSET('Input Sheet - LRMC'!$C$219,MATCH($B73,'Input Sheet - LRMC'!$B$220:$B$233,0),LEFT(F$64,2)-1,,)))),0)</f>
        <v/>
      </c>
      <c r="G73" s="11" t="str">
        <f ca="1">IFERROR(IF($B73="","",(NPV('Input Sheet - LRMC'!$C$16,OFFSET('Input Sheet - LRMC'!$C$203,MATCH($B73,'Input Sheet - LRMC'!$B$204:$B$217,0),,,):OFFSET('Input Sheet - LRMC'!$C$203,MATCH($B73,'Input Sheet - LRMC'!$B$204:$B$217,0),LEFT(G$64,2)-1,,)))/(NPV('Input Sheet - LRMC'!$C$16,OFFSET('Input Sheet - LRMC'!$C$219,MATCH($B73,'Input Sheet - LRMC'!$B$220:$B$233,0),,,):OFFSET('Input Sheet - LRMC'!$C$219,MATCH($B73,'Input Sheet - LRMC'!$B$220:$B$233,0),LEFT(G$64,2)-1,,)))),0)</f>
        <v/>
      </c>
      <c r="I73" s="46" t="str">
        <f t="shared" si="44"/>
        <v/>
      </c>
      <c r="J73" s="11" t="str">
        <f ca="1">IFERROR(IF($I73="","",IF('Input Sheet - LRMC'!$C$18="Yes",'Input Sheet - LRMC'!$C$22,(NPV('Input Sheet - LRMC'!$C$16,OFFSET('Input Sheet - LRMC'!$C$235,MATCH($B35,'Input Sheet - LRMC'!$B$236:$B$249,0),,,):OFFSET('Input Sheet - LRMC'!$C$235,MATCH($B35,'Input Sheet - LRMC'!$B$236:$B$249,0),LEFT(C$7,2)-1,,)))/(NPV('Input Sheet - LRMC'!$C$16,OFFSET('Input Sheet - LRMC'!$C$219,MATCH($B35,'Input Sheet - LRMC'!$B$220:$B$233,0),,,):OFFSET('Input Sheet - LRMC'!$C$219,MATCH($B35,'Input Sheet - LRMC'!$B$220:$B$233,0),LEFT(C$7,2)-1,,))))),0)</f>
        <v/>
      </c>
      <c r="K73" s="11" t="str">
        <f ca="1">IFERROR(IF($I73="","",IF('Input Sheet - LRMC'!$C$18="Yes",'Input Sheet - LRMC'!$C$22,(NPV('Input Sheet - LRMC'!$C$16,OFFSET('Input Sheet - LRMC'!$C$235,MATCH($B35,'Input Sheet - LRMC'!$B$236:$B$249,0),,,):OFFSET('Input Sheet - LRMC'!$C$235,MATCH($B35,'Input Sheet - LRMC'!$B$236:$B$249,0),LEFT(D$7,2)-1,,)))/(NPV('Input Sheet - LRMC'!$C$16,OFFSET('Input Sheet - LRMC'!$C$219,MATCH($B35,'Input Sheet - LRMC'!$B$220:$B$233,0),,,):OFFSET('Input Sheet - LRMC'!$C$219,MATCH($B35,'Input Sheet - LRMC'!$B$220:$B$233,0),LEFT(D$7,2)-1,,))))),0)</f>
        <v/>
      </c>
      <c r="L73" s="11" t="str">
        <f ca="1">IFERROR(IF($I73="","",IF('Input Sheet - LRMC'!$C$18="Yes",'Input Sheet - LRMC'!$C$22,(NPV('Input Sheet - LRMC'!$C$16,OFFSET('Input Sheet - LRMC'!$C$235,MATCH($B35,'Input Sheet - LRMC'!$B$236:$B$249,0),,,):OFFSET('Input Sheet - LRMC'!$C$235,MATCH($B35,'Input Sheet - LRMC'!$B$236:$B$249,0),LEFT(E$7,2)-1,,)))/(NPV('Input Sheet - LRMC'!$C$16,OFFSET('Input Sheet - LRMC'!$C$219,MATCH($B35,'Input Sheet - LRMC'!$B$220:$B$233,0),,,):OFFSET('Input Sheet - LRMC'!$C$219,MATCH($B35,'Input Sheet - LRMC'!$B$220:$B$233,0),LEFT(E$7,2)-1,,))))),0)</f>
        <v/>
      </c>
      <c r="M73" s="11" t="str">
        <f ca="1">IFERROR(IF($I73="","",IF('Input Sheet - LRMC'!$C$18="Yes",'Input Sheet - LRMC'!$C$22,(NPV('Input Sheet - LRMC'!$C$16,OFFSET('Input Sheet - LRMC'!$C$235,MATCH($B35,'Input Sheet - LRMC'!$B$236:$B$249,0),,,):OFFSET('Input Sheet - LRMC'!$C$235,MATCH($B35,'Input Sheet - LRMC'!$B$236:$B$249,0),LEFT(F$7,2)-1,,)))/(NPV('Input Sheet - LRMC'!$C$16,OFFSET('Input Sheet - LRMC'!$C$219,MATCH($B35,'Input Sheet - LRMC'!$B$220:$B$233,0),,,):OFFSET('Input Sheet - LRMC'!$C$219,MATCH($B35,'Input Sheet - LRMC'!$B$220:$B$233,0),LEFT(F$7,2)-1,,))))),0)</f>
        <v/>
      </c>
      <c r="N73" s="11" t="str">
        <f ca="1">IFERROR(IF($I73="","",IF('Input Sheet - LRMC'!$C$18="Yes",'Input Sheet - LRMC'!$C$22,(NPV('Input Sheet - LRMC'!$C$16,OFFSET('Input Sheet - LRMC'!$C$235,MATCH($B35,'Input Sheet - LRMC'!$B$236:$B$249,0),,,):OFFSET('Input Sheet - LRMC'!$C$235,MATCH($B35,'Input Sheet - LRMC'!$B$236:$B$249,0),LEFT(G$7,2)-1,,)))/(NPV('Input Sheet - LRMC'!$C$16,OFFSET('Input Sheet - LRMC'!$C$219,MATCH($B35,'Input Sheet - LRMC'!$B$220:$B$233,0),,,):OFFSET('Input Sheet - LRMC'!$C$219,MATCH($B35,'Input Sheet - LRMC'!$B$220:$B$233,0),LEFT(G$7,2)-1,,))))),0)</f>
        <v/>
      </c>
      <c r="P73" s="46" t="str">
        <f t="shared" si="45"/>
        <v/>
      </c>
      <c r="Q73" s="11" t="str">
        <f t="shared" si="46"/>
        <v/>
      </c>
      <c r="R73" s="11" t="str">
        <f t="shared" si="43"/>
        <v/>
      </c>
      <c r="S73" s="82" t="str">
        <f t="shared" si="43"/>
        <v/>
      </c>
      <c r="T73" s="11" t="str">
        <f t="shared" si="43"/>
        <v/>
      </c>
      <c r="U73" s="11" t="str">
        <f t="shared" si="43"/>
        <v/>
      </c>
      <c r="W73" s="46" t="str">
        <f t="shared" si="47"/>
        <v/>
      </c>
      <c r="X73" s="11" t="str">
        <f>IF($W73="","",'Input Sheet - LRMC'!$C$28)</f>
        <v/>
      </c>
      <c r="Y73" s="11" t="str">
        <f>IF($W73="","",'Input Sheet - LRMC'!$C$28)</f>
        <v/>
      </c>
      <c r="Z73" s="11" t="str">
        <f>IF($W73="","",'Input Sheet - LRMC'!$C$28)</f>
        <v/>
      </c>
      <c r="AA73" s="11" t="str">
        <f>IF($W73="","",'Input Sheet - LRMC'!$C$28)</f>
        <v/>
      </c>
      <c r="AB73" s="11" t="str">
        <f>IF($W73="","",'Input Sheet - LRMC'!$C$28)</f>
        <v/>
      </c>
    </row>
    <row r="74" spans="2:28">
      <c r="B74" s="46" t="str">
        <f t="shared" si="42"/>
        <v/>
      </c>
      <c r="C74" s="11" t="str">
        <f ca="1">IFERROR(IF($B74="","",(NPV('Input Sheet - LRMC'!$C$16,OFFSET('Input Sheet - LRMC'!$C$203,MATCH($B74,'Input Sheet - LRMC'!$B$204:$B$217,0),,,):OFFSET('Input Sheet - LRMC'!$C$203,MATCH($B74,'Input Sheet - LRMC'!$B$204:$B$217,0),LEFT(C$64,2)-1,,)))/(NPV('Input Sheet - LRMC'!$C$16,OFFSET('Input Sheet - LRMC'!$C$219,MATCH($B74,'Input Sheet - LRMC'!$B$220:$B$233,0),,,):OFFSET('Input Sheet - LRMC'!$C$219,MATCH($B74,'Input Sheet - LRMC'!$B$220:$B$233,0),LEFT(C$64,2)-1,,)))),0)</f>
        <v/>
      </c>
      <c r="D74" s="11" t="str">
        <f ca="1">IFERROR(IF($B74="","",(NPV('Input Sheet - LRMC'!$C$16,OFFSET('Input Sheet - LRMC'!$C$203,MATCH($B74,'Input Sheet - LRMC'!$B$204:$B$217,0),,,):OFFSET('Input Sheet - LRMC'!$C$203,MATCH($B74,'Input Sheet - LRMC'!$B$204:$B$217,0),LEFT(D$64,2)-1,,)))/(NPV('Input Sheet - LRMC'!$C$16,OFFSET('Input Sheet - LRMC'!$C$219,MATCH($B74,'Input Sheet - LRMC'!$B$220:$B$233,0),,,):OFFSET('Input Sheet - LRMC'!$C$219,MATCH($B74,'Input Sheet - LRMC'!$B$220:$B$233,0),LEFT(D$64,2)-1,,)))),0)</f>
        <v/>
      </c>
      <c r="E74" s="11" t="str">
        <f ca="1">IFERROR(IF($B74="","",(NPV('Input Sheet - LRMC'!$C$16,OFFSET('Input Sheet - LRMC'!$C$203,MATCH($B74,'Input Sheet - LRMC'!$B$204:$B$217,0),,,):OFFSET('Input Sheet - LRMC'!$C$203,MATCH($B74,'Input Sheet - LRMC'!$B$204:$B$217,0),LEFT(E$64,2)-1,,)))/(NPV('Input Sheet - LRMC'!$C$16,OFFSET('Input Sheet - LRMC'!$C$219,MATCH($B74,'Input Sheet - LRMC'!$B$220:$B$233,0),,,):OFFSET('Input Sheet - LRMC'!$C$219,MATCH($B74,'Input Sheet - LRMC'!$B$220:$B$233,0),LEFT(E$64,2)-1,,)))),0)</f>
        <v/>
      </c>
      <c r="F74" s="11" t="str">
        <f ca="1">IFERROR(IF($B74="","",(NPV('Input Sheet - LRMC'!$C$16,OFFSET('Input Sheet - LRMC'!$C$203,MATCH($B74,'Input Sheet - LRMC'!$B$204:$B$217,0),,,):OFFSET('Input Sheet - LRMC'!$C$203,MATCH($B74,'Input Sheet - LRMC'!$B$204:$B$217,0),LEFT(F$64,2)-1,,)))/(NPV('Input Sheet - LRMC'!$C$16,OFFSET('Input Sheet - LRMC'!$C$219,MATCH($B74,'Input Sheet - LRMC'!$B$220:$B$233,0),,,):OFFSET('Input Sheet - LRMC'!$C$219,MATCH($B74,'Input Sheet - LRMC'!$B$220:$B$233,0),LEFT(F$64,2)-1,,)))),0)</f>
        <v/>
      </c>
      <c r="G74" s="11" t="str">
        <f ca="1">IFERROR(IF($B74="","",(NPV('Input Sheet - LRMC'!$C$16,OFFSET('Input Sheet - LRMC'!$C$203,MATCH($B74,'Input Sheet - LRMC'!$B$204:$B$217,0),,,):OFFSET('Input Sheet - LRMC'!$C$203,MATCH($B74,'Input Sheet - LRMC'!$B$204:$B$217,0),LEFT(G$64,2)-1,,)))/(NPV('Input Sheet - LRMC'!$C$16,OFFSET('Input Sheet - LRMC'!$C$219,MATCH($B74,'Input Sheet - LRMC'!$B$220:$B$233,0),,,):OFFSET('Input Sheet - LRMC'!$C$219,MATCH($B74,'Input Sheet - LRMC'!$B$220:$B$233,0),LEFT(G$64,2)-1,,)))),0)</f>
        <v/>
      </c>
      <c r="I74" s="46" t="str">
        <f t="shared" si="44"/>
        <v/>
      </c>
      <c r="J74" s="11" t="str">
        <f ca="1">IFERROR(IF($I74="","",IF('Input Sheet - LRMC'!$C$18="Yes",'Input Sheet - LRMC'!$C$22,(NPV('Input Sheet - LRMC'!$C$16,OFFSET('Input Sheet - LRMC'!$C$235,MATCH($B36,'Input Sheet - LRMC'!$B$236:$B$249,0),,,):OFFSET('Input Sheet - LRMC'!$C$235,MATCH($B36,'Input Sheet - LRMC'!$B$236:$B$249,0),LEFT(C$7,2)-1,,)))/(NPV('Input Sheet - LRMC'!$C$16,OFFSET('Input Sheet - LRMC'!$C$219,MATCH($B36,'Input Sheet - LRMC'!$B$220:$B$233,0),,,):OFFSET('Input Sheet - LRMC'!$C$219,MATCH($B36,'Input Sheet - LRMC'!$B$220:$B$233,0),LEFT(C$7,2)-1,,))))),0)</f>
        <v/>
      </c>
      <c r="K74" s="11" t="str">
        <f ca="1">IFERROR(IF($I74="","",IF('Input Sheet - LRMC'!$C$18="Yes",'Input Sheet - LRMC'!$C$22,(NPV('Input Sheet - LRMC'!$C$16,OFFSET('Input Sheet - LRMC'!$C$235,MATCH($B36,'Input Sheet - LRMC'!$B$236:$B$249,0),,,):OFFSET('Input Sheet - LRMC'!$C$235,MATCH($B36,'Input Sheet - LRMC'!$B$236:$B$249,0),LEFT(D$7,2)-1,,)))/(NPV('Input Sheet - LRMC'!$C$16,OFFSET('Input Sheet - LRMC'!$C$219,MATCH($B36,'Input Sheet - LRMC'!$B$220:$B$233,0),,,):OFFSET('Input Sheet - LRMC'!$C$219,MATCH($B36,'Input Sheet - LRMC'!$B$220:$B$233,0),LEFT(D$7,2)-1,,))))),0)</f>
        <v/>
      </c>
      <c r="L74" s="11" t="str">
        <f ca="1">IFERROR(IF($I74="","",IF('Input Sheet - LRMC'!$C$18="Yes",'Input Sheet - LRMC'!$C$22,(NPV('Input Sheet - LRMC'!$C$16,OFFSET('Input Sheet - LRMC'!$C$235,MATCH($B36,'Input Sheet - LRMC'!$B$236:$B$249,0),,,):OFFSET('Input Sheet - LRMC'!$C$235,MATCH($B36,'Input Sheet - LRMC'!$B$236:$B$249,0),LEFT(E$7,2)-1,,)))/(NPV('Input Sheet - LRMC'!$C$16,OFFSET('Input Sheet - LRMC'!$C$219,MATCH($B36,'Input Sheet - LRMC'!$B$220:$B$233,0),,,):OFFSET('Input Sheet - LRMC'!$C$219,MATCH($B36,'Input Sheet - LRMC'!$B$220:$B$233,0),LEFT(E$7,2)-1,,))))),0)</f>
        <v/>
      </c>
      <c r="M74" s="11" t="str">
        <f ca="1">IFERROR(IF($I74="","",IF('Input Sheet - LRMC'!$C$18="Yes",'Input Sheet - LRMC'!$C$22,(NPV('Input Sheet - LRMC'!$C$16,OFFSET('Input Sheet - LRMC'!$C$235,MATCH($B36,'Input Sheet - LRMC'!$B$236:$B$249,0),,,):OFFSET('Input Sheet - LRMC'!$C$235,MATCH($B36,'Input Sheet - LRMC'!$B$236:$B$249,0),LEFT(F$7,2)-1,,)))/(NPV('Input Sheet - LRMC'!$C$16,OFFSET('Input Sheet - LRMC'!$C$219,MATCH($B36,'Input Sheet - LRMC'!$B$220:$B$233,0),,,):OFFSET('Input Sheet - LRMC'!$C$219,MATCH($B36,'Input Sheet - LRMC'!$B$220:$B$233,0),LEFT(F$7,2)-1,,))))),0)</f>
        <v/>
      </c>
      <c r="N74" s="11" t="str">
        <f ca="1">IFERROR(IF($I74="","",IF('Input Sheet - LRMC'!$C$18="Yes",'Input Sheet - LRMC'!$C$22,(NPV('Input Sheet - LRMC'!$C$16,OFFSET('Input Sheet - LRMC'!$C$235,MATCH($B36,'Input Sheet - LRMC'!$B$236:$B$249,0),,,):OFFSET('Input Sheet - LRMC'!$C$235,MATCH($B36,'Input Sheet - LRMC'!$B$236:$B$249,0),LEFT(G$7,2)-1,,)))/(NPV('Input Sheet - LRMC'!$C$16,OFFSET('Input Sheet - LRMC'!$C$219,MATCH($B36,'Input Sheet - LRMC'!$B$220:$B$233,0),,,):OFFSET('Input Sheet - LRMC'!$C$219,MATCH($B36,'Input Sheet - LRMC'!$B$220:$B$233,0),LEFT(G$7,2)-1,,))))),0)</f>
        <v/>
      </c>
      <c r="P74" s="46" t="str">
        <f t="shared" si="45"/>
        <v/>
      </c>
      <c r="Q74" s="11" t="str">
        <f t="shared" si="46"/>
        <v/>
      </c>
      <c r="R74" s="11" t="str">
        <f t="shared" si="43"/>
        <v/>
      </c>
      <c r="S74" s="82" t="str">
        <f t="shared" si="43"/>
        <v/>
      </c>
      <c r="T74" s="11" t="str">
        <f t="shared" si="43"/>
        <v/>
      </c>
      <c r="U74" s="11" t="str">
        <f t="shared" si="43"/>
        <v/>
      </c>
      <c r="W74" s="46" t="str">
        <f t="shared" si="47"/>
        <v/>
      </c>
      <c r="X74" s="11" t="str">
        <f>IF($W74="","",'Input Sheet - LRMC'!$C$28)</f>
        <v/>
      </c>
      <c r="Y74" s="11" t="str">
        <f>IF($W74="","",'Input Sheet - LRMC'!$C$28)</f>
        <v/>
      </c>
      <c r="Z74" s="11" t="str">
        <f>IF($W74="","",'Input Sheet - LRMC'!$C$28)</f>
        <v/>
      </c>
      <c r="AA74" s="11" t="str">
        <f>IF($W74="","",'Input Sheet - LRMC'!$C$28)</f>
        <v/>
      </c>
      <c r="AB74" s="11" t="str">
        <f>IF($W74="","",'Input Sheet - LRMC'!$C$28)</f>
        <v/>
      </c>
    </row>
    <row r="75" spans="2:28">
      <c r="B75" s="46" t="str">
        <f t="shared" si="42"/>
        <v/>
      </c>
      <c r="C75" s="11" t="str">
        <f ca="1">IFERROR(IF($B75="","",(NPV('Input Sheet - LRMC'!$C$16,OFFSET('Input Sheet - LRMC'!$C$203,MATCH($B75,'Input Sheet - LRMC'!$B$204:$B$217,0),,,):OFFSET('Input Sheet - LRMC'!$C$203,MATCH($B75,'Input Sheet - LRMC'!$B$204:$B$217,0),LEFT(C$64,2)-1,,)))/(NPV('Input Sheet - LRMC'!$C$16,OFFSET('Input Sheet - LRMC'!$C$219,MATCH($B75,'Input Sheet - LRMC'!$B$220:$B$233,0),,,):OFFSET('Input Sheet - LRMC'!$C$219,MATCH($B75,'Input Sheet - LRMC'!$B$220:$B$233,0),LEFT(C$64,2)-1,,)))),0)</f>
        <v/>
      </c>
      <c r="D75" s="11" t="str">
        <f ca="1">IFERROR(IF($B75="","",(NPV('Input Sheet - LRMC'!$C$16,OFFSET('Input Sheet - LRMC'!$C$203,MATCH($B75,'Input Sheet - LRMC'!$B$204:$B$217,0),,,):OFFSET('Input Sheet - LRMC'!$C$203,MATCH($B75,'Input Sheet - LRMC'!$B$204:$B$217,0),LEFT(D$64,2)-1,,)))/(NPV('Input Sheet - LRMC'!$C$16,OFFSET('Input Sheet - LRMC'!$C$219,MATCH($B75,'Input Sheet - LRMC'!$B$220:$B$233,0),,,):OFFSET('Input Sheet - LRMC'!$C$219,MATCH($B75,'Input Sheet - LRMC'!$B$220:$B$233,0),LEFT(D$64,2)-1,,)))),0)</f>
        <v/>
      </c>
      <c r="E75" s="11" t="str">
        <f ca="1">IFERROR(IF($B75="","",(NPV('Input Sheet - LRMC'!$C$16,OFFSET('Input Sheet - LRMC'!$C$203,MATCH($B75,'Input Sheet - LRMC'!$B$204:$B$217,0),,,):OFFSET('Input Sheet - LRMC'!$C$203,MATCH($B75,'Input Sheet - LRMC'!$B$204:$B$217,0),LEFT(E$64,2)-1,,)))/(NPV('Input Sheet - LRMC'!$C$16,OFFSET('Input Sheet - LRMC'!$C$219,MATCH($B75,'Input Sheet - LRMC'!$B$220:$B$233,0),,,):OFFSET('Input Sheet - LRMC'!$C$219,MATCH($B75,'Input Sheet - LRMC'!$B$220:$B$233,0),LEFT(E$64,2)-1,,)))),0)</f>
        <v/>
      </c>
      <c r="F75" s="11" t="str">
        <f ca="1">IFERROR(IF($B75="","",(NPV('Input Sheet - LRMC'!$C$16,OFFSET('Input Sheet - LRMC'!$C$203,MATCH($B75,'Input Sheet - LRMC'!$B$204:$B$217,0),,,):OFFSET('Input Sheet - LRMC'!$C$203,MATCH($B75,'Input Sheet - LRMC'!$B$204:$B$217,0),LEFT(F$64,2)-1,,)))/(NPV('Input Sheet - LRMC'!$C$16,OFFSET('Input Sheet - LRMC'!$C$219,MATCH($B75,'Input Sheet - LRMC'!$B$220:$B$233,0),,,):OFFSET('Input Sheet - LRMC'!$C$219,MATCH($B75,'Input Sheet - LRMC'!$B$220:$B$233,0),LEFT(F$64,2)-1,,)))),0)</f>
        <v/>
      </c>
      <c r="G75" s="11" t="str">
        <f ca="1">IFERROR(IF($B75="","",(NPV('Input Sheet - LRMC'!$C$16,OFFSET('Input Sheet - LRMC'!$C$203,MATCH($B75,'Input Sheet - LRMC'!$B$204:$B$217,0),,,):OFFSET('Input Sheet - LRMC'!$C$203,MATCH($B75,'Input Sheet - LRMC'!$B$204:$B$217,0),LEFT(G$64,2)-1,,)))/(NPV('Input Sheet - LRMC'!$C$16,OFFSET('Input Sheet - LRMC'!$C$219,MATCH($B75,'Input Sheet - LRMC'!$B$220:$B$233,0),,,):OFFSET('Input Sheet - LRMC'!$C$219,MATCH($B75,'Input Sheet - LRMC'!$B$220:$B$233,0),LEFT(G$64,2)-1,,)))),0)</f>
        <v/>
      </c>
      <c r="I75" s="46" t="str">
        <f t="shared" si="44"/>
        <v/>
      </c>
      <c r="J75" s="11" t="str">
        <f ca="1">IFERROR(IF($I75="","",IF('Input Sheet - LRMC'!$C$18="Yes",'Input Sheet - LRMC'!$C$22,(NPV('Input Sheet - LRMC'!$C$16,OFFSET('Input Sheet - LRMC'!$C$235,MATCH($B37,'Input Sheet - LRMC'!$B$236:$B$249,0),,,):OFFSET('Input Sheet - LRMC'!$C$235,MATCH($B37,'Input Sheet - LRMC'!$B$236:$B$249,0),LEFT(C$7,2)-1,,)))/(NPV('Input Sheet - LRMC'!$C$16,OFFSET('Input Sheet - LRMC'!$C$219,MATCH($B37,'Input Sheet - LRMC'!$B$220:$B$233,0),,,):OFFSET('Input Sheet - LRMC'!$C$219,MATCH($B37,'Input Sheet - LRMC'!$B$220:$B$233,0),LEFT(C$7,2)-1,,))))),0)</f>
        <v/>
      </c>
      <c r="K75" s="11" t="str">
        <f ca="1">IFERROR(IF($I75="","",IF('Input Sheet - LRMC'!$C$18="Yes",'Input Sheet - LRMC'!$C$22,(NPV('Input Sheet - LRMC'!$C$16,OFFSET('Input Sheet - LRMC'!$C$235,MATCH($B37,'Input Sheet - LRMC'!$B$236:$B$249,0),,,):OFFSET('Input Sheet - LRMC'!$C$235,MATCH($B37,'Input Sheet - LRMC'!$B$236:$B$249,0),LEFT(D$7,2)-1,,)))/(NPV('Input Sheet - LRMC'!$C$16,OFFSET('Input Sheet - LRMC'!$C$219,MATCH($B37,'Input Sheet - LRMC'!$B$220:$B$233,0),,,):OFFSET('Input Sheet - LRMC'!$C$219,MATCH($B37,'Input Sheet - LRMC'!$B$220:$B$233,0),LEFT(D$7,2)-1,,))))),0)</f>
        <v/>
      </c>
      <c r="L75" s="11" t="str">
        <f ca="1">IFERROR(IF($I75="","",IF('Input Sheet - LRMC'!$C$18="Yes",'Input Sheet - LRMC'!$C$22,(NPV('Input Sheet - LRMC'!$C$16,OFFSET('Input Sheet - LRMC'!$C$235,MATCH($B37,'Input Sheet - LRMC'!$B$236:$B$249,0),,,):OFFSET('Input Sheet - LRMC'!$C$235,MATCH($B37,'Input Sheet - LRMC'!$B$236:$B$249,0),LEFT(E$7,2)-1,,)))/(NPV('Input Sheet - LRMC'!$C$16,OFFSET('Input Sheet - LRMC'!$C$219,MATCH($B37,'Input Sheet - LRMC'!$B$220:$B$233,0),,,):OFFSET('Input Sheet - LRMC'!$C$219,MATCH($B37,'Input Sheet - LRMC'!$B$220:$B$233,0),LEFT(E$7,2)-1,,))))),0)</f>
        <v/>
      </c>
      <c r="M75" s="11" t="str">
        <f ca="1">IFERROR(IF($I75="","",IF('Input Sheet - LRMC'!$C$18="Yes",'Input Sheet - LRMC'!$C$22,(NPV('Input Sheet - LRMC'!$C$16,OFFSET('Input Sheet - LRMC'!$C$235,MATCH($B37,'Input Sheet - LRMC'!$B$236:$B$249,0),,,):OFFSET('Input Sheet - LRMC'!$C$235,MATCH($B37,'Input Sheet - LRMC'!$B$236:$B$249,0),LEFT(F$7,2)-1,,)))/(NPV('Input Sheet - LRMC'!$C$16,OFFSET('Input Sheet - LRMC'!$C$219,MATCH($B37,'Input Sheet - LRMC'!$B$220:$B$233,0),,,):OFFSET('Input Sheet - LRMC'!$C$219,MATCH($B37,'Input Sheet - LRMC'!$B$220:$B$233,0),LEFT(F$7,2)-1,,))))),0)</f>
        <v/>
      </c>
      <c r="N75" s="11" t="str">
        <f ca="1">IFERROR(IF($I75="","",IF('Input Sheet - LRMC'!$C$18="Yes",'Input Sheet - LRMC'!$C$22,(NPV('Input Sheet - LRMC'!$C$16,OFFSET('Input Sheet - LRMC'!$C$235,MATCH($B37,'Input Sheet - LRMC'!$B$236:$B$249,0),,,):OFFSET('Input Sheet - LRMC'!$C$235,MATCH($B37,'Input Sheet - LRMC'!$B$236:$B$249,0),LEFT(G$7,2)-1,,)))/(NPV('Input Sheet - LRMC'!$C$16,OFFSET('Input Sheet - LRMC'!$C$219,MATCH($B37,'Input Sheet - LRMC'!$B$220:$B$233,0),,,):OFFSET('Input Sheet - LRMC'!$C$219,MATCH($B37,'Input Sheet - LRMC'!$B$220:$B$233,0),LEFT(G$7,2)-1,,))))),0)</f>
        <v/>
      </c>
      <c r="P75" s="46" t="str">
        <f t="shared" si="45"/>
        <v/>
      </c>
      <c r="Q75" s="11" t="str">
        <f t="shared" si="46"/>
        <v/>
      </c>
      <c r="R75" s="11" t="str">
        <f t="shared" si="43"/>
        <v/>
      </c>
      <c r="S75" s="82" t="str">
        <f t="shared" si="43"/>
        <v/>
      </c>
      <c r="T75" s="11" t="str">
        <f t="shared" si="43"/>
        <v/>
      </c>
      <c r="U75" s="11" t="str">
        <f t="shared" si="43"/>
        <v/>
      </c>
      <c r="W75" s="46" t="str">
        <f t="shared" si="47"/>
        <v/>
      </c>
      <c r="X75" s="11" t="str">
        <f>IF($W75="","",'Input Sheet - LRMC'!$C$28)</f>
        <v/>
      </c>
      <c r="Y75" s="11" t="str">
        <f>IF($W75="","",'Input Sheet - LRMC'!$C$28)</f>
        <v/>
      </c>
      <c r="Z75" s="11" t="str">
        <f>IF($W75="","",'Input Sheet - LRMC'!$C$28)</f>
        <v/>
      </c>
      <c r="AA75" s="11" t="str">
        <f>IF($W75="","",'Input Sheet - LRMC'!$C$28)</f>
        <v/>
      </c>
      <c r="AB75" s="11" t="str">
        <f>IF($W75="","",'Input Sheet - LRMC'!$C$28)</f>
        <v/>
      </c>
    </row>
    <row r="76" spans="2:28">
      <c r="B76" s="46" t="str">
        <f t="shared" si="42"/>
        <v/>
      </c>
      <c r="C76" s="11" t="str">
        <f ca="1">IFERROR(IF($B76="","",(NPV('Input Sheet - LRMC'!$C$16,OFFSET('Input Sheet - LRMC'!$C$203,MATCH($B76,'Input Sheet - LRMC'!$B$204:$B$217,0),,,):OFFSET('Input Sheet - LRMC'!$C$203,MATCH($B76,'Input Sheet - LRMC'!$B$204:$B$217,0),LEFT(C$64,2)-1,,)))/(NPV('Input Sheet - LRMC'!$C$16,OFFSET('Input Sheet - LRMC'!$C$219,MATCH($B76,'Input Sheet - LRMC'!$B$220:$B$233,0),,,):OFFSET('Input Sheet - LRMC'!$C$219,MATCH($B76,'Input Sheet - LRMC'!$B$220:$B$233,0),LEFT(C$64,2)-1,,)))),0)</f>
        <v/>
      </c>
      <c r="D76" s="11" t="str">
        <f ca="1">IFERROR(IF($B76="","",(NPV('Input Sheet - LRMC'!$C$16,OFFSET('Input Sheet - LRMC'!$C$203,MATCH($B76,'Input Sheet - LRMC'!$B$204:$B$217,0),,,):OFFSET('Input Sheet - LRMC'!$C$203,MATCH($B76,'Input Sheet - LRMC'!$B$204:$B$217,0),LEFT(D$64,2)-1,,)))/(NPV('Input Sheet - LRMC'!$C$16,OFFSET('Input Sheet - LRMC'!$C$219,MATCH($B76,'Input Sheet - LRMC'!$B$220:$B$233,0),,,):OFFSET('Input Sheet - LRMC'!$C$219,MATCH($B76,'Input Sheet - LRMC'!$B$220:$B$233,0),LEFT(D$64,2)-1,,)))),0)</f>
        <v/>
      </c>
      <c r="E76" s="11" t="str">
        <f ca="1">IFERROR(IF($B76="","",(NPV('Input Sheet - LRMC'!$C$16,OFFSET('Input Sheet - LRMC'!$C$203,MATCH($B76,'Input Sheet - LRMC'!$B$204:$B$217,0),,,):OFFSET('Input Sheet - LRMC'!$C$203,MATCH($B76,'Input Sheet - LRMC'!$B$204:$B$217,0),LEFT(E$64,2)-1,,)))/(NPV('Input Sheet - LRMC'!$C$16,OFFSET('Input Sheet - LRMC'!$C$219,MATCH($B76,'Input Sheet - LRMC'!$B$220:$B$233,0),,,):OFFSET('Input Sheet - LRMC'!$C$219,MATCH($B76,'Input Sheet - LRMC'!$B$220:$B$233,0),LEFT(E$64,2)-1,,)))),0)</f>
        <v/>
      </c>
      <c r="F76" s="11" t="str">
        <f ca="1">IFERROR(IF($B76="","",(NPV('Input Sheet - LRMC'!$C$16,OFFSET('Input Sheet - LRMC'!$C$203,MATCH($B76,'Input Sheet - LRMC'!$B$204:$B$217,0),,,):OFFSET('Input Sheet - LRMC'!$C$203,MATCH($B76,'Input Sheet - LRMC'!$B$204:$B$217,0),LEFT(F$64,2)-1,,)))/(NPV('Input Sheet - LRMC'!$C$16,OFFSET('Input Sheet - LRMC'!$C$219,MATCH($B76,'Input Sheet - LRMC'!$B$220:$B$233,0),,,):OFFSET('Input Sheet - LRMC'!$C$219,MATCH($B76,'Input Sheet - LRMC'!$B$220:$B$233,0),LEFT(F$64,2)-1,,)))),0)</f>
        <v/>
      </c>
      <c r="G76" s="11" t="str">
        <f ca="1">IFERROR(IF($B76="","",(NPV('Input Sheet - LRMC'!$C$16,OFFSET('Input Sheet - LRMC'!$C$203,MATCH($B76,'Input Sheet - LRMC'!$B$204:$B$217,0),,,):OFFSET('Input Sheet - LRMC'!$C$203,MATCH($B76,'Input Sheet - LRMC'!$B$204:$B$217,0),LEFT(G$64,2)-1,,)))/(NPV('Input Sheet - LRMC'!$C$16,OFFSET('Input Sheet - LRMC'!$C$219,MATCH($B76,'Input Sheet - LRMC'!$B$220:$B$233,0),,,):OFFSET('Input Sheet - LRMC'!$C$219,MATCH($B76,'Input Sheet - LRMC'!$B$220:$B$233,0),LEFT(G$64,2)-1,,)))),0)</f>
        <v/>
      </c>
      <c r="I76" s="46" t="str">
        <f t="shared" ref="I76" si="48">B76</f>
        <v/>
      </c>
      <c r="J76" s="11" t="str">
        <f ca="1">IFERROR(IF($I76="","",IF('Input Sheet - LRMC'!$C$18="Yes",'Input Sheet - LRMC'!$C$22,(NPV('Input Sheet - LRMC'!$C$16,OFFSET('Input Sheet - LRMC'!$C$235,MATCH($B38,'Input Sheet - LRMC'!$B$236:$B$249,0),,,):OFFSET('Input Sheet - LRMC'!$C$235,MATCH($B38,'Input Sheet - LRMC'!$B$236:$B$249,0),LEFT(C$7,2)-1,,)))/(NPV('Input Sheet - LRMC'!$C$16,OFFSET('Input Sheet - LRMC'!$C$219,MATCH($B38,'Input Sheet - LRMC'!$B$220:$B$233,0),,,):OFFSET('Input Sheet - LRMC'!$C$219,MATCH($B38,'Input Sheet - LRMC'!$B$220:$B$233,0),LEFT(C$7,2)-1,,))))),0)</f>
        <v/>
      </c>
      <c r="K76" s="11" t="str">
        <f ca="1">IFERROR(IF($I76="","",IF('Input Sheet - LRMC'!$C$18="Yes",'Input Sheet - LRMC'!$C$22,(NPV('Input Sheet - LRMC'!$C$16,OFFSET('Input Sheet - LRMC'!$C$235,MATCH($B38,'Input Sheet - LRMC'!$B$236:$B$249,0),,,):OFFSET('Input Sheet - LRMC'!$C$235,MATCH($B38,'Input Sheet - LRMC'!$B$236:$B$249,0),LEFT(D$7,2)-1,,)))/(NPV('Input Sheet - LRMC'!$C$16,OFFSET('Input Sheet - LRMC'!$C$219,MATCH($B38,'Input Sheet - LRMC'!$B$220:$B$233,0),,,):OFFSET('Input Sheet - LRMC'!$C$219,MATCH($B38,'Input Sheet - LRMC'!$B$220:$B$233,0),LEFT(D$7,2)-1,,))))),0)</f>
        <v/>
      </c>
      <c r="L76" s="11" t="str">
        <f ca="1">IFERROR(IF($I76="","",IF('Input Sheet - LRMC'!$C$18="Yes",'Input Sheet - LRMC'!$C$22,(NPV('Input Sheet - LRMC'!$C$16,OFFSET('Input Sheet - LRMC'!$C$235,MATCH($B38,'Input Sheet - LRMC'!$B$236:$B$249,0),,,):OFFSET('Input Sheet - LRMC'!$C$235,MATCH($B38,'Input Sheet - LRMC'!$B$236:$B$249,0),LEFT(E$7,2)-1,,)))/(NPV('Input Sheet - LRMC'!$C$16,OFFSET('Input Sheet - LRMC'!$C$219,MATCH($B38,'Input Sheet - LRMC'!$B$220:$B$233,0),,,):OFFSET('Input Sheet - LRMC'!$C$219,MATCH($B38,'Input Sheet - LRMC'!$B$220:$B$233,0),LEFT(E$7,2)-1,,))))),0)</f>
        <v/>
      </c>
      <c r="M76" s="11" t="str">
        <f ca="1">IFERROR(IF($I76="","",IF('Input Sheet - LRMC'!$C$18="Yes",'Input Sheet - LRMC'!$C$22,(NPV('Input Sheet - LRMC'!$C$16,OFFSET('Input Sheet - LRMC'!$C$235,MATCH($B38,'Input Sheet - LRMC'!$B$236:$B$249,0),,,):OFFSET('Input Sheet - LRMC'!$C$235,MATCH($B38,'Input Sheet - LRMC'!$B$236:$B$249,0),LEFT(F$7,2)-1,,)))/(NPV('Input Sheet - LRMC'!$C$16,OFFSET('Input Sheet - LRMC'!$C$219,MATCH($B38,'Input Sheet - LRMC'!$B$220:$B$233,0),,,):OFFSET('Input Sheet - LRMC'!$C$219,MATCH($B38,'Input Sheet - LRMC'!$B$220:$B$233,0),LEFT(F$7,2)-1,,))))),0)</f>
        <v/>
      </c>
      <c r="N76" s="11" t="str">
        <f ca="1">IFERROR(IF($I76="","",IF('Input Sheet - LRMC'!$C$18="Yes",'Input Sheet - LRMC'!$C$22,(NPV('Input Sheet - LRMC'!$C$16,OFFSET('Input Sheet - LRMC'!$C$235,MATCH($B38,'Input Sheet - LRMC'!$B$236:$B$249,0),,,):OFFSET('Input Sheet - LRMC'!$C$235,MATCH($B38,'Input Sheet - LRMC'!$B$236:$B$249,0),LEFT(G$7,2)-1,,)))/(NPV('Input Sheet - LRMC'!$C$16,OFFSET('Input Sheet - LRMC'!$C$219,MATCH($B38,'Input Sheet - LRMC'!$B$220:$B$233,0),,,):OFFSET('Input Sheet - LRMC'!$C$219,MATCH($B38,'Input Sheet - LRMC'!$B$220:$B$233,0),LEFT(G$7,2)-1,,))))),0)</f>
        <v/>
      </c>
      <c r="P76" s="46" t="str">
        <f t="shared" ref="P76" si="49">I76</f>
        <v/>
      </c>
      <c r="Q76" s="11" t="str">
        <f t="shared" ref="Q76" si="50">IF($P76="","",C76+J76)</f>
        <v/>
      </c>
      <c r="R76" s="11" t="str">
        <f t="shared" ref="R76" si="51">IF($P76="","",D76+K76)</f>
        <v/>
      </c>
      <c r="S76" s="82" t="str">
        <f t="shared" ref="S76" si="52">IF($P76="","",E76+L76)</f>
        <v/>
      </c>
      <c r="T76" s="11" t="str">
        <f t="shared" ref="T76" si="53">IF($P76="","",F76+M76)</f>
        <v/>
      </c>
      <c r="U76" s="11" t="str">
        <f t="shared" ref="U76" si="54">IF($P76="","",G76+N76)</f>
        <v/>
      </c>
      <c r="W76" s="46" t="str">
        <f t="shared" ref="W76" si="55">P76</f>
        <v/>
      </c>
      <c r="X76" s="11" t="str">
        <f>IF($W76="","",'Input Sheet - LRMC'!$C$28)</f>
        <v/>
      </c>
      <c r="Y76" s="11" t="str">
        <f>IF($W76="","",'Input Sheet - LRMC'!$C$28)</f>
        <v/>
      </c>
      <c r="Z76" s="11" t="str">
        <f>IF($W76="","",'Input Sheet - LRMC'!$C$28)</f>
        <v/>
      </c>
      <c r="AA76" s="11" t="str">
        <f>IF($W76="","",'Input Sheet - LRMC'!$C$28)</f>
        <v/>
      </c>
      <c r="AB76" s="11" t="str">
        <f>IF($W76="","",'Input Sheet - LRMC'!$C$28)</f>
        <v/>
      </c>
    </row>
    <row r="77" spans="2:28">
      <c r="B77" s="46" t="str">
        <f t="shared" ref="B77" si="56">B58</f>
        <v/>
      </c>
      <c r="C77" s="11" t="str">
        <f ca="1">IFERROR(IF($B77="","",(NPV('Input Sheet - LRMC'!$C$16,OFFSET('Input Sheet - LRMC'!$C$203,MATCH($B77,'Input Sheet - LRMC'!$B$204:$B$217,0),,,):OFFSET('Input Sheet - LRMC'!$C$203,MATCH($B77,'Input Sheet - LRMC'!$B$204:$B$217,0),LEFT(C$64,2)-1,,)))/(NPV('Input Sheet - LRMC'!$C$16,OFFSET('Input Sheet - LRMC'!$C$219,MATCH($B77,'Input Sheet - LRMC'!$B$220:$B$233,0),,,):OFFSET('Input Sheet - LRMC'!$C$219,MATCH($B77,'Input Sheet - LRMC'!$B$220:$B$233,0),LEFT(C$64,2)-1,,)))),0)</f>
        <v/>
      </c>
      <c r="D77" s="11" t="str">
        <f ca="1">IFERROR(IF($B77="","",(NPV('Input Sheet - LRMC'!$C$16,OFFSET('Input Sheet - LRMC'!$C$203,MATCH($B77,'Input Sheet - LRMC'!$B$204:$B$217,0),,,):OFFSET('Input Sheet - LRMC'!$C$203,MATCH($B77,'Input Sheet - LRMC'!$B$204:$B$217,0),LEFT(D$64,2)-1,,)))/(NPV('Input Sheet - LRMC'!$C$16,OFFSET('Input Sheet - LRMC'!$C$219,MATCH($B77,'Input Sheet - LRMC'!$B$220:$B$233,0),,,):OFFSET('Input Sheet - LRMC'!$C$219,MATCH($B77,'Input Sheet - LRMC'!$B$220:$B$233,0),LEFT(D$64,2)-1,,)))),0)</f>
        <v/>
      </c>
      <c r="E77" s="11" t="str">
        <f ca="1">IFERROR(IF($B77="","",(NPV('Input Sheet - LRMC'!$C$16,OFFSET('Input Sheet - LRMC'!$C$203,MATCH($B77,'Input Sheet - LRMC'!$B$204:$B$217,0),,,):OFFSET('Input Sheet - LRMC'!$C$203,MATCH($B77,'Input Sheet - LRMC'!$B$204:$B$217,0),LEFT(E$64,2)-1,,)))/(NPV('Input Sheet - LRMC'!$C$16,OFFSET('Input Sheet - LRMC'!$C$219,MATCH($B77,'Input Sheet - LRMC'!$B$220:$B$233,0),,,):OFFSET('Input Sheet - LRMC'!$C$219,MATCH($B77,'Input Sheet - LRMC'!$B$220:$B$233,0),LEFT(E$64,2)-1,,)))),0)</f>
        <v/>
      </c>
      <c r="F77" s="11" t="str">
        <f ca="1">IFERROR(IF($B77="","",(NPV('Input Sheet - LRMC'!$C$16,OFFSET('Input Sheet - LRMC'!$C$203,MATCH($B77,'Input Sheet - LRMC'!$B$204:$B$217,0),,,):OFFSET('Input Sheet - LRMC'!$C$203,MATCH($B77,'Input Sheet - LRMC'!$B$204:$B$217,0),LEFT(F$64,2)-1,,)))/(NPV('Input Sheet - LRMC'!$C$16,OFFSET('Input Sheet - LRMC'!$C$219,MATCH($B77,'Input Sheet - LRMC'!$B$220:$B$233,0),,,):OFFSET('Input Sheet - LRMC'!$C$219,MATCH($B77,'Input Sheet - LRMC'!$B$220:$B$233,0),LEFT(F$64,2)-1,,)))),0)</f>
        <v/>
      </c>
      <c r="G77" s="11" t="str">
        <f ca="1">IFERROR(IF($B77="","",(NPV('Input Sheet - LRMC'!$C$16,OFFSET('Input Sheet - LRMC'!$C$203,MATCH($B77,'Input Sheet - LRMC'!$B$204:$B$217,0),,,):OFFSET('Input Sheet - LRMC'!$C$203,MATCH($B77,'Input Sheet - LRMC'!$B$204:$B$217,0),LEFT(G$64,2)-1,,)))/(NPV('Input Sheet - LRMC'!$C$16,OFFSET('Input Sheet - LRMC'!$C$219,MATCH($B77,'Input Sheet - LRMC'!$B$220:$B$233,0),,,):OFFSET('Input Sheet - LRMC'!$C$219,MATCH($B77,'Input Sheet - LRMC'!$B$220:$B$233,0),LEFT(G$64,2)-1,,)))),0)</f>
        <v/>
      </c>
      <c r="I77" s="46" t="str">
        <f t="shared" si="44"/>
        <v/>
      </c>
      <c r="J77" s="11" t="str">
        <f ca="1">IFERROR(IF($I77="","",IF('Input Sheet - LRMC'!$C$18="Yes",'Input Sheet - LRMC'!$C$22,(NPV('Input Sheet - LRMC'!$C$16,OFFSET('Input Sheet - LRMC'!$C$235,MATCH($B39,'Input Sheet - LRMC'!$B$236:$B$249,0),,,):OFFSET('Input Sheet - LRMC'!$C$235,MATCH($B39,'Input Sheet - LRMC'!$B$236:$B$249,0),LEFT(C$7,2)-1,,)))/(NPV('Input Sheet - LRMC'!$C$16,OFFSET('Input Sheet - LRMC'!$C$219,MATCH($B39,'Input Sheet - LRMC'!$B$220:$B$233,0),,,):OFFSET('Input Sheet - LRMC'!$C$219,MATCH($B39,'Input Sheet - LRMC'!$B$220:$B$233,0),LEFT(C$7,2)-1,,))))),0)</f>
        <v/>
      </c>
      <c r="K77" s="11" t="str">
        <f ca="1">IFERROR(IF($I77="","",IF('Input Sheet - LRMC'!$C$18="Yes",'Input Sheet - LRMC'!$C$22,(NPV('Input Sheet - LRMC'!$C$16,OFFSET('Input Sheet - LRMC'!$C$235,MATCH($B39,'Input Sheet - LRMC'!$B$236:$B$249,0),,,):OFFSET('Input Sheet - LRMC'!$C$235,MATCH($B39,'Input Sheet - LRMC'!$B$236:$B$249,0),LEFT(D$7,2)-1,,)))/(NPV('Input Sheet - LRMC'!$C$16,OFFSET('Input Sheet - LRMC'!$C$219,MATCH($B39,'Input Sheet - LRMC'!$B$220:$B$233,0),,,):OFFSET('Input Sheet - LRMC'!$C$219,MATCH($B39,'Input Sheet - LRMC'!$B$220:$B$233,0),LEFT(D$7,2)-1,,))))),0)</f>
        <v/>
      </c>
      <c r="L77" s="11" t="str">
        <f ca="1">IFERROR(IF($I77="","",IF('Input Sheet - LRMC'!$C$18="Yes",'Input Sheet - LRMC'!$C$22,(NPV('Input Sheet - LRMC'!$C$16,OFFSET('Input Sheet - LRMC'!$C$235,MATCH($B39,'Input Sheet - LRMC'!$B$236:$B$249,0),,,):OFFSET('Input Sheet - LRMC'!$C$235,MATCH($B39,'Input Sheet - LRMC'!$B$236:$B$249,0),LEFT(E$7,2)-1,,)))/(NPV('Input Sheet - LRMC'!$C$16,OFFSET('Input Sheet - LRMC'!$C$219,MATCH($B39,'Input Sheet - LRMC'!$B$220:$B$233,0),,,):OFFSET('Input Sheet - LRMC'!$C$219,MATCH($B39,'Input Sheet - LRMC'!$B$220:$B$233,0),LEFT(E$7,2)-1,,))))),0)</f>
        <v/>
      </c>
      <c r="M77" s="11" t="str">
        <f ca="1">IFERROR(IF($I77="","",IF('Input Sheet - LRMC'!$C$18="Yes",'Input Sheet - LRMC'!$C$22,(NPV('Input Sheet - LRMC'!$C$16,OFFSET('Input Sheet - LRMC'!$C$235,MATCH($B39,'Input Sheet - LRMC'!$B$236:$B$249,0),,,):OFFSET('Input Sheet - LRMC'!$C$235,MATCH($B39,'Input Sheet - LRMC'!$B$236:$B$249,0),LEFT(F$7,2)-1,,)))/(NPV('Input Sheet - LRMC'!$C$16,OFFSET('Input Sheet - LRMC'!$C$219,MATCH($B39,'Input Sheet - LRMC'!$B$220:$B$233,0),,,):OFFSET('Input Sheet - LRMC'!$C$219,MATCH($B39,'Input Sheet - LRMC'!$B$220:$B$233,0),LEFT(F$7,2)-1,,))))),0)</f>
        <v/>
      </c>
      <c r="N77" s="11" t="str">
        <f ca="1">IFERROR(IF($I77="","",IF('Input Sheet - LRMC'!$C$18="Yes",'Input Sheet - LRMC'!$C$22,(NPV('Input Sheet - LRMC'!$C$16,OFFSET('Input Sheet - LRMC'!$C$235,MATCH($B39,'Input Sheet - LRMC'!$B$236:$B$249,0),,,):OFFSET('Input Sheet - LRMC'!$C$235,MATCH($B39,'Input Sheet - LRMC'!$B$236:$B$249,0),LEFT(G$7,2)-1,,)))/(NPV('Input Sheet - LRMC'!$C$16,OFFSET('Input Sheet - LRMC'!$C$219,MATCH($B39,'Input Sheet - LRMC'!$B$220:$B$233,0),,,):OFFSET('Input Sheet - LRMC'!$C$219,MATCH($B39,'Input Sheet - LRMC'!$B$220:$B$233,0),LEFT(G$7,2)-1,,))))),0)</f>
        <v/>
      </c>
      <c r="P77" s="46" t="str">
        <f t="shared" si="45"/>
        <v/>
      </c>
      <c r="Q77" s="11" t="str">
        <f t="shared" si="46"/>
        <v/>
      </c>
      <c r="R77" s="11" t="str">
        <f t="shared" si="43"/>
        <v/>
      </c>
      <c r="S77" s="82" t="str">
        <f t="shared" si="43"/>
        <v/>
      </c>
      <c r="T77" s="11" t="str">
        <f t="shared" si="43"/>
        <v/>
      </c>
      <c r="U77" s="11" t="str">
        <f t="shared" si="43"/>
        <v/>
      </c>
      <c r="W77" s="46" t="str">
        <f t="shared" si="47"/>
        <v/>
      </c>
      <c r="X77" s="11" t="str">
        <f>IF($W77="","",'Input Sheet - LRMC'!$C$28)</f>
        <v/>
      </c>
      <c r="Y77" s="11" t="str">
        <f>IF($W77="","",'Input Sheet - LRMC'!$C$28)</f>
        <v/>
      </c>
      <c r="Z77" s="11" t="str">
        <f>IF($W77="","",'Input Sheet - LRMC'!$C$28)</f>
        <v/>
      </c>
      <c r="AA77" s="11" t="str">
        <f>IF($W77="","",'Input Sheet - LRMC'!$C$28)</f>
        <v/>
      </c>
      <c r="AB77" s="11" t="str">
        <f>IF($W77="","",'Input Sheet - LRMC'!$C$28)</f>
        <v/>
      </c>
    </row>
    <row r="78" spans="2:28">
      <c r="B78" s="9" t="str">
        <f>B59</f>
        <v>TOTAL</v>
      </c>
      <c r="C78" s="13">
        <f ca="1">IFERROR(IF($B78="","",(NPV('Input Sheet - LRMC'!$C$16,OFFSET('Input Sheet - LRMC'!$C$203,MATCH($B78,'Input Sheet - LRMC'!$B$204:$B$217,0),,,):OFFSET('Input Sheet - LRMC'!$C$203,MATCH($B78,'Input Sheet - LRMC'!$B$204:$B$217,0),LEFT(C$64,2)-1,,)))/(NPV('Input Sheet - LRMC'!$C$16,OFFSET('Input Sheet - LRMC'!$C$219,MATCH($B78,'Input Sheet - LRMC'!$B$220:$B$233,0),,,):OFFSET('Input Sheet - LRMC'!$C$219,MATCH($B78,'Input Sheet - LRMC'!$B$220:$B$233,0),LEFT(C$64,2)-1,,)))),0)</f>
        <v>212.77941720013141</v>
      </c>
      <c r="D78" s="13">
        <f ca="1">IFERROR(IF($B78="","",(NPV('Input Sheet - LRMC'!$C$16,OFFSET('Input Sheet - LRMC'!$C$203,MATCH($B78,'Input Sheet - LRMC'!$B$204:$B$217,0),,,):OFFSET('Input Sheet - LRMC'!$C$203,MATCH($B78,'Input Sheet - LRMC'!$B$204:$B$217,0),LEFT(D$64,2)-1,,)))/(NPV('Input Sheet - LRMC'!$C$16,OFFSET('Input Sheet - LRMC'!$C$219,MATCH($B78,'Input Sheet - LRMC'!$B$220:$B$233,0),,,):OFFSET('Input Sheet - LRMC'!$C$219,MATCH($B78,'Input Sheet - LRMC'!$B$220:$B$233,0),LEFT(D$64,2)-1,,)))),0)</f>
        <v>104.79032321560743</v>
      </c>
      <c r="E78" s="13">
        <f ca="1">IFERROR(IF($B78="","",(NPV('Input Sheet - LRMC'!$C$16,OFFSET('Input Sheet - LRMC'!$C$203,MATCH($B78,'Input Sheet - LRMC'!$B$204:$B$217,0),,,):OFFSET('Input Sheet - LRMC'!$C$203,MATCH($B78,'Input Sheet - LRMC'!$B$204:$B$217,0),LEFT(E$64,2)-1,,)))/(NPV('Input Sheet - LRMC'!$C$16,OFFSET('Input Sheet - LRMC'!$C$219,MATCH($B78,'Input Sheet - LRMC'!$B$220:$B$233,0),,,):OFFSET('Input Sheet - LRMC'!$C$219,MATCH($B78,'Input Sheet - LRMC'!$B$220:$B$233,0),LEFT(E$64,2)-1,,)))),0)</f>
        <v>62.712429522919685</v>
      </c>
      <c r="F78" s="13">
        <f ca="1">IFERROR(IF($B78="","",(NPV('Input Sheet - LRMC'!$C$16,OFFSET('Input Sheet - LRMC'!$C$203,MATCH($B78,'Input Sheet - LRMC'!$B$204:$B$217,0),,,):OFFSET('Input Sheet - LRMC'!$C$203,MATCH($B78,'Input Sheet - LRMC'!$B$204:$B$217,0),LEFT(F$64,2)-1,,)))/(NPV('Input Sheet - LRMC'!$C$16,OFFSET('Input Sheet - LRMC'!$C$219,MATCH($B78,'Input Sheet - LRMC'!$B$220:$B$233,0),,,):OFFSET('Input Sheet - LRMC'!$C$219,MATCH($B78,'Input Sheet - LRMC'!$B$220:$B$233,0),LEFT(F$64,2)-1,,)))),0)</f>
        <v>48.754309367636971</v>
      </c>
      <c r="G78" s="13">
        <f ca="1">IFERROR(IF($B78="","",(NPV('Input Sheet - LRMC'!$C$16,OFFSET('Input Sheet - LRMC'!$C$203,MATCH($B78,'Input Sheet - LRMC'!$B$204:$B$217,0),,,):OFFSET('Input Sheet - LRMC'!$C$203,MATCH($B78,'Input Sheet - LRMC'!$B$204:$B$217,0),LEFT(G$64,2)-1,,)))/(NPV('Input Sheet - LRMC'!$C$16,OFFSET('Input Sheet - LRMC'!$C$219,MATCH($B78,'Input Sheet - LRMC'!$B$220:$B$233,0),,,):OFFSET('Input Sheet - LRMC'!$C$219,MATCH($B78,'Input Sheet - LRMC'!$B$220:$B$233,0),LEFT(G$64,2)-1,,)))),0)</f>
        <v>48.754309367636971</v>
      </c>
      <c r="I78" s="9" t="str">
        <f>B78</f>
        <v>TOTAL</v>
      </c>
      <c r="J78" s="13">
        <f ca="1">IFERROR(IF($I78="","",IF('Input Sheet - LRMC'!$C$18="Yes",'Input Sheet - LRMC'!$C$22,(NPV('Input Sheet - LRMC'!$C$16,OFFSET('Input Sheet - LRMC'!$C$235,MATCH($B40,'Input Sheet - LRMC'!$B$236:$B$249,0),,,):OFFSET('Input Sheet - LRMC'!$C$235,MATCH($B40,'Input Sheet - LRMC'!$B$236:$B$249,0),LEFT(C$7,2)-1,,)))/(NPV('Input Sheet - LRMC'!$C$16,OFFSET('Input Sheet - LRMC'!$C$219,MATCH($B40,'Input Sheet - LRMC'!$B$220:$B$233,0),,,):OFFSET('Input Sheet - LRMC'!$C$219,MATCH($B40,'Input Sheet - LRMC'!$B$220:$B$233,0),LEFT(C$7,2)-1,,))))),0)</f>
        <v>2.6510540345202949</v>
      </c>
      <c r="K78" s="13">
        <f ca="1">IFERROR(IF($I78="","",IF('Input Sheet - LRMC'!$C$18="Yes",'Input Sheet - LRMC'!$C$22,(NPV('Input Sheet - LRMC'!$C$16,OFFSET('Input Sheet - LRMC'!$C$235,MATCH($B40,'Input Sheet - LRMC'!$B$236:$B$249,0),,,):OFFSET('Input Sheet - LRMC'!$C$235,MATCH($B40,'Input Sheet - LRMC'!$B$236:$B$249,0),LEFT(D$7,2)-1,,)))/(NPV('Input Sheet - LRMC'!$C$16,OFFSET('Input Sheet - LRMC'!$C$219,MATCH($B40,'Input Sheet - LRMC'!$B$220:$B$233,0),,,):OFFSET('Input Sheet - LRMC'!$C$219,MATCH($B40,'Input Sheet - LRMC'!$B$220:$B$233,0),LEFT(D$7,2)-1,,))))),0)</f>
        <v>2.4131162416061929</v>
      </c>
      <c r="L78" s="13">
        <f ca="1">IFERROR(IF($I78="","",IF('Input Sheet - LRMC'!$C$18="Yes",'Input Sheet - LRMC'!$C$22,(NPV('Input Sheet - LRMC'!$C$16,OFFSET('Input Sheet - LRMC'!$C$235,MATCH($B40,'Input Sheet - LRMC'!$B$236:$B$249,0),,,):OFFSET('Input Sheet - LRMC'!$C$235,MATCH($B40,'Input Sheet - LRMC'!$B$236:$B$249,0),LEFT(E$7,2)-1,,)))/(NPV('Input Sheet - LRMC'!$C$16,OFFSET('Input Sheet - LRMC'!$C$219,MATCH($B40,'Input Sheet - LRMC'!$B$220:$B$233,0),,,):OFFSET('Input Sheet - LRMC'!$C$219,MATCH($B40,'Input Sheet - LRMC'!$B$220:$B$233,0),LEFT(E$7,2)-1,,))))),0)</f>
        <v>2.4053185438350755</v>
      </c>
      <c r="M78" s="13">
        <f ca="1">IFERROR(IF($I78="","",IF('Input Sheet - LRMC'!$C$18="Yes",'Input Sheet - LRMC'!$C$22,(NPV('Input Sheet - LRMC'!$C$16,OFFSET('Input Sheet - LRMC'!$C$235,MATCH($B40,'Input Sheet - LRMC'!$B$236:$B$249,0),,,):OFFSET('Input Sheet - LRMC'!$C$235,MATCH($B40,'Input Sheet - LRMC'!$B$236:$B$249,0),LEFT(F$7,2)-1,,)))/(NPV('Input Sheet - LRMC'!$C$16,OFFSET('Input Sheet - LRMC'!$C$219,MATCH($B40,'Input Sheet - LRMC'!$B$220:$B$233,0),,,):OFFSET('Input Sheet - LRMC'!$C$219,MATCH($B40,'Input Sheet - LRMC'!$B$220:$B$233,0),LEFT(F$7,2)-1,,))))),0)</f>
        <v>2.4027318838843952</v>
      </c>
      <c r="N78" s="13">
        <f ca="1">IFERROR(IF($I78="","",IF('Input Sheet - LRMC'!$C$18="Yes",'Input Sheet - LRMC'!$C$22,(NPV('Input Sheet - LRMC'!$C$16,OFFSET('Input Sheet - LRMC'!$C$235,MATCH($B40,'Input Sheet - LRMC'!$B$236:$B$249,0),,,):OFFSET('Input Sheet - LRMC'!$C$235,MATCH($B40,'Input Sheet - LRMC'!$B$236:$B$249,0),LEFT(G$7,2)-1,,)))/(NPV('Input Sheet - LRMC'!$C$16,OFFSET('Input Sheet - LRMC'!$C$219,MATCH($B40,'Input Sheet - LRMC'!$B$220:$B$233,0),,,):OFFSET('Input Sheet - LRMC'!$C$219,MATCH($B40,'Input Sheet - LRMC'!$B$220:$B$233,0),LEFT(G$7,2)-1,,))))),0)</f>
        <v>2.4027318838843952</v>
      </c>
      <c r="P78" s="9" t="str">
        <f>I78</f>
        <v>TOTAL</v>
      </c>
      <c r="Q78" s="13">
        <f ca="1">IF($P78="","",C78+J78)</f>
        <v>215.43047123465169</v>
      </c>
      <c r="R78" s="13">
        <f ca="1">IF($P78="","",D78+K78)</f>
        <v>107.20343945721362</v>
      </c>
      <c r="S78" s="83">
        <f ca="1">IF($P78="","",E78+L78)</f>
        <v>65.117748066754757</v>
      </c>
      <c r="T78" s="13">
        <f ca="1">IF($P78="","",F78+M78)</f>
        <v>51.157041251521363</v>
      </c>
      <c r="U78" s="13">
        <f ca="1">IF($P78="","",G78+N78)</f>
        <v>51.157041251521363</v>
      </c>
      <c r="W78" s="9" t="str">
        <f>P78</f>
        <v>TOTAL</v>
      </c>
      <c r="X78" s="13">
        <f>IF($W78="","",'Input Sheet - LRMC'!$C$28)</f>
        <v>0</v>
      </c>
      <c r="Y78" s="13">
        <f>IF($W78="","",'Input Sheet - LRMC'!$C$28)</f>
        <v>0</v>
      </c>
      <c r="Z78" s="13">
        <f>IF($W78="","",'Input Sheet - LRMC'!$C$28)</f>
        <v>0</v>
      </c>
      <c r="AA78" s="13">
        <f>IF($W78="","",'Input Sheet - LRMC'!$C$28)</f>
        <v>0</v>
      </c>
      <c r="AB78" s="13">
        <f>IF($W78="","",'Input Sheet - LRMC'!$C$28)</f>
        <v>0</v>
      </c>
    </row>
    <row r="81" spans="2:28">
      <c r="B81" s="2" t="str">
        <f>'Input Sheet - LRMC'!B252</f>
        <v>Export</v>
      </c>
      <c r="I81" s="2" t="str">
        <f>B81</f>
        <v>Export</v>
      </c>
      <c r="P81" s="2" t="str">
        <f>I81</f>
        <v>Export</v>
      </c>
      <c r="W81" s="2" t="str">
        <f>P81</f>
        <v>Export</v>
      </c>
    </row>
    <row r="83" spans="2:28">
      <c r="B83" s="4" t="s">
        <v>88</v>
      </c>
      <c r="C83" s="8" t="s">
        <v>9</v>
      </c>
      <c r="D83" s="7" t="s">
        <v>10</v>
      </c>
      <c r="E83" s="7" t="s">
        <v>11</v>
      </c>
      <c r="F83" s="7" t="s">
        <v>12</v>
      </c>
      <c r="G83" s="7" t="s">
        <v>13</v>
      </c>
      <c r="I83" s="4" t="s">
        <v>89</v>
      </c>
      <c r="J83" s="8" t="s">
        <v>9</v>
      </c>
      <c r="K83" s="7" t="s">
        <v>10</v>
      </c>
      <c r="L83" s="7" t="s">
        <v>11</v>
      </c>
      <c r="M83" s="7" t="s">
        <v>12</v>
      </c>
      <c r="N83" s="7" t="s">
        <v>13</v>
      </c>
      <c r="P83" s="4" t="s">
        <v>90</v>
      </c>
      <c r="Q83" s="8" t="s">
        <v>9</v>
      </c>
      <c r="R83" s="7" t="s">
        <v>10</v>
      </c>
      <c r="S83" s="81" t="s">
        <v>11</v>
      </c>
      <c r="T83" s="7" t="s">
        <v>12</v>
      </c>
      <c r="U83" s="7" t="s">
        <v>13</v>
      </c>
      <c r="W83" s="4" t="s">
        <v>19</v>
      </c>
      <c r="X83" s="8" t="s">
        <v>9</v>
      </c>
      <c r="Y83" s="7" t="s">
        <v>10</v>
      </c>
      <c r="Z83" s="7" t="s">
        <v>11</v>
      </c>
      <c r="AA83" s="7" t="s">
        <v>12</v>
      </c>
      <c r="AB83" s="7" t="s">
        <v>13</v>
      </c>
    </row>
    <row r="84" spans="2:28">
      <c r="B84" s="46" t="str">
        <f t="shared" ref="B84:B95" si="57">B65</f>
        <v>All Network</v>
      </c>
      <c r="C84" s="11">
        <f ca="1">IFERROR(IF($B84="","",(NPV('Input Sheet - LRMC'!$C$16,OFFSET('Input Sheet - LRMC'!$C$254,MATCH($B84,'Input Sheet - LRMC'!$B$255:$B$268,0),,,):OFFSET('Input Sheet - LRMC'!$C$254,MATCH($B84,'Input Sheet - LRMC'!$B$255:$B$268,0),LEFT(C$83,2)-1,,)))/(NPV('Input Sheet - LRMC'!$C$16,OFFSET('Input Sheet - LRMC'!$C$270,MATCH($B84,'Input Sheet - LRMC'!$B$271:$B$284,0),,,):OFFSET('Input Sheet - LRMC'!$C$270,MATCH($B84,'Input Sheet - LRMC'!$B$271:$B$284,0),LEFT(C$83,2)-1,,)))),0)</f>
        <v>1.9048049982783252E-2</v>
      </c>
      <c r="D84" s="11">
        <f ca="1">IFERROR(IF($B84="","",(NPV('Input Sheet - LRMC'!$C$16,OFFSET('Input Sheet - LRMC'!$C$254,MATCH($B84,'Input Sheet - LRMC'!$B$255:$B$268,0),,,):OFFSET('Input Sheet - LRMC'!$C$254,MATCH($B84,'Input Sheet - LRMC'!$B$255:$B$268,0),LEFT(D$83,2)-1,,)))/(NPV('Input Sheet - LRMC'!$C$16,OFFSET('Input Sheet - LRMC'!$C$270,MATCH($B84,'Input Sheet - LRMC'!$B$271:$B$284,0),,,):OFFSET('Input Sheet - LRMC'!$C$270,MATCH($B84,'Input Sheet - LRMC'!$B$271:$B$284,0),LEFT(D$83,2)-1,,)))),0)</f>
        <v>9.1087489636277781E-3</v>
      </c>
      <c r="E84" s="11">
        <f ca="1">IFERROR(IF($B84="","",(NPV('Input Sheet - LRMC'!$C$16,OFFSET('Input Sheet - LRMC'!$C$254,MATCH($B84,'Input Sheet - LRMC'!$B$255:$B$268,0),,,):OFFSET('Input Sheet - LRMC'!$C$254,MATCH($B84,'Input Sheet - LRMC'!$B$255:$B$268,0),LEFT(E$83,2)-1,,)))/(NPV('Input Sheet - LRMC'!$C$16,OFFSET('Input Sheet - LRMC'!$C$270,MATCH($B84,'Input Sheet - LRMC'!$B$271:$B$284,0),,,):OFFSET('Input Sheet - LRMC'!$C$270,MATCH($B84,'Input Sheet - LRMC'!$B$271:$B$284,0),LEFT(E$83,2)-1,,)))),0)</f>
        <v>6.6388495788938283E-3</v>
      </c>
      <c r="F84" s="11">
        <f ca="1">IFERROR(IF($B84="","",(NPV('Input Sheet - LRMC'!$C$16,OFFSET('Input Sheet - LRMC'!$C$254,MATCH($B84,'Input Sheet - LRMC'!$B$255:$B$268,0),,,):OFFSET('Input Sheet - LRMC'!$C$254,MATCH($B84,'Input Sheet - LRMC'!$B$255:$B$268,0),LEFT(F$83,2)-1,,)))/(NPV('Input Sheet - LRMC'!$C$16,OFFSET('Input Sheet - LRMC'!$C$270,MATCH($B84,'Input Sheet - LRMC'!$B$271:$B$284,0),,,):OFFSET('Input Sheet - LRMC'!$C$270,MATCH($B84,'Input Sheet - LRMC'!$B$271:$B$284,0),LEFT(F$83,2)-1,,)))),0)</f>
        <v>5.5632923510437219E-3</v>
      </c>
      <c r="G84" s="11">
        <f ca="1">IFERROR(IF($B84="","",(NPV('Input Sheet - LRMC'!$C$16,OFFSET('Input Sheet - LRMC'!$C$254,MATCH($B84,'Input Sheet - LRMC'!$B$255:$B$268,0),,,):OFFSET('Input Sheet - LRMC'!$C$254,MATCH($B84,'Input Sheet - LRMC'!$B$255:$B$268,0),LEFT(G$83,2)-1,,)))/(NPV('Input Sheet - LRMC'!$C$16,OFFSET('Input Sheet - LRMC'!$C$270,MATCH($B84,'Input Sheet - LRMC'!$B$271:$B$284,0),,,):OFFSET('Input Sheet - LRMC'!$C$270,MATCH($B84,'Input Sheet - LRMC'!$B$271:$B$284,0),LEFT(G$83,2)-1,,)))),0)</f>
        <v>5.5632923510437219E-3</v>
      </c>
      <c r="I84" s="46" t="str">
        <f>B84</f>
        <v>All Network</v>
      </c>
      <c r="J84" s="11">
        <f ca="1">IFERROR(IF($I84="","",IF('Input Sheet - LRMC'!$C$18="Yes",'Input Sheet - LRMC'!$C$23,(NPV('Input Sheet - LRMC'!$C$16,OFFSET('Input Sheet - LRMC'!$C$286,MATCH($I84,'Input Sheet - LRMC'!$B$287:$B$300,0),,,):OFFSET('Input Sheet - LRMC'!$C$286,MATCH($I84,'Input Sheet - LRMC'!$B$287:$B$300,0),LEFT(J$83,2)-1,,)))/(NPV('Input Sheet - LRMC'!$C$16,OFFSET('Input Sheet - LRMC'!$C$270,MATCH($I84,'Input Sheet - LRMC'!$B$271:$B$284,0),,,):OFFSET('Input Sheet - LRMC'!$C$270,MATCH($I84,'Input Sheet - LRMC'!$B$271:$B$284,0),LEFT(J$83,2)-1,,))))),0)</f>
        <v>2.6951536981837862E-4</v>
      </c>
      <c r="K84" s="11">
        <f ca="1">IFERROR(IF($I84="","",IF('Input Sheet - LRMC'!$C$18="Yes",'Input Sheet - LRMC'!$C$23,(NPV('Input Sheet - LRMC'!$C$16,OFFSET('Input Sheet - LRMC'!$C$286,MATCH($I84,'Input Sheet - LRMC'!$B$287:$B$300,0),,,):OFFSET('Input Sheet - LRMC'!$C$286,MATCH($I84,'Input Sheet - LRMC'!$B$287:$B$300,0),LEFT(K$83,2)-1,,)))/(NPV('Input Sheet - LRMC'!$C$16,OFFSET('Input Sheet - LRMC'!$C$270,MATCH($I84,'Input Sheet - LRMC'!$B$271:$B$284,0),,,):OFFSET('Input Sheet - LRMC'!$C$270,MATCH($I84,'Input Sheet - LRMC'!$B$271:$B$284,0),LEFT(K$83,2)-1,,))))),0)</f>
        <v>2.9170100495068836E-4</v>
      </c>
      <c r="L84" s="11">
        <f ca="1">IFERROR(IF($I84="","",IF('Input Sheet - LRMC'!$C$18="Yes",'Input Sheet - LRMC'!$C$23,(NPV('Input Sheet - LRMC'!$C$16,OFFSET('Input Sheet - LRMC'!$C$286,MATCH($I84,'Input Sheet - LRMC'!$B$287:$B$300,0),,,):OFFSET('Input Sheet - LRMC'!$C$286,MATCH($I84,'Input Sheet - LRMC'!$B$287:$B$300,0),LEFT(L$83,2)-1,,)))/(NPV('Input Sheet - LRMC'!$C$16,OFFSET('Input Sheet - LRMC'!$C$270,MATCH($I84,'Input Sheet - LRMC'!$B$271:$B$284,0),,,):OFFSET('Input Sheet - LRMC'!$C$270,MATCH($I84,'Input Sheet - LRMC'!$B$271:$B$284,0),LEFT(L$83,2)-1,,))))),0)</f>
        <v>2.9721409751701846E-4</v>
      </c>
      <c r="M84" s="11">
        <f ca="1">IFERROR(IF($I84="","",IF('Input Sheet - LRMC'!$C$18="Yes",'Input Sheet - LRMC'!$C$23,(NPV('Input Sheet - LRMC'!$C$16,OFFSET('Input Sheet - LRMC'!$C$286,MATCH($I84,'Input Sheet - LRMC'!$B$287:$B$300,0),,,):OFFSET('Input Sheet - LRMC'!$C$286,MATCH($I84,'Input Sheet - LRMC'!$B$287:$B$300,0),LEFT(M$83,2)-1,,)))/(NPV('Input Sheet - LRMC'!$C$16,OFFSET('Input Sheet - LRMC'!$C$270,MATCH($I84,'Input Sheet - LRMC'!$B$271:$B$284,0),,,):OFFSET('Input Sheet - LRMC'!$C$270,MATCH($I84,'Input Sheet - LRMC'!$B$271:$B$284,0),LEFT(M$83,2)-1,,))))),0)</f>
        <v>2.9961486193445721E-4</v>
      </c>
      <c r="N84" s="11">
        <f ca="1">IFERROR(IF($I84="","",IF('Input Sheet - LRMC'!$C$18="Yes",'Input Sheet - LRMC'!$C$23,(NPV('Input Sheet - LRMC'!$C$16,OFFSET('Input Sheet - LRMC'!$C$286,MATCH($I84,'Input Sheet - LRMC'!$B$287:$B$300,0),,,):OFFSET('Input Sheet - LRMC'!$C$286,MATCH($I84,'Input Sheet - LRMC'!$B$287:$B$300,0),LEFT(N$83,2)-1,,)))/(NPV('Input Sheet - LRMC'!$C$16,OFFSET('Input Sheet - LRMC'!$C$270,MATCH($I84,'Input Sheet - LRMC'!$B$271:$B$284,0),,,):OFFSET('Input Sheet - LRMC'!$C$270,MATCH($I84,'Input Sheet - LRMC'!$B$271:$B$284,0),LEFT(N$83,2)-1,,))))),0)</f>
        <v>2.9961486193445721E-4</v>
      </c>
      <c r="P84" s="46" t="str">
        <f>I84</f>
        <v>All Network</v>
      </c>
      <c r="Q84" s="11">
        <f ca="1">IF($P84="","",C84+J84)</f>
        <v>1.931756535260163E-2</v>
      </c>
      <c r="R84" s="11">
        <f t="shared" ref="R84:U96" ca="1" si="58">IF($P84="","",D84+K84)</f>
        <v>9.4004499685784657E-3</v>
      </c>
      <c r="S84" s="82">
        <f t="shared" ca="1" si="58"/>
        <v>6.9360636764108467E-3</v>
      </c>
      <c r="T84" s="11">
        <f t="shared" ca="1" si="58"/>
        <v>5.862907212978179E-3</v>
      </c>
      <c r="U84" s="11">
        <f t="shared" ca="1" si="58"/>
        <v>5.862907212978179E-3</v>
      </c>
      <c r="W84" s="46" t="str">
        <f>P84</f>
        <v>All Network</v>
      </c>
      <c r="X84" s="11">
        <f>IF($W84="","",'Input Sheet - LRMC'!$C$29)</f>
        <v>0</v>
      </c>
      <c r="Y84" s="11">
        <f>IF($W84="","",'Input Sheet - LRMC'!$C$29)</f>
        <v>0</v>
      </c>
      <c r="Z84" s="11">
        <f>IF($W84="","",'Input Sheet - LRMC'!$C$29)</f>
        <v>0</v>
      </c>
      <c r="AA84" s="11">
        <f>IF($W84="","",'Input Sheet - LRMC'!$C$29)</f>
        <v>0</v>
      </c>
      <c r="AB84" s="11">
        <f>IF($W84="","",'Input Sheet - LRMC'!$C$29)</f>
        <v>0</v>
      </c>
    </row>
    <row r="85" spans="2:28">
      <c r="B85" s="46" t="str">
        <f t="shared" si="57"/>
        <v/>
      </c>
      <c r="C85" s="11" t="str">
        <f ca="1">IFERROR(IF($B85="","",(NPV('Input Sheet - LRMC'!$C$16,OFFSET('Input Sheet - LRMC'!$C$254,MATCH($B85,'Input Sheet - LRMC'!$B$255:$B$268,0),,,):OFFSET('Input Sheet - LRMC'!$C$254,MATCH($B85,'Input Sheet - LRMC'!$B$255:$B$268,0),LEFT(C$83,2)-1,,)))/(NPV('Input Sheet - LRMC'!$C$16,OFFSET('Input Sheet - LRMC'!$C$270,MATCH($B85,'Input Sheet - LRMC'!$B$271:$B$284,0),,,):OFFSET('Input Sheet - LRMC'!$C$270,MATCH($B85,'Input Sheet - LRMC'!$B$271:$B$284,0),LEFT(C$83,2)-1,,)))),0)</f>
        <v/>
      </c>
      <c r="D85" s="11" t="str">
        <f ca="1">IFERROR(IF($B85="","",(NPV('Input Sheet - LRMC'!$C$16,OFFSET('Input Sheet - LRMC'!$C$254,MATCH($B85,'Input Sheet - LRMC'!$B$255:$B$268,0),,,):OFFSET('Input Sheet - LRMC'!$C$254,MATCH($B85,'Input Sheet - LRMC'!$B$255:$B$268,0),LEFT(D$83,2)-1,,)))/(NPV('Input Sheet - LRMC'!$C$16,OFFSET('Input Sheet - LRMC'!$C$270,MATCH($B85,'Input Sheet - LRMC'!$B$271:$B$284,0),,,):OFFSET('Input Sheet - LRMC'!$C$270,MATCH($B85,'Input Sheet - LRMC'!$B$271:$B$284,0),LEFT(D$83,2)-1,,)))),0)</f>
        <v/>
      </c>
      <c r="E85" s="11" t="str">
        <f ca="1">IFERROR(IF($B85="","",(NPV('Input Sheet - LRMC'!$C$16,OFFSET('Input Sheet - LRMC'!$C$254,MATCH($B85,'Input Sheet - LRMC'!$B$255:$B$268,0),,,):OFFSET('Input Sheet - LRMC'!$C$254,MATCH($B85,'Input Sheet - LRMC'!$B$255:$B$268,0),LEFT(E$83,2)-1,,)))/(NPV('Input Sheet - LRMC'!$C$16,OFFSET('Input Sheet - LRMC'!$C$270,MATCH($B85,'Input Sheet - LRMC'!$B$271:$B$284,0),,,):OFFSET('Input Sheet - LRMC'!$C$270,MATCH($B85,'Input Sheet - LRMC'!$B$271:$B$284,0),LEFT(E$83,2)-1,,)))),0)</f>
        <v/>
      </c>
      <c r="F85" s="11" t="str">
        <f ca="1">IFERROR(IF($B85="","",(NPV('Input Sheet - LRMC'!$C$16,OFFSET('Input Sheet - LRMC'!$C$254,MATCH($B85,'Input Sheet - LRMC'!$B$255:$B$268,0),,,):OFFSET('Input Sheet - LRMC'!$C$254,MATCH($B85,'Input Sheet - LRMC'!$B$255:$B$268,0),LEFT(F$83,2)-1,,)))/(NPV('Input Sheet - LRMC'!$C$16,OFFSET('Input Sheet - LRMC'!$C$270,MATCH($B85,'Input Sheet - LRMC'!$B$271:$B$284,0),,,):OFFSET('Input Sheet - LRMC'!$C$270,MATCH($B85,'Input Sheet - LRMC'!$B$271:$B$284,0),LEFT(F$83,2)-1,,)))),0)</f>
        <v/>
      </c>
      <c r="G85" s="11" t="str">
        <f ca="1">IFERROR(IF($B85="","",(NPV('Input Sheet - LRMC'!$C$16,OFFSET('Input Sheet - LRMC'!$C$254,MATCH($B85,'Input Sheet - LRMC'!$B$255:$B$268,0),,,):OFFSET('Input Sheet - LRMC'!$C$254,MATCH($B85,'Input Sheet - LRMC'!$B$255:$B$268,0),LEFT(G$83,2)-1,,)))/(NPV('Input Sheet - LRMC'!$C$16,OFFSET('Input Sheet - LRMC'!$C$270,MATCH($B85,'Input Sheet - LRMC'!$B$271:$B$284,0),,,):OFFSET('Input Sheet - LRMC'!$C$270,MATCH($B85,'Input Sheet - LRMC'!$B$271:$B$284,0),LEFT(G$83,2)-1,,)))),0)</f>
        <v/>
      </c>
      <c r="I85" s="46" t="str">
        <f t="shared" ref="I85:I96" si="59">B85</f>
        <v/>
      </c>
      <c r="J85" s="11" t="str">
        <f ca="1">IFERROR(IF($I85="","",IF('Input Sheet - LRMC'!$C$18="Yes",'Input Sheet - LRMC'!$C$23,(NPV('Input Sheet - LRMC'!$C$16,OFFSET('Input Sheet - LRMC'!$C$286,MATCH($I85,'Input Sheet - LRMC'!$B$287:$B$300,0),,,):OFFSET('Input Sheet - LRMC'!$C$286,MATCH($I85,'Input Sheet - LRMC'!$B$287:$B$300,0),LEFT(J$83,2)-1,,)))/(NPV('Input Sheet - LRMC'!$C$16,OFFSET('Input Sheet - LRMC'!$C$270,MATCH($I85,'Input Sheet - LRMC'!$B$271:$B$284,0),,,):OFFSET('Input Sheet - LRMC'!$C$270,MATCH($I85,'Input Sheet - LRMC'!$B$271:$B$284,0),LEFT(J$83,2)-1,,))))),0)</f>
        <v/>
      </c>
      <c r="K85" s="11" t="str">
        <f ca="1">IFERROR(IF($I85="","",IF('Input Sheet - LRMC'!$C$18="Yes",'Input Sheet - LRMC'!$C$23,(NPV('Input Sheet - LRMC'!$C$16,OFFSET('Input Sheet - LRMC'!$C$286,MATCH($I85,'Input Sheet - LRMC'!$B$287:$B$300,0),,,):OFFSET('Input Sheet - LRMC'!$C$286,MATCH($I85,'Input Sheet - LRMC'!$B$287:$B$300,0),LEFT(K$83,2)-1,,)))/(NPV('Input Sheet - LRMC'!$C$16,OFFSET('Input Sheet - LRMC'!$C$270,MATCH($I85,'Input Sheet - LRMC'!$B$271:$B$284,0),,,):OFFSET('Input Sheet - LRMC'!$C$270,MATCH($I85,'Input Sheet - LRMC'!$B$271:$B$284,0),LEFT(K$83,2)-1,,))))),0)</f>
        <v/>
      </c>
      <c r="L85" s="11" t="str">
        <f ca="1">IFERROR(IF($I85="","",IF('Input Sheet - LRMC'!$C$18="Yes",'Input Sheet - LRMC'!$C$23,(NPV('Input Sheet - LRMC'!$C$16,OFFSET('Input Sheet - LRMC'!$C$286,MATCH($I85,'Input Sheet - LRMC'!$B$287:$B$300,0),,,):OFFSET('Input Sheet - LRMC'!$C$286,MATCH($I85,'Input Sheet - LRMC'!$B$287:$B$300,0),LEFT(L$83,2)-1,,)))/(NPV('Input Sheet - LRMC'!$C$16,OFFSET('Input Sheet - LRMC'!$C$270,MATCH($I85,'Input Sheet - LRMC'!$B$271:$B$284,0),,,):OFFSET('Input Sheet - LRMC'!$C$270,MATCH($I85,'Input Sheet - LRMC'!$B$271:$B$284,0),LEFT(L$83,2)-1,,))))),0)</f>
        <v/>
      </c>
      <c r="M85" s="11" t="str">
        <f ca="1">IFERROR(IF($I85="","",IF('Input Sheet - LRMC'!$C$18="Yes",'Input Sheet - LRMC'!$C$23,(NPV('Input Sheet - LRMC'!$C$16,OFFSET('Input Sheet - LRMC'!$C$286,MATCH($I85,'Input Sheet - LRMC'!$B$287:$B$300,0),,,):OFFSET('Input Sheet - LRMC'!$C$286,MATCH($I85,'Input Sheet - LRMC'!$B$287:$B$300,0),LEFT(M$83,2)-1,,)))/(NPV('Input Sheet - LRMC'!$C$16,OFFSET('Input Sheet - LRMC'!$C$270,MATCH($I85,'Input Sheet - LRMC'!$B$271:$B$284,0),,,):OFFSET('Input Sheet - LRMC'!$C$270,MATCH($I85,'Input Sheet - LRMC'!$B$271:$B$284,0),LEFT(M$83,2)-1,,))))),0)</f>
        <v/>
      </c>
      <c r="N85" s="11" t="str">
        <f ca="1">IFERROR(IF($I85="","",IF('Input Sheet - LRMC'!$C$18="Yes",'Input Sheet - LRMC'!$C$23,(NPV('Input Sheet - LRMC'!$C$16,OFFSET('Input Sheet - LRMC'!$C$286,MATCH($I85,'Input Sheet - LRMC'!$B$287:$B$300,0),,,):OFFSET('Input Sheet - LRMC'!$C$286,MATCH($I85,'Input Sheet - LRMC'!$B$287:$B$300,0),LEFT(N$83,2)-1,,)))/(NPV('Input Sheet - LRMC'!$C$16,OFFSET('Input Sheet - LRMC'!$C$270,MATCH($I85,'Input Sheet - LRMC'!$B$271:$B$284,0),,,):OFFSET('Input Sheet - LRMC'!$C$270,MATCH($I85,'Input Sheet - LRMC'!$B$271:$B$284,0),LEFT(N$83,2)-1,,))))),0)</f>
        <v/>
      </c>
      <c r="P85" s="46" t="str">
        <f t="shared" ref="P85:P96" si="60">I85</f>
        <v/>
      </c>
      <c r="Q85" s="11" t="str">
        <f t="shared" ref="Q85:Q96" si="61">IF($P85="","",C85+J85)</f>
        <v/>
      </c>
      <c r="R85" s="11" t="str">
        <f t="shared" si="58"/>
        <v/>
      </c>
      <c r="S85" s="82" t="str">
        <f t="shared" si="58"/>
        <v/>
      </c>
      <c r="T85" s="11" t="str">
        <f t="shared" si="58"/>
        <v/>
      </c>
      <c r="U85" s="11" t="str">
        <f t="shared" si="58"/>
        <v/>
      </c>
      <c r="W85" s="46" t="str">
        <f t="shared" ref="W85:W96" si="62">P85</f>
        <v/>
      </c>
      <c r="X85" s="11" t="str">
        <f>IF($W85="","",'Input Sheet - LRMC'!$C$29)</f>
        <v/>
      </c>
      <c r="Y85" s="11" t="str">
        <f>IF($W85="","",'Input Sheet - LRMC'!$C$29)</f>
        <v/>
      </c>
      <c r="Z85" s="11" t="str">
        <f>IF($W85="","",'Input Sheet - LRMC'!$C$29)</f>
        <v/>
      </c>
      <c r="AA85" s="11" t="str">
        <f>IF($W85="","",'Input Sheet - LRMC'!$C$29)</f>
        <v/>
      </c>
      <c r="AB85" s="11" t="str">
        <f>IF($W85="","",'Input Sheet - LRMC'!$C$29)</f>
        <v/>
      </c>
    </row>
    <row r="86" spans="2:28">
      <c r="B86" s="46" t="str">
        <f t="shared" si="57"/>
        <v/>
      </c>
      <c r="C86" s="11" t="str">
        <f ca="1">IFERROR(IF($B86="","",(NPV('Input Sheet - LRMC'!$C$16,OFFSET('Input Sheet - LRMC'!$C$254,MATCH($B86,'Input Sheet - LRMC'!$B$255:$B$268,0),,,):OFFSET('Input Sheet - LRMC'!$C$254,MATCH($B86,'Input Sheet - LRMC'!$B$255:$B$268,0),LEFT(C$83,2)-1,,)))/(NPV('Input Sheet - LRMC'!$C$16,OFFSET('Input Sheet - LRMC'!$C$270,MATCH($B86,'Input Sheet - LRMC'!$B$271:$B$284,0),,,):OFFSET('Input Sheet - LRMC'!$C$270,MATCH($B86,'Input Sheet - LRMC'!$B$271:$B$284,0),LEFT(C$83,2)-1,,)))),0)</f>
        <v/>
      </c>
      <c r="D86" s="11" t="str">
        <f ca="1">IFERROR(IF($B86="","",(NPV('Input Sheet - LRMC'!$C$16,OFFSET('Input Sheet - LRMC'!$C$254,MATCH($B86,'Input Sheet - LRMC'!$B$255:$B$268,0),,,):OFFSET('Input Sheet - LRMC'!$C$254,MATCH($B86,'Input Sheet - LRMC'!$B$255:$B$268,0),LEFT(D$83,2)-1,,)))/(NPV('Input Sheet - LRMC'!$C$16,OFFSET('Input Sheet - LRMC'!$C$270,MATCH($B86,'Input Sheet - LRMC'!$B$271:$B$284,0),,,):OFFSET('Input Sheet - LRMC'!$C$270,MATCH($B86,'Input Sheet - LRMC'!$B$271:$B$284,0),LEFT(D$83,2)-1,,)))),0)</f>
        <v/>
      </c>
      <c r="E86" s="11" t="str">
        <f ca="1">IFERROR(IF($B86="","",(NPV('Input Sheet - LRMC'!$C$16,OFFSET('Input Sheet - LRMC'!$C$254,MATCH($B86,'Input Sheet - LRMC'!$B$255:$B$268,0),,,):OFFSET('Input Sheet - LRMC'!$C$254,MATCH($B86,'Input Sheet - LRMC'!$B$255:$B$268,0),LEFT(E$83,2)-1,,)))/(NPV('Input Sheet - LRMC'!$C$16,OFFSET('Input Sheet - LRMC'!$C$270,MATCH($B86,'Input Sheet - LRMC'!$B$271:$B$284,0),,,):OFFSET('Input Sheet - LRMC'!$C$270,MATCH($B86,'Input Sheet - LRMC'!$B$271:$B$284,0),LEFT(E$83,2)-1,,)))),0)</f>
        <v/>
      </c>
      <c r="F86" s="11" t="str">
        <f ca="1">IFERROR(IF($B86="","",(NPV('Input Sheet - LRMC'!$C$16,OFFSET('Input Sheet - LRMC'!$C$254,MATCH($B86,'Input Sheet - LRMC'!$B$255:$B$268,0),,,):OFFSET('Input Sheet - LRMC'!$C$254,MATCH($B86,'Input Sheet - LRMC'!$B$255:$B$268,0),LEFT(F$83,2)-1,,)))/(NPV('Input Sheet - LRMC'!$C$16,OFFSET('Input Sheet - LRMC'!$C$270,MATCH($B86,'Input Sheet - LRMC'!$B$271:$B$284,0),,,):OFFSET('Input Sheet - LRMC'!$C$270,MATCH($B86,'Input Sheet - LRMC'!$B$271:$B$284,0),LEFT(F$83,2)-1,,)))),0)</f>
        <v/>
      </c>
      <c r="G86" s="11" t="str">
        <f ca="1">IFERROR(IF($B86="","",(NPV('Input Sheet - LRMC'!$C$16,OFFSET('Input Sheet - LRMC'!$C$254,MATCH($B86,'Input Sheet - LRMC'!$B$255:$B$268,0),,,):OFFSET('Input Sheet - LRMC'!$C$254,MATCH($B86,'Input Sheet - LRMC'!$B$255:$B$268,0),LEFT(G$83,2)-1,,)))/(NPV('Input Sheet - LRMC'!$C$16,OFFSET('Input Sheet - LRMC'!$C$270,MATCH($B86,'Input Sheet - LRMC'!$B$271:$B$284,0),,,):OFFSET('Input Sheet - LRMC'!$C$270,MATCH($B86,'Input Sheet - LRMC'!$B$271:$B$284,0),LEFT(G$83,2)-1,,)))),0)</f>
        <v/>
      </c>
      <c r="I86" s="46" t="str">
        <f t="shared" si="59"/>
        <v/>
      </c>
      <c r="J86" s="11" t="str">
        <f ca="1">IFERROR(IF($I86="","",IF('Input Sheet - LRMC'!$C$18="Yes",'Input Sheet - LRMC'!$C$23,(NPV('Input Sheet - LRMC'!$C$16,OFFSET('Input Sheet - LRMC'!$C$286,MATCH($I86,'Input Sheet - LRMC'!$B$287:$B$300,0),,,):OFFSET('Input Sheet - LRMC'!$C$286,MATCH($I86,'Input Sheet - LRMC'!$B$287:$B$300,0),LEFT(J$83,2)-1,,)))/(NPV('Input Sheet - LRMC'!$C$16,OFFSET('Input Sheet - LRMC'!$C$270,MATCH($I86,'Input Sheet - LRMC'!$B$271:$B$284,0),,,):OFFSET('Input Sheet - LRMC'!$C$270,MATCH($I86,'Input Sheet - LRMC'!$B$271:$B$284,0),LEFT(J$83,2)-1,,))))),0)</f>
        <v/>
      </c>
      <c r="K86" s="11" t="str">
        <f ca="1">IFERROR(IF($I86="","",IF('Input Sheet - LRMC'!$C$18="Yes",'Input Sheet - LRMC'!$C$23,(NPV('Input Sheet - LRMC'!$C$16,OFFSET('Input Sheet - LRMC'!$C$286,MATCH($I86,'Input Sheet - LRMC'!$B$287:$B$300,0),,,):OFFSET('Input Sheet - LRMC'!$C$286,MATCH($I86,'Input Sheet - LRMC'!$B$287:$B$300,0),LEFT(K$83,2)-1,,)))/(NPV('Input Sheet - LRMC'!$C$16,OFFSET('Input Sheet - LRMC'!$C$270,MATCH($I86,'Input Sheet - LRMC'!$B$271:$B$284,0),,,):OFFSET('Input Sheet - LRMC'!$C$270,MATCH($I86,'Input Sheet - LRMC'!$B$271:$B$284,0),LEFT(K$83,2)-1,,))))),0)</f>
        <v/>
      </c>
      <c r="L86" s="11" t="str">
        <f ca="1">IFERROR(IF($I86="","",IF('Input Sheet - LRMC'!$C$18="Yes",'Input Sheet - LRMC'!$C$23,(NPV('Input Sheet - LRMC'!$C$16,OFFSET('Input Sheet - LRMC'!$C$286,MATCH($I86,'Input Sheet - LRMC'!$B$287:$B$300,0),,,):OFFSET('Input Sheet - LRMC'!$C$286,MATCH($I86,'Input Sheet - LRMC'!$B$287:$B$300,0),LEFT(L$83,2)-1,,)))/(NPV('Input Sheet - LRMC'!$C$16,OFFSET('Input Sheet - LRMC'!$C$270,MATCH($I86,'Input Sheet - LRMC'!$B$271:$B$284,0),,,):OFFSET('Input Sheet - LRMC'!$C$270,MATCH($I86,'Input Sheet - LRMC'!$B$271:$B$284,0),LEFT(L$83,2)-1,,))))),0)</f>
        <v/>
      </c>
      <c r="M86" s="11" t="str">
        <f ca="1">IFERROR(IF($I86="","",IF('Input Sheet - LRMC'!$C$18="Yes",'Input Sheet - LRMC'!$C$23,(NPV('Input Sheet - LRMC'!$C$16,OFFSET('Input Sheet - LRMC'!$C$286,MATCH($I86,'Input Sheet - LRMC'!$B$287:$B$300,0),,,):OFFSET('Input Sheet - LRMC'!$C$286,MATCH($I86,'Input Sheet - LRMC'!$B$287:$B$300,0),LEFT(M$83,2)-1,,)))/(NPV('Input Sheet - LRMC'!$C$16,OFFSET('Input Sheet - LRMC'!$C$270,MATCH($I86,'Input Sheet - LRMC'!$B$271:$B$284,0),,,):OFFSET('Input Sheet - LRMC'!$C$270,MATCH($I86,'Input Sheet - LRMC'!$B$271:$B$284,0),LEFT(M$83,2)-1,,))))),0)</f>
        <v/>
      </c>
      <c r="N86" s="11" t="str">
        <f ca="1">IFERROR(IF($I86="","",IF('Input Sheet - LRMC'!$C$18="Yes",'Input Sheet - LRMC'!$C$23,(NPV('Input Sheet - LRMC'!$C$16,OFFSET('Input Sheet - LRMC'!$C$286,MATCH($I86,'Input Sheet - LRMC'!$B$287:$B$300,0),,,):OFFSET('Input Sheet - LRMC'!$C$286,MATCH($I86,'Input Sheet - LRMC'!$B$287:$B$300,0),LEFT(N$83,2)-1,,)))/(NPV('Input Sheet - LRMC'!$C$16,OFFSET('Input Sheet - LRMC'!$C$270,MATCH($I86,'Input Sheet - LRMC'!$B$271:$B$284,0),,,):OFFSET('Input Sheet - LRMC'!$C$270,MATCH($I86,'Input Sheet - LRMC'!$B$271:$B$284,0),LEFT(N$83,2)-1,,))))),0)</f>
        <v/>
      </c>
      <c r="P86" s="46" t="str">
        <f t="shared" si="60"/>
        <v/>
      </c>
      <c r="Q86" s="11" t="str">
        <f t="shared" si="61"/>
        <v/>
      </c>
      <c r="R86" s="11" t="str">
        <f t="shared" si="58"/>
        <v/>
      </c>
      <c r="S86" s="82" t="str">
        <f t="shared" si="58"/>
        <v/>
      </c>
      <c r="T86" s="11" t="str">
        <f t="shared" si="58"/>
        <v/>
      </c>
      <c r="U86" s="11" t="str">
        <f t="shared" si="58"/>
        <v/>
      </c>
      <c r="W86" s="46" t="str">
        <f t="shared" si="62"/>
        <v/>
      </c>
      <c r="X86" s="11" t="str">
        <f>IF($W86="","",'Input Sheet - LRMC'!$C$29)</f>
        <v/>
      </c>
      <c r="Y86" s="11" t="str">
        <f>IF($W86="","",'Input Sheet - LRMC'!$C$29)</f>
        <v/>
      </c>
      <c r="Z86" s="11" t="str">
        <f>IF($W86="","",'Input Sheet - LRMC'!$C$29)</f>
        <v/>
      </c>
      <c r="AA86" s="11" t="str">
        <f>IF($W86="","",'Input Sheet - LRMC'!$C$29)</f>
        <v/>
      </c>
      <c r="AB86" s="11" t="str">
        <f>IF($W86="","",'Input Sheet - LRMC'!$C$29)</f>
        <v/>
      </c>
    </row>
    <row r="87" spans="2:28">
      <c r="B87" s="46" t="str">
        <f t="shared" si="57"/>
        <v/>
      </c>
      <c r="C87" s="11" t="str">
        <f ca="1">IFERROR(IF($B87="","",(NPV('Input Sheet - LRMC'!$C$16,OFFSET('Input Sheet - LRMC'!$C$254,MATCH($B87,'Input Sheet - LRMC'!$B$255:$B$268,0),,,):OFFSET('Input Sheet - LRMC'!$C$254,MATCH($B87,'Input Sheet - LRMC'!$B$255:$B$268,0),LEFT(C$83,2)-1,,)))/(NPV('Input Sheet - LRMC'!$C$16,OFFSET('Input Sheet - LRMC'!$C$270,MATCH($B87,'Input Sheet - LRMC'!$B$271:$B$284,0),,,):OFFSET('Input Sheet - LRMC'!$C$270,MATCH($B87,'Input Sheet - LRMC'!$B$271:$B$284,0),LEFT(C$83,2)-1,,)))),0)</f>
        <v/>
      </c>
      <c r="D87" s="11" t="str">
        <f ca="1">IFERROR(IF($B87="","",(NPV('Input Sheet - LRMC'!$C$16,OFFSET('Input Sheet - LRMC'!$C$254,MATCH($B87,'Input Sheet - LRMC'!$B$255:$B$268,0),,,):OFFSET('Input Sheet - LRMC'!$C$254,MATCH($B87,'Input Sheet - LRMC'!$B$255:$B$268,0),LEFT(D$83,2)-1,,)))/(NPV('Input Sheet - LRMC'!$C$16,OFFSET('Input Sheet - LRMC'!$C$270,MATCH($B87,'Input Sheet - LRMC'!$B$271:$B$284,0),,,):OFFSET('Input Sheet - LRMC'!$C$270,MATCH($B87,'Input Sheet - LRMC'!$B$271:$B$284,0),LEFT(D$83,2)-1,,)))),0)</f>
        <v/>
      </c>
      <c r="E87" s="11" t="str">
        <f ca="1">IFERROR(IF($B87="","",(NPV('Input Sheet - LRMC'!$C$16,OFFSET('Input Sheet - LRMC'!$C$254,MATCH($B87,'Input Sheet - LRMC'!$B$255:$B$268,0),,,):OFFSET('Input Sheet - LRMC'!$C$254,MATCH($B87,'Input Sheet - LRMC'!$B$255:$B$268,0),LEFT(E$83,2)-1,,)))/(NPV('Input Sheet - LRMC'!$C$16,OFFSET('Input Sheet - LRMC'!$C$270,MATCH($B87,'Input Sheet - LRMC'!$B$271:$B$284,0),,,):OFFSET('Input Sheet - LRMC'!$C$270,MATCH($B87,'Input Sheet - LRMC'!$B$271:$B$284,0),LEFT(E$83,2)-1,,)))),0)</f>
        <v/>
      </c>
      <c r="F87" s="11" t="str">
        <f ca="1">IFERROR(IF($B87="","",(NPV('Input Sheet - LRMC'!$C$16,OFFSET('Input Sheet - LRMC'!$C$254,MATCH($B87,'Input Sheet - LRMC'!$B$255:$B$268,0),,,):OFFSET('Input Sheet - LRMC'!$C$254,MATCH($B87,'Input Sheet - LRMC'!$B$255:$B$268,0),LEFT(F$83,2)-1,,)))/(NPV('Input Sheet - LRMC'!$C$16,OFFSET('Input Sheet - LRMC'!$C$270,MATCH($B87,'Input Sheet - LRMC'!$B$271:$B$284,0),,,):OFFSET('Input Sheet - LRMC'!$C$270,MATCH($B87,'Input Sheet - LRMC'!$B$271:$B$284,0),LEFT(F$83,2)-1,,)))),0)</f>
        <v/>
      </c>
      <c r="G87" s="11" t="str">
        <f ca="1">IFERROR(IF($B87="","",(NPV('Input Sheet - LRMC'!$C$16,OFFSET('Input Sheet - LRMC'!$C$254,MATCH($B87,'Input Sheet - LRMC'!$B$255:$B$268,0),,,):OFFSET('Input Sheet - LRMC'!$C$254,MATCH($B87,'Input Sheet - LRMC'!$B$255:$B$268,0),LEFT(G$83,2)-1,,)))/(NPV('Input Sheet - LRMC'!$C$16,OFFSET('Input Sheet - LRMC'!$C$270,MATCH($B87,'Input Sheet - LRMC'!$B$271:$B$284,0),,,):OFFSET('Input Sheet - LRMC'!$C$270,MATCH($B87,'Input Sheet - LRMC'!$B$271:$B$284,0),LEFT(G$83,2)-1,,)))),0)</f>
        <v/>
      </c>
      <c r="I87" s="46" t="str">
        <f t="shared" si="59"/>
        <v/>
      </c>
      <c r="J87" s="11" t="str">
        <f ca="1">IFERROR(IF($I87="","",IF('Input Sheet - LRMC'!$C$18="Yes",'Input Sheet - LRMC'!$C$23,(NPV('Input Sheet - LRMC'!$C$16,OFFSET('Input Sheet - LRMC'!$C$286,MATCH($I87,'Input Sheet - LRMC'!$B$287:$B$300,0),,,):OFFSET('Input Sheet - LRMC'!$C$286,MATCH($I87,'Input Sheet - LRMC'!$B$287:$B$300,0),LEFT(J$83,2)-1,,)))/(NPV('Input Sheet - LRMC'!$C$16,OFFSET('Input Sheet - LRMC'!$C$270,MATCH($I87,'Input Sheet - LRMC'!$B$271:$B$284,0),,,):OFFSET('Input Sheet - LRMC'!$C$270,MATCH($I87,'Input Sheet - LRMC'!$B$271:$B$284,0),LEFT(J$83,2)-1,,))))),0)</f>
        <v/>
      </c>
      <c r="K87" s="11" t="str">
        <f ca="1">IFERROR(IF($I87="","",IF('Input Sheet - LRMC'!$C$18="Yes",'Input Sheet - LRMC'!$C$23,(NPV('Input Sheet - LRMC'!$C$16,OFFSET('Input Sheet - LRMC'!$C$286,MATCH($I87,'Input Sheet - LRMC'!$B$287:$B$300,0),,,):OFFSET('Input Sheet - LRMC'!$C$286,MATCH($I87,'Input Sheet - LRMC'!$B$287:$B$300,0),LEFT(K$83,2)-1,,)))/(NPV('Input Sheet - LRMC'!$C$16,OFFSET('Input Sheet - LRMC'!$C$270,MATCH($I87,'Input Sheet - LRMC'!$B$271:$B$284,0),,,):OFFSET('Input Sheet - LRMC'!$C$270,MATCH($I87,'Input Sheet - LRMC'!$B$271:$B$284,0),LEFT(K$83,2)-1,,))))),0)</f>
        <v/>
      </c>
      <c r="L87" s="11" t="str">
        <f ca="1">IFERROR(IF($I87="","",IF('Input Sheet - LRMC'!$C$18="Yes",'Input Sheet - LRMC'!$C$23,(NPV('Input Sheet - LRMC'!$C$16,OFFSET('Input Sheet - LRMC'!$C$286,MATCH($I87,'Input Sheet - LRMC'!$B$287:$B$300,0),,,):OFFSET('Input Sheet - LRMC'!$C$286,MATCH($I87,'Input Sheet - LRMC'!$B$287:$B$300,0),LEFT(L$83,2)-1,,)))/(NPV('Input Sheet - LRMC'!$C$16,OFFSET('Input Sheet - LRMC'!$C$270,MATCH($I87,'Input Sheet - LRMC'!$B$271:$B$284,0),,,):OFFSET('Input Sheet - LRMC'!$C$270,MATCH($I87,'Input Sheet - LRMC'!$B$271:$B$284,0),LEFT(L$83,2)-1,,))))),0)</f>
        <v/>
      </c>
      <c r="M87" s="11" t="str">
        <f ca="1">IFERROR(IF($I87="","",IF('Input Sheet - LRMC'!$C$18="Yes",'Input Sheet - LRMC'!$C$23,(NPV('Input Sheet - LRMC'!$C$16,OFFSET('Input Sheet - LRMC'!$C$286,MATCH($I87,'Input Sheet - LRMC'!$B$287:$B$300,0),,,):OFFSET('Input Sheet - LRMC'!$C$286,MATCH($I87,'Input Sheet - LRMC'!$B$287:$B$300,0),LEFT(M$83,2)-1,,)))/(NPV('Input Sheet - LRMC'!$C$16,OFFSET('Input Sheet - LRMC'!$C$270,MATCH($I87,'Input Sheet - LRMC'!$B$271:$B$284,0),,,):OFFSET('Input Sheet - LRMC'!$C$270,MATCH($I87,'Input Sheet - LRMC'!$B$271:$B$284,0),LEFT(M$83,2)-1,,))))),0)</f>
        <v/>
      </c>
      <c r="N87" s="11" t="str">
        <f ca="1">IFERROR(IF($I87="","",IF('Input Sheet - LRMC'!$C$18="Yes",'Input Sheet - LRMC'!$C$23,(NPV('Input Sheet - LRMC'!$C$16,OFFSET('Input Sheet - LRMC'!$C$286,MATCH($I87,'Input Sheet - LRMC'!$B$287:$B$300,0),,,):OFFSET('Input Sheet - LRMC'!$C$286,MATCH($I87,'Input Sheet - LRMC'!$B$287:$B$300,0),LEFT(N$83,2)-1,,)))/(NPV('Input Sheet - LRMC'!$C$16,OFFSET('Input Sheet - LRMC'!$C$270,MATCH($I87,'Input Sheet - LRMC'!$B$271:$B$284,0),,,):OFFSET('Input Sheet - LRMC'!$C$270,MATCH($I87,'Input Sheet - LRMC'!$B$271:$B$284,0),LEFT(N$83,2)-1,,))))),0)</f>
        <v/>
      </c>
      <c r="P87" s="46" t="str">
        <f t="shared" si="60"/>
        <v/>
      </c>
      <c r="Q87" s="11" t="str">
        <f t="shared" si="61"/>
        <v/>
      </c>
      <c r="R87" s="11" t="str">
        <f t="shared" si="58"/>
        <v/>
      </c>
      <c r="S87" s="82" t="str">
        <f t="shared" si="58"/>
        <v/>
      </c>
      <c r="T87" s="11" t="str">
        <f t="shared" si="58"/>
        <v/>
      </c>
      <c r="U87" s="11" t="str">
        <f t="shared" si="58"/>
        <v/>
      </c>
      <c r="W87" s="46" t="str">
        <f t="shared" si="62"/>
        <v/>
      </c>
      <c r="X87" s="11" t="str">
        <f>IF($W87="","",'Input Sheet - LRMC'!$C$29)</f>
        <v/>
      </c>
      <c r="Y87" s="11" t="str">
        <f>IF($W87="","",'Input Sheet - LRMC'!$C$29)</f>
        <v/>
      </c>
      <c r="Z87" s="11" t="str">
        <f>IF($W87="","",'Input Sheet - LRMC'!$C$29)</f>
        <v/>
      </c>
      <c r="AA87" s="11" t="str">
        <f>IF($W87="","",'Input Sheet - LRMC'!$C$29)</f>
        <v/>
      </c>
      <c r="AB87" s="11" t="str">
        <f>IF($W87="","",'Input Sheet - LRMC'!$C$29)</f>
        <v/>
      </c>
    </row>
    <row r="88" spans="2:28">
      <c r="B88" s="46" t="str">
        <f t="shared" si="57"/>
        <v/>
      </c>
      <c r="C88" s="11" t="str">
        <f ca="1">IFERROR(IF($B88="","",(NPV('Input Sheet - LRMC'!$C$16,OFFSET('Input Sheet - LRMC'!$C$254,MATCH($B88,'Input Sheet - LRMC'!$B$255:$B$268,0),,,):OFFSET('Input Sheet - LRMC'!$C$254,MATCH($B88,'Input Sheet - LRMC'!$B$255:$B$268,0),LEFT(C$83,2)-1,,)))/(NPV('Input Sheet - LRMC'!$C$16,OFFSET('Input Sheet - LRMC'!$C$270,MATCH($B88,'Input Sheet - LRMC'!$B$271:$B$284,0),,,):OFFSET('Input Sheet - LRMC'!$C$270,MATCH($B88,'Input Sheet - LRMC'!$B$271:$B$284,0),LEFT(C$83,2)-1,,)))),0)</f>
        <v/>
      </c>
      <c r="D88" s="11" t="str">
        <f ca="1">IFERROR(IF($B88="","",(NPV('Input Sheet - LRMC'!$C$16,OFFSET('Input Sheet - LRMC'!$C$254,MATCH($B88,'Input Sheet - LRMC'!$B$255:$B$268,0),,,):OFFSET('Input Sheet - LRMC'!$C$254,MATCH($B88,'Input Sheet - LRMC'!$B$255:$B$268,0),LEFT(D$83,2)-1,,)))/(NPV('Input Sheet - LRMC'!$C$16,OFFSET('Input Sheet - LRMC'!$C$270,MATCH($B88,'Input Sheet - LRMC'!$B$271:$B$284,0),,,):OFFSET('Input Sheet - LRMC'!$C$270,MATCH($B88,'Input Sheet - LRMC'!$B$271:$B$284,0),LEFT(D$83,2)-1,,)))),0)</f>
        <v/>
      </c>
      <c r="E88" s="11" t="str">
        <f ca="1">IFERROR(IF($B88="","",(NPV('Input Sheet - LRMC'!$C$16,OFFSET('Input Sheet - LRMC'!$C$254,MATCH($B88,'Input Sheet - LRMC'!$B$255:$B$268,0),,,):OFFSET('Input Sheet - LRMC'!$C$254,MATCH($B88,'Input Sheet - LRMC'!$B$255:$B$268,0),LEFT(E$83,2)-1,,)))/(NPV('Input Sheet - LRMC'!$C$16,OFFSET('Input Sheet - LRMC'!$C$270,MATCH($B88,'Input Sheet - LRMC'!$B$271:$B$284,0),,,):OFFSET('Input Sheet - LRMC'!$C$270,MATCH($B88,'Input Sheet - LRMC'!$B$271:$B$284,0),LEFT(E$83,2)-1,,)))),0)</f>
        <v/>
      </c>
      <c r="F88" s="11" t="str">
        <f ca="1">IFERROR(IF($B88="","",(NPV('Input Sheet - LRMC'!$C$16,OFFSET('Input Sheet - LRMC'!$C$254,MATCH($B88,'Input Sheet - LRMC'!$B$255:$B$268,0),,,):OFFSET('Input Sheet - LRMC'!$C$254,MATCH($B88,'Input Sheet - LRMC'!$B$255:$B$268,0),LEFT(F$83,2)-1,,)))/(NPV('Input Sheet - LRMC'!$C$16,OFFSET('Input Sheet - LRMC'!$C$270,MATCH($B88,'Input Sheet - LRMC'!$B$271:$B$284,0),,,):OFFSET('Input Sheet - LRMC'!$C$270,MATCH($B88,'Input Sheet - LRMC'!$B$271:$B$284,0),LEFT(F$83,2)-1,,)))),0)</f>
        <v/>
      </c>
      <c r="G88" s="11" t="str">
        <f ca="1">IFERROR(IF($B88="","",(NPV('Input Sheet - LRMC'!$C$16,OFFSET('Input Sheet - LRMC'!$C$254,MATCH($B88,'Input Sheet - LRMC'!$B$255:$B$268,0),,,):OFFSET('Input Sheet - LRMC'!$C$254,MATCH($B88,'Input Sheet - LRMC'!$B$255:$B$268,0),LEFT(G$83,2)-1,,)))/(NPV('Input Sheet - LRMC'!$C$16,OFFSET('Input Sheet - LRMC'!$C$270,MATCH($B88,'Input Sheet - LRMC'!$B$271:$B$284,0),,,):OFFSET('Input Sheet - LRMC'!$C$270,MATCH($B88,'Input Sheet - LRMC'!$B$271:$B$284,0),LEFT(G$83,2)-1,,)))),0)</f>
        <v/>
      </c>
      <c r="I88" s="46" t="str">
        <f t="shared" si="59"/>
        <v/>
      </c>
      <c r="J88" s="11" t="str">
        <f ca="1">IFERROR(IF($I88="","",IF('Input Sheet - LRMC'!$C$18="Yes",'Input Sheet - LRMC'!$C$23,(NPV('Input Sheet - LRMC'!$C$16,OFFSET('Input Sheet - LRMC'!$C$286,MATCH($I88,'Input Sheet - LRMC'!$B$287:$B$300,0),,,):OFFSET('Input Sheet - LRMC'!$C$286,MATCH($I88,'Input Sheet - LRMC'!$B$287:$B$300,0),LEFT(J$83,2)-1,,)))/(NPV('Input Sheet - LRMC'!$C$16,OFFSET('Input Sheet - LRMC'!$C$270,MATCH($I88,'Input Sheet - LRMC'!$B$271:$B$284,0),,,):OFFSET('Input Sheet - LRMC'!$C$270,MATCH($I88,'Input Sheet - LRMC'!$B$271:$B$284,0),LEFT(J$83,2)-1,,))))),0)</f>
        <v/>
      </c>
      <c r="K88" s="11" t="str">
        <f ca="1">IFERROR(IF($I88="","",IF('Input Sheet - LRMC'!$C$18="Yes",'Input Sheet - LRMC'!$C$23,(NPV('Input Sheet - LRMC'!$C$16,OFFSET('Input Sheet - LRMC'!$C$286,MATCH($I88,'Input Sheet - LRMC'!$B$287:$B$300,0),,,):OFFSET('Input Sheet - LRMC'!$C$286,MATCH($I88,'Input Sheet - LRMC'!$B$287:$B$300,0),LEFT(K$83,2)-1,,)))/(NPV('Input Sheet - LRMC'!$C$16,OFFSET('Input Sheet - LRMC'!$C$270,MATCH($I88,'Input Sheet - LRMC'!$B$271:$B$284,0),,,):OFFSET('Input Sheet - LRMC'!$C$270,MATCH($I88,'Input Sheet - LRMC'!$B$271:$B$284,0),LEFT(K$83,2)-1,,))))),0)</f>
        <v/>
      </c>
      <c r="L88" s="11" t="str">
        <f ca="1">IFERROR(IF($I88="","",IF('Input Sheet - LRMC'!$C$18="Yes",'Input Sheet - LRMC'!$C$23,(NPV('Input Sheet - LRMC'!$C$16,OFFSET('Input Sheet - LRMC'!$C$286,MATCH($I88,'Input Sheet - LRMC'!$B$287:$B$300,0),,,):OFFSET('Input Sheet - LRMC'!$C$286,MATCH($I88,'Input Sheet - LRMC'!$B$287:$B$300,0),LEFT(L$83,2)-1,,)))/(NPV('Input Sheet - LRMC'!$C$16,OFFSET('Input Sheet - LRMC'!$C$270,MATCH($I88,'Input Sheet - LRMC'!$B$271:$B$284,0),,,):OFFSET('Input Sheet - LRMC'!$C$270,MATCH($I88,'Input Sheet - LRMC'!$B$271:$B$284,0),LEFT(L$83,2)-1,,))))),0)</f>
        <v/>
      </c>
      <c r="M88" s="11" t="str">
        <f ca="1">IFERROR(IF($I88="","",IF('Input Sheet - LRMC'!$C$18="Yes",'Input Sheet - LRMC'!$C$23,(NPV('Input Sheet - LRMC'!$C$16,OFFSET('Input Sheet - LRMC'!$C$286,MATCH($I88,'Input Sheet - LRMC'!$B$287:$B$300,0),,,):OFFSET('Input Sheet - LRMC'!$C$286,MATCH($I88,'Input Sheet - LRMC'!$B$287:$B$300,0),LEFT(M$83,2)-1,,)))/(NPV('Input Sheet - LRMC'!$C$16,OFFSET('Input Sheet - LRMC'!$C$270,MATCH($I88,'Input Sheet - LRMC'!$B$271:$B$284,0),,,):OFFSET('Input Sheet - LRMC'!$C$270,MATCH($I88,'Input Sheet - LRMC'!$B$271:$B$284,0),LEFT(M$83,2)-1,,))))),0)</f>
        <v/>
      </c>
      <c r="N88" s="11" t="str">
        <f ca="1">IFERROR(IF($I88="","",IF('Input Sheet - LRMC'!$C$18="Yes",'Input Sheet - LRMC'!$C$23,(NPV('Input Sheet - LRMC'!$C$16,OFFSET('Input Sheet - LRMC'!$C$286,MATCH($I88,'Input Sheet - LRMC'!$B$287:$B$300,0),,,):OFFSET('Input Sheet - LRMC'!$C$286,MATCH($I88,'Input Sheet - LRMC'!$B$287:$B$300,0),LEFT(N$83,2)-1,,)))/(NPV('Input Sheet - LRMC'!$C$16,OFFSET('Input Sheet - LRMC'!$C$270,MATCH($I88,'Input Sheet - LRMC'!$B$271:$B$284,0),,,):OFFSET('Input Sheet - LRMC'!$C$270,MATCH($I88,'Input Sheet - LRMC'!$B$271:$B$284,0),LEFT(N$83,2)-1,,))))),0)</f>
        <v/>
      </c>
      <c r="P88" s="46" t="str">
        <f t="shared" si="60"/>
        <v/>
      </c>
      <c r="Q88" s="11" t="str">
        <f t="shared" si="61"/>
        <v/>
      </c>
      <c r="R88" s="11" t="str">
        <f t="shared" si="58"/>
        <v/>
      </c>
      <c r="S88" s="82" t="str">
        <f t="shared" si="58"/>
        <v/>
      </c>
      <c r="T88" s="11" t="str">
        <f t="shared" si="58"/>
        <v/>
      </c>
      <c r="U88" s="11" t="str">
        <f t="shared" si="58"/>
        <v/>
      </c>
      <c r="W88" s="46" t="str">
        <f t="shared" si="62"/>
        <v/>
      </c>
      <c r="X88" s="11" t="str">
        <f>IF($W88="","",'Input Sheet - LRMC'!$C$29)</f>
        <v/>
      </c>
      <c r="Y88" s="11" t="str">
        <f>IF($W88="","",'Input Sheet - LRMC'!$C$29)</f>
        <v/>
      </c>
      <c r="Z88" s="11" t="str">
        <f>IF($W88="","",'Input Sheet - LRMC'!$C$29)</f>
        <v/>
      </c>
      <c r="AA88" s="11" t="str">
        <f>IF($W88="","",'Input Sheet - LRMC'!$C$29)</f>
        <v/>
      </c>
      <c r="AB88" s="11" t="str">
        <f>IF($W88="","",'Input Sheet - LRMC'!$C$29)</f>
        <v/>
      </c>
    </row>
    <row r="89" spans="2:28">
      <c r="B89" s="46" t="str">
        <f t="shared" si="57"/>
        <v/>
      </c>
      <c r="C89" s="11" t="str">
        <f ca="1">IFERROR(IF($B89="","",(NPV('Input Sheet - LRMC'!$C$16,OFFSET('Input Sheet - LRMC'!$C$254,MATCH($B89,'Input Sheet - LRMC'!$B$255:$B$268,0),,,):OFFSET('Input Sheet - LRMC'!$C$254,MATCH($B89,'Input Sheet - LRMC'!$B$255:$B$268,0),LEFT(C$83,2)-1,,)))/(NPV('Input Sheet - LRMC'!$C$16,OFFSET('Input Sheet - LRMC'!$C$270,MATCH($B89,'Input Sheet - LRMC'!$B$271:$B$284,0),,,):OFFSET('Input Sheet - LRMC'!$C$270,MATCH($B89,'Input Sheet - LRMC'!$B$271:$B$284,0),LEFT(C$83,2)-1,,)))),0)</f>
        <v/>
      </c>
      <c r="D89" s="11" t="str">
        <f ca="1">IFERROR(IF($B89="","",(NPV('Input Sheet - LRMC'!$C$16,OFFSET('Input Sheet - LRMC'!$C$254,MATCH($B89,'Input Sheet - LRMC'!$B$255:$B$268,0),,,):OFFSET('Input Sheet - LRMC'!$C$254,MATCH($B89,'Input Sheet - LRMC'!$B$255:$B$268,0),LEFT(D$83,2)-1,,)))/(NPV('Input Sheet - LRMC'!$C$16,OFFSET('Input Sheet - LRMC'!$C$270,MATCH($B89,'Input Sheet - LRMC'!$B$271:$B$284,0),,,):OFFSET('Input Sheet - LRMC'!$C$270,MATCH($B89,'Input Sheet - LRMC'!$B$271:$B$284,0),LEFT(D$83,2)-1,,)))),0)</f>
        <v/>
      </c>
      <c r="E89" s="11" t="str">
        <f ca="1">IFERROR(IF($B89="","",(NPV('Input Sheet - LRMC'!$C$16,OFFSET('Input Sheet - LRMC'!$C$254,MATCH($B89,'Input Sheet - LRMC'!$B$255:$B$268,0),,,):OFFSET('Input Sheet - LRMC'!$C$254,MATCH($B89,'Input Sheet - LRMC'!$B$255:$B$268,0),LEFT(E$83,2)-1,,)))/(NPV('Input Sheet - LRMC'!$C$16,OFFSET('Input Sheet - LRMC'!$C$270,MATCH($B89,'Input Sheet - LRMC'!$B$271:$B$284,0),,,):OFFSET('Input Sheet - LRMC'!$C$270,MATCH($B89,'Input Sheet - LRMC'!$B$271:$B$284,0),LEFT(E$83,2)-1,,)))),0)</f>
        <v/>
      </c>
      <c r="F89" s="11" t="str">
        <f ca="1">IFERROR(IF($B89="","",(NPV('Input Sheet - LRMC'!$C$16,OFFSET('Input Sheet - LRMC'!$C$254,MATCH($B89,'Input Sheet - LRMC'!$B$255:$B$268,0),,,):OFFSET('Input Sheet - LRMC'!$C$254,MATCH($B89,'Input Sheet - LRMC'!$B$255:$B$268,0),LEFT(F$83,2)-1,,)))/(NPV('Input Sheet - LRMC'!$C$16,OFFSET('Input Sheet - LRMC'!$C$270,MATCH($B89,'Input Sheet - LRMC'!$B$271:$B$284,0),,,):OFFSET('Input Sheet - LRMC'!$C$270,MATCH($B89,'Input Sheet - LRMC'!$B$271:$B$284,0),LEFT(F$83,2)-1,,)))),0)</f>
        <v/>
      </c>
      <c r="G89" s="11" t="str">
        <f ca="1">IFERROR(IF($B89="","",(NPV('Input Sheet - LRMC'!$C$16,OFFSET('Input Sheet - LRMC'!$C$254,MATCH($B89,'Input Sheet - LRMC'!$B$255:$B$268,0),,,):OFFSET('Input Sheet - LRMC'!$C$254,MATCH($B89,'Input Sheet - LRMC'!$B$255:$B$268,0),LEFT(G$83,2)-1,,)))/(NPV('Input Sheet - LRMC'!$C$16,OFFSET('Input Sheet - LRMC'!$C$270,MATCH($B89,'Input Sheet - LRMC'!$B$271:$B$284,0),,,):OFFSET('Input Sheet - LRMC'!$C$270,MATCH($B89,'Input Sheet - LRMC'!$B$271:$B$284,0),LEFT(G$83,2)-1,,)))),0)</f>
        <v/>
      </c>
      <c r="I89" s="46" t="str">
        <f t="shared" si="59"/>
        <v/>
      </c>
      <c r="J89" s="11" t="str">
        <f ca="1">IFERROR(IF($I89="","",IF('Input Sheet - LRMC'!$C$18="Yes",'Input Sheet - LRMC'!$C$23,(NPV('Input Sheet - LRMC'!$C$16,OFFSET('Input Sheet - LRMC'!$C$286,MATCH($I89,'Input Sheet - LRMC'!$B$287:$B$300,0),,,):OFFSET('Input Sheet - LRMC'!$C$286,MATCH($I89,'Input Sheet - LRMC'!$B$287:$B$300,0),LEFT(J$83,2)-1,,)))/(NPV('Input Sheet - LRMC'!$C$16,OFFSET('Input Sheet - LRMC'!$C$270,MATCH($I89,'Input Sheet - LRMC'!$B$271:$B$284,0),,,):OFFSET('Input Sheet - LRMC'!$C$270,MATCH($I89,'Input Sheet - LRMC'!$B$271:$B$284,0),LEFT(J$83,2)-1,,))))),0)</f>
        <v/>
      </c>
      <c r="K89" s="11" t="str">
        <f ca="1">IFERROR(IF($I89="","",IF('Input Sheet - LRMC'!$C$18="Yes",'Input Sheet - LRMC'!$C$23,(NPV('Input Sheet - LRMC'!$C$16,OFFSET('Input Sheet - LRMC'!$C$286,MATCH($I89,'Input Sheet - LRMC'!$B$287:$B$300,0),,,):OFFSET('Input Sheet - LRMC'!$C$286,MATCH($I89,'Input Sheet - LRMC'!$B$287:$B$300,0),LEFT(K$83,2)-1,,)))/(NPV('Input Sheet - LRMC'!$C$16,OFFSET('Input Sheet - LRMC'!$C$270,MATCH($I89,'Input Sheet - LRMC'!$B$271:$B$284,0),,,):OFFSET('Input Sheet - LRMC'!$C$270,MATCH($I89,'Input Sheet - LRMC'!$B$271:$B$284,0),LEFT(K$83,2)-1,,))))),0)</f>
        <v/>
      </c>
      <c r="L89" s="11" t="str">
        <f ca="1">IFERROR(IF($I89="","",IF('Input Sheet - LRMC'!$C$18="Yes",'Input Sheet - LRMC'!$C$23,(NPV('Input Sheet - LRMC'!$C$16,OFFSET('Input Sheet - LRMC'!$C$286,MATCH($I89,'Input Sheet - LRMC'!$B$287:$B$300,0),,,):OFFSET('Input Sheet - LRMC'!$C$286,MATCH($I89,'Input Sheet - LRMC'!$B$287:$B$300,0),LEFT(L$83,2)-1,,)))/(NPV('Input Sheet - LRMC'!$C$16,OFFSET('Input Sheet - LRMC'!$C$270,MATCH($I89,'Input Sheet - LRMC'!$B$271:$B$284,0),,,):OFFSET('Input Sheet - LRMC'!$C$270,MATCH($I89,'Input Sheet - LRMC'!$B$271:$B$284,0),LEFT(L$83,2)-1,,))))),0)</f>
        <v/>
      </c>
      <c r="M89" s="11" t="str">
        <f ca="1">IFERROR(IF($I89="","",IF('Input Sheet - LRMC'!$C$18="Yes",'Input Sheet - LRMC'!$C$23,(NPV('Input Sheet - LRMC'!$C$16,OFFSET('Input Sheet - LRMC'!$C$286,MATCH($I89,'Input Sheet - LRMC'!$B$287:$B$300,0),,,):OFFSET('Input Sheet - LRMC'!$C$286,MATCH($I89,'Input Sheet - LRMC'!$B$287:$B$300,0),LEFT(M$83,2)-1,,)))/(NPV('Input Sheet - LRMC'!$C$16,OFFSET('Input Sheet - LRMC'!$C$270,MATCH($I89,'Input Sheet - LRMC'!$B$271:$B$284,0),,,):OFFSET('Input Sheet - LRMC'!$C$270,MATCH($I89,'Input Sheet - LRMC'!$B$271:$B$284,0),LEFT(M$83,2)-1,,))))),0)</f>
        <v/>
      </c>
      <c r="N89" s="11" t="str">
        <f ca="1">IFERROR(IF($I89="","",IF('Input Sheet - LRMC'!$C$18="Yes",'Input Sheet - LRMC'!$C$23,(NPV('Input Sheet - LRMC'!$C$16,OFFSET('Input Sheet - LRMC'!$C$286,MATCH($I89,'Input Sheet - LRMC'!$B$287:$B$300,0),,,):OFFSET('Input Sheet - LRMC'!$C$286,MATCH($I89,'Input Sheet - LRMC'!$B$287:$B$300,0),LEFT(N$83,2)-1,,)))/(NPV('Input Sheet - LRMC'!$C$16,OFFSET('Input Sheet - LRMC'!$C$270,MATCH($I89,'Input Sheet - LRMC'!$B$271:$B$284,0),,,):OFFSET('Input Sheet - LRMC'!$C$270,MATCH($I89,'Input Sheet - LRMC'!$B$271:$B$284,0),LEFT(N$83,2)-1,,))))),0)</f>
        <v/>
      </c>
      <c r="P89" s="46" t="str">
        <f t="shared" si="60"/>
        <v/>
      </c>
      <c r="Q89" s="11" t="str">
        <f t="shared" si="61"/>
        <v/>
      </c>
      <c r="R89" s="11" t="str">
        <f t="shared" si="58"/>
        <v/>
      </c>
      <c r="S89" s="82" t="str">
        <f t="shared" si="58"/>
        <v/>
      </c>
      <c r="T89" s="11" t="str">
        <f t="shared" si="58"/>
        <v/>
      </c>
      <c r="U89" s="11" t="str">
        <f t="shared" si="58"/>
        <v/>
      </c>
      <c r="W89" s="46" t="str">
        <f t="shared" si="62"/>
        <v/>
      </c>
      <c r="X89" s="11" t="str">
        <f>IF($W89="","",'Input Sheet - LRMC'!$C$29)</f>
        <v/>
      </c>
      <c r="Y89" s="11" t="str">
        <f>IF($W89="","",'Input Sheet - LRMC'!$C$29)</f>
        <v/>
      </c>
      <c r="Z89" s="11" t="str">
        <f>IF($W89="","",'Input Sheet - LRMC'!$C$29)</f>
        <v/>
      </c>
      <c r="AA89" s="11" t="str">
        <f>IF($W89="","",'Input Sheet - LRMC'!$C$29)</f>
        <v/>
      </c>
      <c r="AB89" s="11" t="str">
        <f>IF($W89="","",'Input Sheet - LRMC'!$C$29)</f>
        <v/>
      </c>
    </row>
    <row r="90" spans="2:28">
      <c r="B90" s="46" t="str">
        <f t="shared" si="57"/>
        <v/>
      </c>
      <c r="C90" s="11" t="str">
        <f ca="1">IFERROR(IF($B90="","",(NPV('Input Sheet - LRMC'!$C$16,OFFSET('Input Sheet - LRMC'!$C$254,MATCH($B90,'Input Sheet - LRMC'!$B$255:$B$268,0),,,):OFFSET('Input Sheet - LRMC'!$C$254,MATCH($B90,'Input Sheet - LRMC'!$B$255:$B$268,0),LEFT(C$83,2)-1,,)))/(NPV('Input Sheet - LRMC'!$C$16,OFFSET('Input Sheet - LRMC'!$C$270,MATCH($B90,'Input Sheet - LRMC'!$B$271:$B$284,0),,,):OFFSET('Input Sheet - LRMC'!$C$270,MATCH($B90,'Input Sheet - LRMC'!$B$271:$B$284,0),LEFT(C$83,2)-1,,)))),0)</f>
        <v/>
      </c>
      <c r="D90" s="11" t="str">
        <f ca="1">IFERROR(IF($B90="","",(NPV('Input Sheet - LRMC'!$C$16,OFFSET('Input Sheet - LRMC'!$C$254,MATCH($B90,'Input Sheet - LRMC'!$B$255:$B$268,0),,,):OFFSET('Input Sheet - LRMC'!$C$254,MATCH($B90,'Input Sheet - LRMC'!$B$255:$B$268,0),LEFT(D$83,2)-1,,)))/(NPV('Input Sheet - LRMC'!$C$16,OFFSET('Input Sheet - LRMC'!$C$270,MATCH($B90,'Input Sheet - LRMC'!$B$271:$B$284,0),,,):OFFSET('Input Sheet - LRMC'!$C$270,MATCH($B90,'Input Sheet - LRMC'!$B$271:$B$284,0),LEFT(D$83,2)-1,,)))),0)</f>
        <v/>
      </c>
      <c r="E90" s="11" t="str">
        <f ca="1">IFERROR(IF($B90="","",(NPV('Input Sheet - LRMC'!$C$16,OFFSET('Input Sheet - LRMC'!$C$254,MATCH($B90,'Input Sheet - LRMC'!$B$255:$B$268,0),,,):OFFSET('Input Sheet - LRMC'!$C$254,MATCH($B90,'Input Sheet - LRMC'!$B$255:$B$268,0),LEFT(E$83,2)-1,,)))/(NPV('Input Sheet - LRMC'!$C$16,OFFSET('Input Sheet - LRMC'!$C$270,MATCH($B90,'Input Sheet - LRMC'!$B$271:$B$284,0),,,):OFFSET('Input Sheet - LRMC'!$C$270,MATCH($B90,'Input Sheet - LRMC'!$B$271:$B$284,0),LEFT(E$83,2)-1,,)))),0)</f>
        <v/>
      </c>
      <c r="F90" s="11" t="str">
        <f ca="1">IFERROR(IF($B90="","",(NPV('Input Sheet - LRMC'!$C$16,OFFSET('Input Sheet - LRMC'!$C$254,MATCH($B90,'Input Sheet - LRMC'!$B$255:$B$268,0),,,):OFFSET('Input Sheet - LRMC'!$C$254,MATCH($B90,'Input Sheet - LRMC'!$B$255:$B$268,0),LEFT(F$83,2)-1,,)))/(NPV('Input Sheet - LRMC'!$C$16,OFFSET('Input Sheet - LRMC'!$C$270,MATCH($B90,'Input Sheet - LRMC'!$B$271:$B$284,0),,,):OFFSET('Input Sheet - LRMC'!$C$270,MATCH($B90,'Input Sheet - LRMC'!$B$271:$B$284,0),LEFT(F$83,2)-1,,)))),0)</f>
        <v/>
      </c>
      <c r="G90" s="11" t="str">
        <f ca="1">IFERROR(IF($B90="","",(NPV('Input Sheet - LRMC'!$C$16,OFFSET('Input Sheet - LRMC'!$C$254,MATCH($B90,'Input Sheet - LRMC'!$B$255:$B$268,0),,,):OFFSET('Input Sheet - LRMC'!$C$254,MATCH($B90,'Input Sheet - LRMC'!$B$255:$B$268,0),LEFT(G$83,2)-1,,)))/(NPV('Input Sheet - LRMC'!$C$16,OFFSET('Input Sheet - LRMC'!$C$270,MATCH($B90,'Input Sheet - LRMC'!$B$271:$B$284,0),,,):OFFSET('Input Sheet - LRMC'!$C$270,MATCH($B90,'Input Sheet - LRMC'!$B$271:$B$284,0),LEFT(G$83,2)-1,,)))),0)</f>
        <v/>
      </c>
      <c r="I90" s="46" t="str">
        <f t="shared" si="59"/>
        <v/>
      </c>
      <c r="J90" s="11" t="str">
        <f ca="1">IFERROR(IF($I90="","",IF('Input Sheet - LRMC'!$C$18="Yes",'Input Sheet - LRMC'!$C$23,(NPV('Input Sheet - LRMC'!$C$16,OFFSET('Input Sheet - LRMC'!$C$286,MATCH($I90,'Input Sheet - LRMC'!$B$287:$B$300,0),,,):OFFSET('Input Sheet - LRMC'!$C$286,MATCH($I90,'Input Sheet - LRMC'!$B$287:$B$300,0),LEFT(J$83,2)-1,,)))/(NPV('Input Sheet - LRMC'!$C$16,OFFSET('Input Sheet - LRMC'!$C$270,MATCH($I90,'Input Sheet - LRMC'!$B$271:$B$284,0),,,):OFFSET('Input Sheet - LRMC'!$C$270,MATCH($I90,'Input Sheet - LRMC'!$B$271:$B$284,0),LEFT(J$83,2)-1,,))))),0)</f>
        <v/>
      </c>
      <c r="K90" s="11" t="str">
        <f ca="1">IFERROR(IF($I90="","",IF('Input Sheet - LRMC'!$C$18="Yes",'Input Sheet - LRMC'!$C$23,(NPV('Input Sheet - LRMC'!$C$16,OFFSET('Input Sheet - LRMC'!$C$286,MATCH($I90,'Input Sheet - LRMC'!$B$287:$B$300,0),,,):OFFSET('Input Sheet - LRMC'!$C$286,MATCH($I90,'Input Sheet - LRMC'!$B$287:$B$300,0),LEFT(K$83,2)-1,,)))/(NPV('Input Sheet - LRMC'!$C$16,OFFSET('Input Sheet - LRMC'!$C$270,MATCH($I90,'Input Sheet - LRMC'!$B$271:$B$284,0),,,):OFFSET('Input Sheet - LRMC'!$C$270,MATCH($I90,'Input Sheet - LRMC'!$B$271:$B$284,0),LEFT(K$83,2)-1,,))))),0)</f>
        <v/>
      </c>
      <c r="L90" s="11" t="str">
        <f ca="1">IFERROR(IF($I90="","",IF('Input Sheet - LRMC'!$C$18="Yes",'Input Sheet - LRMC'!$C$23,(NPV('Input Sheet - LRMC'!$C$16,OFFSET('Input Sheet - LRMC'!$C$286,MATCH($I90,'Input Sheet - LRMC'!$B$287:$B$300,0),,,):OFFSET('Input Sheet - LRMC'!$C$286,MATCH($I90,'Input Sheet - LRMC'!$B$287:$B$300,0),LEFT(L$83,2)-1,,)))/(NPV('Input Sheet - LRMC'!$C$16,OFFSET('Input Sheet - LRMC'!$C$270,MATCH($I90,'Input Sheet - LRMC'!$B$271:$B$284,0),,,):OFFSET('Input Sheet - LRMC'!$C$270,MATCH($I90,'Input Sheet - LRMC'!$B$271:$B$284,0),LEFT(L$83,2)-1,,))))),0)</f>
        <v/>
      </c>
      <c r="M90" s="11" t="str">
        <f ca="1">IFERROR(IF($I90="","",IF('Input Sheet - LRMC'!$C$18="Yes",'Input Sheet - LRMC'!$C$23,(NPV('Input Sheet - LRMC'!$C$16,OFFSET('Input Sheet - LRMC'!$C$286,MATCH($I90,'Input Sheet - LRMC'!$B$287:$B$300,0),,,):OFFSET('Input Sheet - LRMC'!$C$286,MATCH($I90,'Input Sheet - LRMC'!$B$287:$B$300,0),LEFT(M$83,2)-1,,)))/(NPV('Input Sheet - LRMC'!$C$16,OFFSET('Input Sheet - LRMC'!$C$270,MATCH($I90,'Input Sheet - LRMC'!$B$271:$B$284,0),,,):OFFSET('Input Sheet - LRMC'!$C$270,MATCH($I90,'Input Sheet - LRMC'!$B$271:$B$284,0),LEFT(M$83,2)-1,,))))),0)</f>
        <v/>
      </c>
      <c r="N90" s="11" t="str">
        <f ca="1">IFERROR(IF($I90="","",IF('Input Sheet - LRMC'!$C$18="Yes",'Input Sheet - LRMC'!$C$23,(NPV('Input Sheet - LRMC'!$C$16,OFFSET('Input Sheet - LRMC'!$C$286,MATCH($I90,'Input Sheet - LRMC'!$B$287:$B$300,0),,,):OFFSET('Input Sheet - LRMC'!$C$286,MATCH($I90,'Input Sheet - LRMC'!$B$287:$B$300,0),LEFT(N$83,2)-1,,)))/(NPV('Input Sheet - LRMC'!$C$16,OFFSET('Input Sheet - LRMC'!$C$270,MATCH($I90,'Input Sheet - LRMC'!$B$271:$B$284,0),,,):OFFSET('Input Sheet - LRMC'!$C$270,MATCH($I90,'Input Sheet - LRMC'!$B$271:$B$284,0),LEFT(N$83,2)-1,,))))),0)</f>
        <v/>
      </c>
      <c r="P90" s="46" t="str">
        <f t="shared" si="60"/>
        <v/>
      </c>
      <c r="Q90" s="11" t="str">
        <f t="shared" si="61"/>
        <v/>
      </c>
      <c r="R90" s="11" t="str">
        <f t="shared" si="58"/>
        <v/>
      </c>
      <c r="S90" s="82" t="str">
        <f t="shared" si="58"/>
        <v/>
      </c>
      <c r="T90" s="11" t="str">
        <f t="shared" si="58"/>
        <v/>
      </c>
      <c r="U90" s="11" t="str">
        <f t="shared" si="58"/>
        <v/>
      </c>
      <c r="W90" s="46" t="str">
        <f t="shared" si="62"/>
        <v/>
      </c>
      <c r="X90" s="11" t="str">
        <f>IF($W90="","",'Input Sheet - LRMC'!$C$29)</f>
        <v/>
      </c>
      <c r="Y90" s="11" t="str">
        <f>IF($W90="","",'Input Sheet - LRMC'!$C$29)</f>
        <v/>
      </c>
      <c r="Z90" s="11" t="str">
        <f>IF($W90="","",'Input Sheet - LRMC'!$C$29)</f>
        <v/>
      </c>
      <c r="AA90" s="11" t="str">
        <f>IF($W90="","",'Input Sheet - LRMC'!$C$29)</f>
        <v/>
      </c>
      <c r="AB90" s="11" t="str">
        <f>IF($W90="","",'Input Sheet - LRMC'!$C$29)</f>
        <v/>
      </c>
    </row>
    <row r="91" spans="2:28">
      <c r="B91" s="46" t="str">
        <f t="shared" si="57"/>
        <v/>
      </c>
      <c r="C91" s="11" t="str">
        <f ca="1">IFERROR(IF($B91="","",(NPV('Input Sheet - LRMC'!$C$16,OFFSET('Input Sheet - LRMC'!$C$254,MATCH($B91,'Input Sheet - LRMC'!$B$255:$B$268,0),,,):OFFSET('Input Sheet - LRMC'!$C$254,MATCH($B91,'Input Sheet - LRMC'!$B$255:$B$268,0),LEFT(C$83,2)-1,,)))/(NPV('Input Sheet - LRMC'!$C$16,OFFSET('Input Sheet - LRMC'!$C$270,MATCH($B91,'Input Sheet - LRMC'!$B$271:$B$284,0),,,):OFFSET('Input Sheet - LRMC'!$C$270,MATCH($B91,'Input Sheet - LRMC'!$B$271:$B$284,0),LEFT(C$83,2)-1,,)))),0)</f>
        <v/>
      </c>
      <c r="D91" s="11" t="str">
        <f ca="1">IFERROR(IF($B91="","",(NPV('Input Sheet - LRMC'!$C$16,OFFSET('Input Sheet - LRMC'!$C$254,MATCH($B91,'Input Sheet - LRMC'!$B$255:$B$268,0),,,):OFFSET('Input Sheet - LRMC'!$C$254,MATCH($B91,'Input Sheet - LRMC'!$B$255:$B$268,0),LEFT(D$83,2)-1,,)))/(NPV('Input Sheet - LRMC'!$C$16,OFFSET('Input Sheet - LRMC'!$C$270,MATCH($B91,'Input Sheet - LRMC'!$B$271:$B$284,0),,,):OFFSET('Input Sheet - LRMC'!$C$270,MATCH($B91,'Input Sheet - LRMC'!$B$271:$B$284,0),LEFT(D$83,2)-1,,)))),0)</f>
        <v/>
      </c>
      <c r="E91" s="11" t="str">
        <f ca="1">IFERROR(IF($B91="","",(NPV('Input Sheet - LRMC'!$C$16,OFFSET('Input Sheet - LRMC'!$C$254,MATCH($B91,'Input Sheet - LRMC'!$B$255:$B$268,0),,,):OFFSET('Input Sheet - LRMC'!$C$254,MATCH($B91,'Input Sheet - LRMC'!$B$255:$B$268,0),LEFT(E$83,2)-1,,)))/(NPV('Input Sheet - LRMC'!$C$16,OFFSET('Input Sheet - LRMC'!$C$270,MATCH($B91,'Input Sheet - LRMC'!$B$271:$B$284,0),,,):OFFSET('Input Sheet - LRMC'!$C$270,MATCH($B91,'Input Sheet - LRMC'!$B$271:$B$284,0),LEFT(E$83,2)-1,,)))),0)</f>
        <v/>
      </c>
      <c r="F91" s="11" t="str">
        <f ca="1">IFERROR(IF($B91="","",(NPV('Input Sheet - LRMC'!$C$16,OFFSET('Input Sheet - LRMC'!$C$254,MATCH($B91,'Input Sheet - LRMC'!$B$255:$B$268,0),,,):OFFSET('Input Sheet - LRMC'!$C$254,MATCH($B91,'Input Sheet - LRMC'!$B$255:$B$268,0),LEFT(F$83,2)-1,,)))/(NPV('Input Sheet - LRMC'!$C$16,OFFSET('Input Sheet - LRMC'!$C$270,MATCH($B91,'Input Sheet - LRMC'!$B$271:$B$284,0),,,):OFFSET('Input Sheet - LRMC'!$C$270,MATCH($B91,'Input Sheet - LRMC'!$B$271:$B$284,0),LEFT(F$83,2)-1,,)))),0)</f>
        <v/>
      </c>
      <c r="G91" s="11" t="str">
        <f ca="1">IFERROR(IF($B91="","",(NPV('Input Sheet - LRMC'!$C$16,OFFSET('Input Sheet - LRMC'!$C$254,MATCH($B91,'Input Sheet - LRMC'!$B$255:$B$268,0),,,):OFFSET('Input Sheet - LRMC'!$C$254,MATCH($B91,'Input Sheet - LRMC'!$B$255:$B$268,0),LEFT(G$83,2)-1,,)))/(NPV('Input Sheet - LRMC'!$C$16,OFFSET('Input Sheet - LRMC'!$C$270,MATCH($B91,'Input Sheet - LRMC'!$B$271:$B$284,0),,,):OFFSET('Input Sheet - LRMC'!$C$270,MATCH($B91,'Input Sheet - LRMC'!$B$271:$B$284,0),LEFT(G$83,2)-1,,)))),0)</f>
        <v/>
      </c>
      <c r="I91" s="46" t="str">
        <f t="shared" si="59"/>
        <v/>
      </c>
      <c r="J91" s="11" t="str">
        <f ca="1">IFERROR(IF($I91="","",IF('Input Sheet - LRMC'!$C$18="Yes",'Input Sheet - LRMC'!$C$23,(NPV('Input Sheet - LRMC'!$C$16,OFFSET('Input Sheet - LRMC'!$C$286,MATCH($I91,'Input Sheet - LRMC'!$B$287:$B$300,0),,,):OFFSET('Input Sheet - LRMC'!$C$286,MATCH($I91,'Input Sheet - LRMC'!$B$287:$B$300,0),LEFT(J$83,2)-1,,)))/(NPV('Input Sheet - LRMC'!$C$16,OFFSET('Input Sheet - LRMC'!$C$270,MATCH($I91,'Input Sheet - LRMC'!$B$271:$B$284,0),,,):OFFSET('Input Sheet - LRMC'!$C$270,MATCH($I91,'Input Sheet - LRMC'!$B$271:$B$284,0),LEFT(J$83,2)-1,,))))),0)</f>
        <v/>
      </c>
      <c r="K91" s="11" t="str">
        <f ca="1">IFERROR(IF($I91="","",IF('Input Sheet - LRMC'!$C$18="Yes",'Input Sheet - LRMC'!$C$23,(NPV('Input Sheet - LRMC'!$C$16,OFFSET('Input Sheet - LRMC'!$C$286,MATCH($I91,'Input Sheet - LRMC'!$B$287:$B$300,0),,,):OFFSET('Input Sheet - LRMC'!$C$286,MATCH($I91,'Input Sheet - LRMC'!$B$287:$B$300,0),LEFT(K$83,2)-1,,)))/(NPV('Input Sheet - LRMC'!$C$16,OFFSET('Input Sheet - LRMC'!$C$270,MATCH($I91,'Input Sheet - LRMC'!$B$271:$B$284,0),,,):OFFSET('Input Sheet - LRMC'!$C$270,MATCH($I91,'Input Sheet - LRMC'!$B$271:$B$284,0),LEFT(K$83,2)-1,,))))),0)</f>
        <v/>
      </c>
      <c r="L91" s="11" t="str">
        <f ca="1">IFERROR(IF($I91="","",IF('Input Sheet - LRMC'!$C$18="Yes",'Input Sheet - LRMC'!$C$23,(NPV('Input Sheet - LRMC'!$C$16,OFFSET('Input Sheet - LRMC'!$C$286,MATCH($I91,'Input Sheet - LRMC'!$B$287:$B$300,0),,,):OFFSET('Input Sheet - LRMC'!$C$286,MATCH($I91,'Input Sheet - LRMC'!$B$287:$B$300,0),LEFT(L$83,2)-1,,)))/(NPV('Input Sheet - LRMC'!$C$16,OFFSET('Input Sheet - LRMC'!$C$270,MATCH($I91,'Input Sheet - LRMC'!$B$271:$B$284,0),,,):OFFSET('Input Sheet - LRMC'!$C$270,MATCH($I91,'Input Sheet - LRMC'!$B$271:$B$284,0),LEFT(L$83,2)-1,,))))),0)</f>
        <v/>
      </c>
      <c r="M91" s="11" t="str">
        <f ca="1">IFERROR(IF($I91="","",IF('Input Sheet - LRMC'!$C$18="Yes",'Input Sheet - LRMC'!$C$23,(NPV('Input Sheet - LRMC'!$C$16,OFFSET('Input Sheet - LRMC'!$C$286,MATCH($I91,'Input Sheet - LRMC'!$B$287:$B$300,0),,,):OFFSET('Input Sheet - LRMC'!$C$286,MATCH($I91,'Input Sheet - LRMC'!$B$287:$B$300,0),LEFT(M$83,2)-1,,)))/(NPV('Input Sheet - LRMC'!$C$16,OFFSET('Input Sheet - LRMC'!$C$270,MATCH($I91,'Input Sheet - LRMC'!$B$271:$B$284,0),,,):OFFSET('Input Sheet - LRMC'!$C$270,MATCH($I91,'Input Sheet - LRMC'!$B$271:$B$284,0),LEFT(M$83,2)-1,,))))),0)</f>
        <v/>
      </c>
      <c r="N91" s="11" t="str">
        <f ca="1">IFERROR(IF($I91="","",IF('Input Sheet - LRMC'!$C$18="Yes",'Input Sheet - LRMC'!$C$23,(NPV('Input Sheet - LRMC'!$C$16,OFFSET('Input Sheet - LRMC'!$C$286,MATCH($I91,'Input Sheet - LRMC'!$B$287:$B$300,0),,,):OFFSET('Input Sheet - LRMC'!$C$286,MATCH($I91,'Input Sheet - LRMC'!$B$287:$B$300,0),LEFT(N$83,2)-1,,)))/(NPV('Input Sheet - LRMC'!$C$16,OFFSET('Input Sheet - LRMC'!$C$270,MATCH($I91,'Input Sheet - LRMC'!$B$271:$B$284,0),,,):OFFSET('Input Sheet - LRMC'!$C$270,MATCH($I91,'Input Sheet - LRMC'!$B$271:$B$284,0),LEFT(N$83,2)-1,,))))),0)</f>
        <v/>
      </c>
      <c r="P91" s="46" t="str">
        <f t="shared" si="60"/>
        <v/>
      </c>
      <c r="Q91" s="11" t="str">
        <f t="shared" si="61"/>
        <v/>
      </c>
      <c r="R91" s="11" t="str">
        <f t="shared" si="58"/>
        <v/>
      </c>
      <c r="S91" s="82" t="str">
        <f t="shared" si="58"/>
        <v/>
      </c>
      <c r="T91" s="11" t="str">
        <f t="shared" si="58"/>
        <v/>
      </c>
      <c r="U91" s="11" t="str">
        <f t="shared" si="58"/>
        <v/>
      </c>
      <c r="W91" s="46" t="str">
        <f t="shared" si="62"/>
        <v/>
      </c>
      <c r="X91" s="11" t="str">
        <f>IF($W91="","",'Input Sheet - LRMC'!$C$29)</f>
        <v/>
      </c>
      <c r="Y91" s="11" t="str">
        <f>IF($W91="","",'Input Sheet - LRMC'!$C$29)</f>
        <v/>
      </c>
      <c r="Z91" s="11" t="str">
        <f>IF($W91="","",'Input Sheet - LRMC'!$C$29)</f>
        <v/>
      </c>
      <c r="AA91" s="11" t="str">
        <f>IF($W91="","",'Input Sheet - LRMC'!$C$29)</f>
        <v/>
      </c>
      <c r="AB91" s="11" t="str">
        <f>IF($W91="","",'Input Sheet - LRMC'!$C$29)</f>
        <v/>
      </c>
    </row>
    <row r="92" spans="2:28">
      <c r="B92" s="46" t="str">
        <f t="shared" si="57"/>
        <v/>
      </c>
      <c r="C92" s="11" t="str">
        <f ca="1">IFERROR(IF($B92="","",(NPV('Input Sheet - LRMC'!$C$16,OFFSET('Input Sheet - LRMC'!$C$254,MATCH($B92,'Input Sheet - LRMC'!$B$255:$B$268,0),,,):OFFSET('Input Sheet - LRMC'!$C$254,MATCH($B92,'Input Sheet - LRMC'!$B$255:$B$268,0),LEFT(C$83,2)-1,,)))/(NPV('Input Sheet - LRMC'!$C$16,OFFSET('Input Sheet - LRMC'!$C$270,MATCH($B92,'Input Sheet - LRMC'!$B$271:$B$284,0),,,):OFFSET('Input Sheet - LRMC'!$C$270,MATCH($B92,'Input Sheet - LRMC'!$B$271:$B$284,0),LEFT(C$83,2)-1,,)))),0)</f>
        <v/>
      </c>
      <c r="D92" s="11" t="str">
        <f ca="1">IFERROR(IF($B92="","",(NPV('Input Sheet - LRMC'!$C$16,OFFSET('Input Sheet - LRMC'!$C$254,MATCH($B92,'Input Sheet - LRMC'!$B$255:$B$268,0),,,):OFFSET('Input Sheet - LRMC'!$C$254,MATCH($B92,'Input Sheet - LRMC'!$B$255:$B$268,0),LEFT(D$83,2)-1,,)))/(NPV('Input Sheet - LRMC'!$C$16,OFFSET('Input Sheet - LRMC'!$C$270,MATCH($B92,'Input Sheet - LRMC'!$B$271:$B$284,0),,,):OFFSET('Input Sheet - LRMC'!$C$270,MATCH($B92,'Input Sheet - LRMC'!$B$271:$B$284,0),LEFT(D$83,2)-1,,)))),0)</f>
        <v/>
      </c>
      <c r="E92" s="11" t="str">
        <f ca="1">IFERROR(IF($B92="","",(NPV('Input Sheet - LRMC'!$C$16,OFFSET('Input Sheet - LRMC'!$C$254,MATCH($B92,'Input Sheet - LRMC'!$B$255:$B$268,0),,,):OFFSET('Input Sheet - LRMC'!$C$254,MATCH($B92,'Input Sheet - LRMC'!$B$255:$B$268,0),LEFT(E$83,2)-1,,)))/(NPV('Input Sheet - LRMC'!$C$16,OFFSET('Input Sheet - LRMC'!$C$270,MATCH($B92,'Input Sheet - LRMC'!$B$271:$B$284,0),,,):OFFSET('Input Sheet - LRMC'!$C$270,MATCH($B92,'Input Sheet - LRMC'!$B$271:$B$284,0),LEFT(E$83,2)-1,,)))),0)</f>
        <v/>
      </c>
      <c r="F92" s="11" t="str">
        <f ca="1">IFERROR(IF($B92="","",(NPV('Input Sheet - LRMC'!$C$16,OFFSET('Input Sheet - LRMC'!$C$254,MATCH($B92,'Input Sheet - LRMC'!$B$255:$B$268,0),,,):OFFSET('Input Sheet - LRMC'!$C$254,MATCH($B92,'Input Sheet - LRMC'!$B$255:$B$268,0),LEFT(F$83,2)-1,,)))/(NPV('Input Sheet - LRMC'!$C$16,OFFSET('Input Sheet - LRMC'!$C$270,MATCH($B92,'Input Sheet - LRMC'!$B$271:$B$284,0),,,):OFFSET('Input Sheet - LRMC'!$C$270,MATCH($B92,'Input Sheet - LRMC'!$B$271:$B$284,0),LEFT(F$83,2)-1,,)))),0)</f>
        <v/>
      </c>
      <c r="G92" s="11" t="str">
        <f ca="1">IFERROR(IF($B92="","",(NPV('Input Sheet - LRMC'!$C$16,OFFSET('Input Sheet - LRMC'!$C$254,MATCH($B92,'Input Sheet - LRMC'!$B$255:$B$268,0),,,):OFFSET('Input Sheet - LRMC'!$C$254,MATCH($B92,'Input Sheet - LRMC'!$B$255:$B$268,0),LEFT(G$83,2)-1,,)))/(NPV('Input Sheet - LRMC'!$C$16,OFFSET('Input Sheet - LRMC'!$C$270,MATCH($B92,'Input Sheet - LRMC'!$B$271:$B$284,0),,,):OFFSET('Input Sheet - LRMC'!$C$270,MATCH($B92,'Input Sheet - LRMC'!$B$271:$B$284,0),LEFT(G$83,2)-1,,)))),0)</f>
        <v/>
      </c>
      <c r="I92" s="46" t="str">
        <f t="shared" si="59"/>
        <v/>
      </c>
      <c r="J92" s="11" t="str">
        <f ca="1">IFERROR(IF($I92="","",IF('Input Sheet - LRMC'!$C$18="Yes",'Input Sheet - LRMC'!$C$23,(NPV('Input Sheet - LRMC'!$C$16,OFFSET('Input Sheet - LRMC'!$C$286,MATCH($I92,'Input Sheet - LRMC'!$B$287:$B$300,0),,,):OFFSET('Input Sheet - LRMC'!$C$286,MATCH($I92,'Input Sheet - LRMC'!$B$287:$B$300,0),LEFT(J$83,2)-1,,)))/(NPV('Input Sheet - LRMC'!$C$16,OFFSET('Input Sheet - LRMC'!$C$270,MATCH($I92,'Input Sheet - LRMC'!$B$271:$B$284,0),,,):OFFSET('Input Sheet - LRMC'!$C$270,MATCH($I92,'Input Sheet - LRMC'!$B$271:$B$284,0),LEFT(J$83,2)-1,,))))),0)</f>
        <v/>
      </c>
      <c r="K92" s="11" t="str">
        <f ca="1">IFERROR(IF($I92="","",IF('Input Sheet - LRMC'!$C$18="Yes",'Input Sheet - LRMC'!$C$23,(NPV('Input Sheet - LRMC'!$C$16,OFFSET('Input Sheet - LRMC'!$C$286,MATCH($I92,'Input Sheet - LRMC'!$B$287:$B$300,0),,,):OFFSET('Input Sheet - LRMC'!$C$286,MATCH($I92,'Input Sheet - LRMC'!$B$287:$B$300,0),LEFT(K$83,2)-1,,)))/(NPV('Input Sheet - LRMC'!$C$16,OFFSET('Input Sheet - LRMC'!$C$270,MATCH($I92,'Input Sheet - LRMC'!$B$271:$B$284,0),,,):OFFSET('Input Sheet - LRMC'!$C$270,MATCH($I92,'Input Sheet - LRMC'!$B$271:$B$284,0),LEFT(K$83,2)-1,,))))),0)</f>
        <v/>
      </c>
      <c r="L92" s="11" t="str">
        <f ca="1">IFERROR(IF($I92="","",IF('Input Sheet - LRMC'!$C$18="Yes",'Input Sheet - LRMC'!$C$23,(NPV('Input Sheet - LRMC'!$C$16,OFFSET('Input Sheet - LRMC'!$C$286,MATCH($I92,'Input Sheet - LRMC'!$B$287:$B$300,0),,,):OFFSET('Input Sheet - LRMC'!$C$286,MATCH($I92,'Input Sheet - LRMC'!$B$287:$B$300,0),LEFT(L$83,2)-1,,)))/(NPV('Input Sheet - LRMC'!$C$16,OFFSET('Input Sheet - LRMC'!$C$270,MATCH($I92,'Input Sheet - LRMC'!$B$271:$B$284,0),,,):OFFSET('Input Sheet - LRMC'!$C$270,MATCH($I92,'Input Sheet - LRMC'!$B$271:$B$284,0),LEFT(L$83,2)-1,,))))),0)</f>
        <v/>
      </c>
      <c r="M92" s="11" t="str">
        <f ca="1">IFERROR(IF($I92="","",IF('Input Sheet - LRMC'!$C$18="Yes",'Input Sheet - LRMC'!$C$23,(NPV('Input Sheet - LRMC'!$C$16,OFFSET('Input Sheet - LRMC'!$C$286,MATCH($I92,'Input Sheet - LRMC'!$B$287:$B$300,0),,,):OFFSET('Input Sheet - LRMC'!$C$286,MATCH($I92,'Input Sheet - LRMC'!$B$287:$B$300,0),LEFT(M$83,2)-1,,)))/(NPV('Input Sheet - LRMC'!$C$16,OFFSET('Input Sheet - LRMC'!$C$270,MATCH($I92,'Input Sheet - LRMC'!$B$271:$B$284,0),,,):OFFSET('Input Sheet - LRMC'!$C$270,MATCH($I92,'Input Sheet - LRMC'!$B$271:$B$284,0),LEFT(M$83,2)-1,,))))),0)</f>
        <v/>
      </c>
      <c r="N92" s="11" t="str">
        <f ca="1">IFERROR(IF($I92="","",IF('Input Sheet - LRMC'!$C$18="Yes",'Input Sheet - LRMC'!$C$23,(NPV('Input Sheet - LRMC'!$C$16,OFFSET('Input Sheet - LRMC'!$C$286,MATCH($I92,'Input Sheet - LRMC'!$B$287:$B$300,0),,,):OFFSET('Input Sheet - LRMC'!$C$286,MATCH($I92,'Input Sheet - LRMC'!$B$287:$B$300,0),LEFT(N$83,2)-1,,)))/(NPV('Input Sheet - LRMC'!$C$16,OFFSET('Input Sheet - LRMC'!$C$270,MATCH($I92,'Input Sheet - LRMC'!$B$271:$B$284,0),,,):OFFSET('Input Sheet - LRMC'!$C$270,MATCH($I92,'Input Sheet - LRMC'!$B$271:$B$284,0),LEFT(N$83,2)-1,,))))),0)</f>
        <v/>
      </c>
      <c r="P92" s="46" t="str">
        <f t="shared" si="60"/>
        <v/>
      </c>
      <c r="Q92" s="11" t="str">
        <f t="shared" si="61"/>
        <v/>
      </c>
      <c r="R92" s="11" t="str">
        <f t="shared" si="58"/>
        <v/>
      </c>
      <c r="S92" s="82" t="str">
        <f t="shared" si="58"/>
        <v/>
      </c>
      <c r="T92" s="11" t="str">
        <f t="shared" si="58"/>
        <v/>
      </c>
      <c r="U92" s="11" t="str">
        <f t="shared" si="58"/>
        <v/>
      </c>
      <c r="W92" s="46" t="str">
        <f t="shared" si="62"/>
        <v/>
      </c>
      <c r="X92" s="11" t="str">
        <f>IF($W92="","",'Input Sheet - LRMC'!$C$29)</f>
        <v/>
      </c>
      <c r="Y92" s="11" t="str">
        <f>IF($W92="","",'Input Sheet - LRMC'!$C$29)</f>
        <v/>
      </c>
      <c r="Z92" s="11" t="str">
        <f>IF($W92="","",'Input Sheet - LRMC'!$C$29)</f>
        <v/>
      </c>
      <c r="AA92" s="11" t="str">
        <f>IF($W92="","",'Input Sheet - LRMC'!$C$29)</f>
        <v/>
      </c>
      <c r="AB92" s="11" t="str">
        <f>IF($W92="","",'Input Sheet - LRMC'!$C$29)</f>
        <v/>
      </c>
    </row>
    <row r="93" spans="2:28">
      <c r="B93" s="46" t="str">
        <f t="shared" si="57"/>
        <v/>
      </c>
      <c r="C93" s="11" t="str">
        <f ca="1">IFERROR(IF($B93="","",(NPV('Input Sheet - LRMC'!$C$16,OFFSET('Input Sheet - LRMC'!$C$254,MATCH($B93,'Input Sheet - LRMC'!$B$255:$B$268,0),,,):OFFSET('Input Sheet - LRMC'!$C$254,MATCH($B93,'Input Sheet - LRMC'!$B$255:$B$268,0),LEFT(C$83,2)-1,,)))/(NPV('Input Sheet - LRMC'!$C$16,OFFSET('Input Sheet - LRMC'!$C$270,MATCH($B93,'Input Sheet - LRMC'!$B$271:$B$284,0),,,):OFFSET('Input Sheet - LRMC'!$C$270,MATCH($B93,'Input Sheet - LRMC'!$B$271:$B$284,0),LEFT(C$83,2)-1,,)))),0)</f>
        <v/>
      </c>
      <c r="D93" s="11" t="str">
        <f ca="1">IFERROR(IF($B93="","",(NPV('Input Sheet - LRMC'!$C$16,OFFSET('Input Sheet - LRMC'!$C$254,MATCH($B93,'Input Sheet - LRMC'!$B$255:$B$268,0),,,):OFFSET('Input Sheet - LRMC'!$C$254,MATCH($B93,'Input Sheet - LRMC'!$B$255:$B$268,0),LEFT(D$83,2)-1,,)))/(NPV('Input Sheet - LRMC'!$C$16,OFFSET('Input Sheet - LRMC'!$C$270,MATCH($B93,'Input Sheet - LRMC'!$B$271:$B$284,0),,,):OFFSET('Input Sheet - LRMC'!$C$270,MATCH($B93,'Input Sheet - LRMC'!$B$271:$B$284,0),LEFT(D$83,2)-1,,)))),0)</f>
        <v/>
      </c>
      <c r="E93" s="11" t="str">
        <f ca="1">IFERROR(IF($B93="","",(NPV('Input Sheet - LRMC'!$C$16,OFFSET('Input Sheet - LRMC'!$C$254,MATCH($B93,'Input Sheet - LRMC'!$B$255:$B$268,0),,,):OFFSET('Input Sheet - LRMC'!$C$254,MATCH($B93,'Input Sheet - LRMC'!$B$255:$B$268,0),LEFT(E$83,2)-1,,)))/(NPV('Input Sheet - LRMC'!$C$16,OFFSET('Input Sheet - LRMC'!$C$270,MATCH($B93,'Input Sheet - LRMC'!$B$271:$B$284,0),,,):OFFSET('Input Sheet - LRMC'!$C$270,MATCH($B93,'Input Sheet - LRMC'!$B$271:$B$284,0),LEFT(E$83,2)-1,,)))),0)</f>
        <v/>
      </c>
      <c r="F93" s="11" t="str">
        <f ca="1">IFERROR(IF($B93="","",(NPV('Input Sheet - LRMC'!$C$16,OFFSET('Input Sheet - LRMC'!$C$254,MATCH($B93,'Input Sheet - LRMC'!$B$255:$B$268,0),,,):OFFSET('Input Sheet - LRMC'!$C$254,MATCH($B93,'Input Sheet - LRMC'!$B$255:$B$268,0),LEFT(F$83,2)-1,,)))/(NPV('Input Sheet - LRMC'!$C$16,OFFSET('Input Sheet - LRMC'!$C$270,MATCH($B93,'Input Sheet - LRMC'!$B$271:$B$284,0),,,):OFFSET('Input Sheet - LRMC'!$C$270,MATCH($B93,'Input Sheet - LRMC'!$B$271:$B$284,0),LEFT(F$83,2)-1,,)))),0)</f>
        <v/>
      </c>
      <c r="G93" s="11" t="str">
        <f ca="1">IFERROR(IF($B93="","",(NPV('Input Sheet - LRMC'!$C$16,OFFSET('Input Sheet - LRMC'!$C$254,MATCH($B93,'Input Sheet - LRMC'!$B$255:$B$268,0),,,):OFFSET('Input Sheet - LRMC'!$C$254,MATCH($B93,'Input Sheet - LRMC'!$B$255:$B$268,0),LEFT(G$83,2)-1,,)))/(NPV('Input Sheet - LRMC'!$C$16,OFFSET('Input Sheet - LRMC'!$C$270,MATCH($B93,'Input Sheet - LRMC'!$B$271:$B$284,0),,,):OFFSET('Input Sheet - LRMC'!$C$270,MATCH($B93,'Input Sheet - LRMC'!$B$271:$B$284,0),LEFT(G$83,2)-1,,)))),0)</f>
        <v/>
      </c>
      <c r="I93" s="46" t="str">
        <f t="shared" si="59"/>
        <v/>
      </c>
      <c r="J93" s="11" t="str">
        <f ca="1">IFERROR(IF($I93="","",IF('Input Sheet - LRMC'!$C$18="Yes",'Input Sheet - LRMC'!$C$23,(NPV('Input Sheet - LRMC'!$C$16,OFFSET('Input Sheet - LRMC'!$C$286,MATCH($I93,'Input Sheet - LRMC'!$B$287:$B$300,0),,,):OFFSET('Input Sheet - LRMC'!$C$286,MATCH($I93,'Input Sheet - LRMC'!$B$287:$B$300,0),LEFT(J$83,2)-1,,)))/(NPV('Input Sheet - LRMC'!$C$16,OFFSET('Input Sheet - LRMC'!$C$270,MATCH($I93,'Input Sheet - LRMC'!$B$271:$B$284,0),,,):OFFSET('Input Sheet - LRMC'!$C$270,MATCH($I93,'Input Sheet - LRMC'!$B$271:$B$284,0),LEFT(J$83,2)-1,,))))),0)</f>
        <v/>
      </c>
      <c r="K93" s="11" t="str">
        <f ca="1">IFERROR(IF($I93="","",IF('Input Sheet - LRMC'!$C$18="Yes",'Input Sheet - LRMC'!$C$23,(NPV('Input Sheet - LRMC'!$C$16,OFFSET('Input Sheet - LRMC'!$C$286,MATCH($I93,'Input Sheet - LRMC'!$B$287:$B$300,0),,,):OFFSET('Input Sheet - LRMC'!$C$286,MATCH($I93,'Input Sheet - LRMC'!$B$287:$B$300,0),LEFT(K$83,2)-1,,)))/(NPV('Input Sheet - LRMC'!$C$16,OFFSET('Input Sheet - LRMC'!$C$270,MATCH($I93,'Input Sheet - LRMC'!$B$271:$B$284,0),,,):OFFSET('Input Sheet - LRMC'!$C$270,MATCH($I93,'Input Sheet - LRMC'!$B$271:$B$284,0),LEFT(K$83,2)-1,,))))),0)</f>
        <v/>
      </c>
      <c r="L93" s="11" t="str">
        <f ca="1">IFERROR(IF($I93="","",IF('Input Sheet - LRMC'!$C$18="Yes",'Input Sheet - LRMC'!$C$23,(NPV('Input Sheet - LRMC'!$C$16,OFFSET('Input Sheet - LRMC'!$C$286,MATCH($I93,'Input Sheet - LRMC'!$B$287:$B$300,0),,,):OFFSET('Input Sheet - LRMC'!$C$286,MATCH($I93,'Input Sheet - LRMC'!$B$287:$B$300,0),LEFT(L$83,2)-1,,)))/(NPV('Input Sheet - LRMC'!$C$16,OFFSET('Input Sheet - LRMC'!$C$270,MATCH($I93,'Input Sheet - LRMC'!$B$271:$B$284,0),,,):OFFSET('Input Sheet - LRMC'!$C$270,MATCH($I93,'Input Sheet - LRMC'!$B$271:$B$284,0),LEFT(L$83,2)-1,,))))),0)</f>
        <v/>
      </c>
      <c r="M93" s="11" t="str">
        <f ca="1">IFERROR(IF($I93="","",IF('Input Sheet - LRMC'!$C$18="Yes",'Input Sheet - LRMC'!$C$23,(NPV('Input Sheet - LRMC'!$C$16,OFFSET('Input Sheet - LRMC'!$C$286,MATCH($I93,'Input Sheet - LRMC'!$B$287:$B$300,0),,,):OFFSET('Input Sheet - LRMC'!$C$286,MATCH($I93,'Input Sheet - LRMC'!$B$287:$B$300,0),LEFT(M$83,2)-1,,)))/(NPV('Input Sheet - LRMC'!$C$16,OFFSET('Input Sheet - LRMC'!$C$270,MATCH($I93,'Input Sheet - LRMC'!$B$271:$B$284,0),,,):OFFSET('Input Sheet - LRMC'!$C$270,MATCH($I93,'Input Sheet - LRMC'!$B$271:$B$284,0),LEFT(M$83,2)-1,,))))),0)</f>
        <v/>
      </c>
      <c r="N93" s="11" t="str">
        <f ca="1">IFERROR(IF($I93="","",IF('Input Sheet - LRMC'!$C$18="Yes",'Input Sheet - LRMC'!$C$23,(NPV('Input Sheet - LRMC'!$C$16,OFFSET('Input Sheet - LRMC'!$C$286,MATCH($I93,'Input Sheet - LRMC'!$B$287:$B$300,0),,,):OFFSET('Input Sheet - LRMC'!$C$286,MATCH($I93,'Input Sheet - LRMC'!$B$287:$B$300,0),LEFT(N$83,2)-1,,)))/(NPV('Input Sheet - LRMC'!$C$16,OFFSET('Input Sheet - LRMC'!$C$270,MATCH($I93,'Input Sheet - LRMC'!$B$271:$B$284,0),,,):OFFSET('Input Sheet - LRMC'!$C$270,MATCH($I93,'Input Sheet - LRMC'!$B$271:$B$284,0),LEFT(N$83,2)-1,,))))),0)</f>
        <v/>
      </c>
      <c r="P93" s="46" t="str">
        <f t="shared" si="60"/>
        <v/>
      </c>
      <c r="Q93" s="11" t="str">
        <f t="shared" si="61"/>
        <v/>
      </c>
      <c r="R93" s="11" t="str">
        <f t="shared" si="58"/>
        <v/>
      </c>
      <c r="S93" s="82" t="str">
        <f t="shared" si="58"/>
        <v/>
      </c>
      <c r="T93" s="11" t="str">
        <f t="shared" si="58"/>
        <v/>
      </c>
      <c r="U93" s="11" t="str">
        <f t="shared" si="58"/>
        <v/>
      </c>
      <c r="W93" s="46" t="str">
        <f t="shared" si="62"/>
        <v/>
      </c>
      <c r="X93" s="11" t="str">
        <f>IF($W93="","",'Input Sheet - LRMC'!$C$29)</f>
        <v/>
      </c>
      <c r="Y93" s="11" t="str">
        <f>IF($W93="","",'Input Sheet - LRMC'!$C$29)</f>
        <v/>
      </c>
      <c r="Z93" s="11" t="str">
        <f>IF($W93="","",'Input Sheet - LRMC'!$C$29)</f>
        <v/>
      </c>
      <c r="AA93" s="11" t="str">
        <f>IF($W93="","",'Input Sheet - LRMC'!$C$29)</f>
        <v/>
      </c>
      <c r="AB93" s="11" t="str">
        <f>IF($W93="","",'Input Sheet - LRMC'!$C$29)</f>
        <v/>
      </c>
    </row>
    <row r="94" spans="2:28">
      <c r="B94" s="46" t="str">
        <f t="shared" si="57"/>
        <v/>
      </c>
      <c r="C94" s="11" t="str">
        <f ca="1">IFERROR(IF($B94="","",(NPV('Input Sheet - LRMC'!$C$16,OFFSET('Input Sheet - LRMC'!$C$254,MATCH($B94,'Input Sheet - LRMC'!$B$255:$B$268,0),,,):OFFSET('Input Sheet - LRMC'!$C$254,MATCH($B94,'Input Sheet - LRMC'!$B$255:$B$268,0),LEFT(C$83,2)-1,,)))/(NPV('Input Sheet - LRMC'!$C$16,OFFSET('Input Sheet - LRMC'!$C$270,MATCH($B94,'Input Sheet - LRMC'!$B$271:$B$284,0),,,):OFFSET('Input Sheet - LRMC'!$C$270,MATCH($B94,'Input Sheet - LRMC'!$B$271:$B$284,0),LEFT(C$83,2)-1,,)))),0)</f>
        <v/>
      </c>
      <c r="D94" s="11" t="str">
        <f ca="1">IFERROR(IF($B94="","",(NPV('Input Sheet - LRMC'!$C$16,OFFSET('Input Sheet - LRMC'!$C$254,MATCH($B94,'Input Sheet - LRMC'!$B$255:$B$268,0),,,):OFFSET('Input Sheet - LRMC'!$C$254,MATCH($B94,'Input Sheet - LRMC'!$B$255:$B$268,0),LEFT(D$83,2)-1,,)))/(NPV('Input Sheet - LRMC'!$C$16,OFFSET('Input Sheet - LRMC'!$C$270,MATCH($B94,'Input Sheet - LRMC'!$B$271:$B$284,0),,,):OFFSET('Input Sheet - LRMC'!$C$270,MATCH($B94,'Input Sheet - LRMC'!$B$271:$B$284,0),LEFT(D$83,2)-1,,)))),0)</f>
        <v/>
      </c>
      <c r="E94" s="11" t="str">
        <f ca="1">IFERROR(IF($B94="","",(NPV('Input Sheet - LRMC'!$C$16,OFFSET('Input Sheet - LRMC'!$C$254,MATCH($B94,'Input Sheet - LRMC'!$B$255:$B$268,0),,,):OFFSET('Input Sheet - LRMC'!$C$254,MATCH($B94,'Input Sheet - LRMC'!$B$255:$B$268,0),LEFT(E$83,2)-1,,)))/(NPV('Input Sheet - LRMC'!$C$16,OFFSET('Input Sheet - LRMC'!$C$270,MATCH($B94,'Input Sheet - LRMC'!$B$271:$B$284,0),,,):OFFSET('Input Sheet - LRMC'!$C$270,MATCH($B94,'Input Sheet - LRMC'!$B$271:$B$284,0),LEFT(E$83,2)-1,,)))),0)</f>
        <v/>
      </c>
      <c r="F94" s="11" t="str">
        <f ca="1">IFERROR(IF($B94="","",(NPV('Input Sheet - LRMC'!$C$16,OFFSET('Input Sheet - LRMC'!$C$254,MATCH($B94,'Input Sheet - LRMC'!$B$255:$B$268,0),,,):OFFSET('Input Sheet - LRMC'!$C$254,MATCH($B94,'Input Sheet - LRMC'!$B$255:$B$268,0),LEFT(F$83,2)-1,,)))/(NPV('Input Sheet - LRMC'!$C$16,OFFSET('Input Sheet - LRMC'!$C$270,MATCH($B94,'Input Sheet - LRMC'!$B$271:$B$284,0),,,):OFFSET('Input Sheet - LRMC'!$C$270,MATCH($B94,'Input Sheet - LRMC'!$B$271:$B$284,0),LEFT(F$83,2)-1,,)))),0)</f>
        <v/>
      </c>
      <c r="G94" s="11" t="str">
        <f ca="1">IFERROR(IF($B94="","",(NPV('Input Sheet - LRMC'!$C$16,OFFSET('Input Sheet - LRMC'!$C$254,MATCH($B94,'Input Sheet - LRMC'!$B$255:$B$268,0),,,):OFFSET('Input Sheet - LRMC'!$C$254,MATCH($B94,'Input Sheet - LRMC'!$B$255:$B$268,0),LEFT(G$83,2)-1,,)))/(NPV('Input Sheet - LRMC'!$C$16,OFFSET('Input Sheet - LRMC'!$C$270,MATCH($B94,'Input Sheet - LRMC'!$B$271:$B$284,0),,,):OFFSET('Input Sheet - LRMC'!$C$270,MATCH($B94,'Input Sheet - LRMC'!$B$271:$B$284,0),LEFT(G$83,2)-1,,)))),0)</f>
        <v/>
      </c>
      <c r="I94" s="46" t="str">
        <f t="shared" si="59"/>
        <v/>
      </c>
      <c r="J94" s="11" t="str">
        <f ca="1">IFERROR(IF($I94="","",IF('Input Sheet - LRMC'!$C$18="Yes",'Input Sheet - LRMC'!$C$23,(NPV('Input Sheet - LRMC'!$C$16,OFFSET('Input Sheet - LRMC'!$C$286,MATCH($I94,'Input Sheet - LRMC'!$B$287:$B$300,0),,,):OFFSET('Input Sheet - LRMC'!$C$286,MATCH($I94,'Input Sheet - LRMC'!$B$287:$B$300,0),LEFT(J$83,2)-1,,)))/(NPV('Input Sheet - LRMC'!$C$16,OFFSET('Input Sheet - LRMC'!$C$270,MATCH($I94,'Input Sheet - LRMC'!$B$271:$B$284,0),,,):OFFSET('Input Sheet - LRMC'!$C$270,MATCH($I94,'Input Sheet - LRMC'!$B$271:$B$284,0),LEFT(J$83,2)-1,,))))),0)</f>
        <v/>
      </c>
      <c r="K94" s="11" t="str">
        <f ca="1">IFERROR(IF($I94="","",IF('Input Sheet - LRMC'!$C$18="Yes",'Input Sheet - LRMC'!$C$23,(NPV('Input Sheet - LRMC'!$C$16,OFFSET('Input Sheet - LRMC'!$C$286,MATCH($I94,'Input Sheet - LRMC'!$B$287:$B$300,0),,,):OFFSET('Input Sheet - LRMC'!$C$286,MATCH($I94,'Input Sheet - LRMC'!$B$287:$B$300,0),LEFT(K$83,2)-1,,)))/(NPV('Input Sheet - LRMC'!$C$16,OFFSET('Input Sheet - LRMC'!$C$270,MATCH($I94,'Input Sheet - LRMC'!$B$271:$B$284,0),,,):OFFSET('Input Sheet - LRMC'!$C$270,MATCH($I94,'Input Sheet - LRMC'!$B$271:$B$284,0),LEFT(K$83,2)-1,,))))),0)</f>
        <v/>
      </c>
      <c r="L94" s="11" t="str">
        <f ca="1">IFERROR(IF($I94="","",IF('Input Sheet - LRMC'!$C$18="Yes",'Input Sheet - LRMC'!$C$23,(NPV('Input Sheet - LRMC'!$C$16,OFFSET('Input Sheet - LRMC'!$C$286,MATCH($I94,'Input Sheet - LRMC'!$B$287:$B$300,0),,,):OFFSET('Input Sheet - LRMC'!$C$286,MATCH($I94,'Input Sheet - LRMC'!$B$287:$B$300,0),LEFT(L$83,2)-1,,)))/(NPV('Input Sheet - LRMC'!$C$16,OFFSET('Input Sheet - LRMC'!$C$270,MATCH($I94,'Input Sheet - LRMC'!$B$271:$B$284,0),,,):OFFSET('Input Sheet - LRMC'!$C$270,MATCH($I94,'Input Sheet - LRMC'!$B$271:$B$284,0),LEFT(L$83,2)-1,,))))),0)</f>
        <v/>
      </c>
      <c r="M94" s="11" t="str">
        <f ca="1">IFERROR(IF($I94="","",IF('Input Sheet - LRMC'!$C$18="Yes",'Input Sheet - LRMC'!$C$23,(NPV('Input Sheet - LRMC'!$C$16,OFFSET('Input Sheet - LRMC'!$C$286,MATCH($I94,'Input Sheet - LRMC'!$B$287:$B$300,0),,,):OFFSET('Input Sheet - LRMC'!$C$286,MATCH($I94,'Input Sheet - LRMC'!$B$287:$B$300,0),LEFT(M$83,2)-1,,)))/(NPV('Input Sheet - LRMC'!$C$16,OFFSET('Input Sheet - LRMC'!$C$270,MATCH($I94,'Input Sheet - LRMC'!$B$271:$B$284,0),,,):OFFSET('Input Sheet - LRMC'!$C$270,MATCH($I94,'Input Sheet - LRMC'!$B$271:$B$284,0),LEFT(M$83,2)-1,,))))),0)</f>
        <v/>
      </c>
      <c r="N94" s="11" t="str">
        <f ca="1">IFERROR(IF($I94="","",IF('Input Sheet - LRMC'!$C$18="Yes",'Input Sheet - LRMC'!$C$23,(NPV('Input Sheet - LRMC'!$C$16,OFFSET('Input Sheet - LRMC'!$C$286,MATCH($I94,'Input Sheet - LRMC'!$B$287:$B$300,0),,,):OFFSET('Input Sheet - LRMC'!$C$286,MATCH($I94,'Input Sheet - LRMC'!$B$287:$B$300,0),LEFT(N$83,2)-1,,)))/(NPV('Input Sheet - LRMC'!$C$16,OFFSET('Input Sheet - LRMC'!$C$270,MATCH($I94,'Input Sheet - LRMC'!$B$271:$B$284,0),,,):OFFSET('Input Sheet - LRMC'!$C$270,MATCH($I94,'Input Sheet - LRMC'!$B$271:$B$284,0),LEFT(N$83,2)-1,,))))),0)</f>
        <v/>
      </c>
      <c r="P94" s="46" t="str">
        <f t="shared" si="60"/>
        <v/>
      </c>
      <c r="Q94" s="11" t="str">
        <f t="shared" si="61"/>
        <v/>
      </c>
      <c r="R94" s="11" t="str">
        <f t="shared" si="58"/>
        <v/>
      </c>
      <c r="S94" s="82" t="str">
        <f t="shared" si="58"/>
        <v/>
      </c>
      <c r="T94" s="11" t="str">
        <f t="shared" si="58"/>
        <v/>
      </c>
      <c r="U94" s="11" t="str">
        <f t="shared" si="58"/>
        <v/>
      </c>
      <c r="W94" s="46" t="str">
        <f t="shared" si="62"/>
        <v/>
      </c>
      <c r="X94" s="11" t="str">
        <f>IF($W94="","",'Input Sheet - LRMC'!$C$29)</f>
        <v/>
      </c>
      <c r="Y94" s="11" t="str">
        <f>IF($W94="","",'Input Sheet - LRMC'!$C$29)</f>
        <v/>
      </c>
      <c r="Z94" s="11" t="str">
        <f>IF($W94="","",'Input Sheet - LRMC'!$C$29)</f>
        <v/>
      </c>
      <c r="AA94" s="11" t="str">
        <f>IF($W94="","",'Input Sheet - LRMC'!$C$29)</f>
        <v/>
      </c>
      <c r="AB94" s="11" t="str">
        <f>IF($W94="","",'Input Sheet - LRMC'!$C$29)</f>
        <v/>
      </c>
    </row>
    <row r="95" spans="2:28">
      <c r="B95" s="46" t="str">
        <f t="shared" si="57"/>
        <v/>
      </c>
      <c r="C95" s="11" t="str">
        <f ca="1">IFERROR(IF($B95="","",(NPV('Input Sheet - LRMC'!$C$16,OFFSET('Input Sheet - LRMC'!$C$254,MATCH($B95,'Input Sheet - LRMC'!$B$255:$B$268,0),,,):OFFSET('Input Sheet - LRMC'!$C$254,MATCH($B95,'Input Sheet - LRMC'!$B$255:$B$268,0),LEFT(C$83,2)-1,,)))/(NPV('Input Sheet - LRMC'!$C$16,OFFSET('Input Sheet - LRMC'!$C$270,MATCH($B95,'Input Sheet - LRMC'!$B$271:$B$284,0),,,):OFFSET('Input Sheet - LRMC'!$C$270,MATCH($B95,'Input Sheet - LRMC'!$B$271:$B$284,0),LEFT(C$83,2)-1,,)))),0)</f>
        <v/>
      </c>
      <c r="D95" s="11" t="str">
        <f ca="1">IFERROR(IF($B95="","",(NPV('Input Sheet - LRMC'!$C$16,OFFSET('Input Sheet - LRMC'!$C$254,MATCH($B95,'Input Sheet - LRMC'!$B$255:$B$268,0),,,):OFFSET('Input Sheet - LRMC'!$C$254,MATCH($B95,'Input Sheet - LRMC'!$B$255:$B$268,0),LEFT(D$83,2)-1,,)))/(NPV('Input Sheet - LRMC'!$C$16,OFFSET('Input Sheet - LRMC'!$C$270,MATCH($B95,'Input Sheet - LRMC'!$B$271:$B$284,0),,,):OFFSET('Input Sheet - LRMC'!$C$270,MATCH($B95,'Input Sheet - LRMC'!$B$271:$B$284,0),LEFT(D$83,2)-1,,)))),0)</f>
        <v/>
      </c>
      <c r="E95" s="11" t="str">
        <f ca="1">IFERROR(IF($B95="","",(NPV('Input Sheet - LRMC'!$C$16,OFFSET('Input Sheet - LRMC'!$C$254,MATCH($B95,'Input Sheet - LRMC'!$B$255:$B$268,0),,,):OFFSET('Input Sheet - LRMC'!$C$254,MATCH($B95,'Input Sheet - LRMC'!$B$255:$B$268,0),LEFT(E$83,2)-1,,)))/(NPV('Input Sheet - LRMC'!$C$16,OFFSET('Input Sheet - LRMC'!$C$270,MATCH($B95,'Input Sheet - LRMC'!$B$271:$B$284,0),,,):OFFSET('Input Sheet - LRMC'!$C$270,MATCH($B95,'Input Sheet - LRMC'!$B$271:$B$284,0),LEFT(E$83,2)-1,,)))),0)</f>
        <v/>
      </c>
      <c r="F95" s="11" t="str">
        <f ca="1">IFERROR(IF($B95="","",(NPV('Input Sheet - LRMC'!$C$16,OFFSET('Input Sheet - LRMC'!$C$254,MATCH($B95,'Input Sheet - LRMC'!$B$255:$B$268,0),,,):OFFSET('Input Sheet - LRMC'!$C$254,MATCH($B95,'Input Sheet - LRMC'!$B$255:$B$268,0),LEFT(F$83,2)-1,,)))/(NPV('Input Sheet - LRMC'!$C$16,OFFSET('Input Sheet - LRMC'!$C$270,MATCH($B95,'Input Sheet - LRMC'!$B$271:$B$284,0),,,):OFFSET('Input Sheet - LRMC'!$C$270,MATCH($B95,'Input Sheet - LRMC'!$B$271:$B$284,0),LEFT(F$83,2)-1,,)))),0)</f>
        <v/>
      </c>
      <c r="G95" s="11" t="str">
        <f ca="1">IFERROR(IF($B95="","",(NPV('Input Sheet - LRMC'!$C$16,OFFSET('Input Sheet - LRMC'!$C$254,MATCH($B95,'Input Sheet - LRMC'!$B$255:$B$268,0),,,):OFFSET('Input Sheet - LRMC'!$C$254,MATCH($B95,'Input Sheet - LRMC'!$B$255:$B$268,0),LEFT(G$83,2)-1,,)))/(NPV('Input Sheet - LRMC'!$C$16,OFFSET('Input Sheet - LRMC'!$C$270,MATCH($B95,'Input Sheet - LRMC'!$B$271:$B$284,0),,,):OFFSET('Input Sheet - LRMC'!$C$270,MATCH($B95,'Input Sheet - LRMC'!$B$271:$B$284,0),LEFT(G$83,2)-1,,)))),0)</f>
        <v/>
      </c>
      <c r="I95" s="46" t="str">
        <f t="shared" ref="I95" si="63">B95</f>
        <v/>
      </c>
      <c r="J95" s="11" t="str">
        <f ca="1">IFERROR(IF($I95="","",IF('Input Sheet - LRMC'!$C$18="Yes",'Input Sheet - LRMC'!$C$23,(NPV('Input Sheet - LRMC'!$C$16,OFFSET('Input Sheet - LRMC'!$C$286,MATCH($I95,'Input Sheet - LRMC'!$B$287:$B$300,0),,,):OFFSET('Input Sheet - LRMC'!$C$286,MATCH($I95,'Input Sheet - LRMC'!$B$287:$B$300,0),LEFT(J$83,2)-1,,)))/(NPV('Input Sheet - LRMC'!$C$16,OFFSET('Input Sheet - LRMC'!$C$270,MATCH($I95,'Input Sheet - LRMC'!$B$271:$B$284,0),,,):OFFSET('Input Sheet - LRMC'!$C$270,MATCH($I95,'Input Sheet - LRMC'!$B$271:$B$284,0),LEFT(J$83,2)-1,,))))),0)</f>
        <v/>
      </c>
      <c r="K95" s="11" t="str">
        <f ca="1">IFERROR(IF($I95="","",IF('Input Sheet - LRMC'!$C$18="Yes",'Input Sheet - LRMC'!$C$23,(NPV('Input Sheet - LRMC'!$C$16,OFFSET('Input Sheet - LRMC'!$C$286,MATCH($I95,'Input Sheet - LRMC'!$B$287:$B$300,0),,,):OFFSET('Input Sheet - LRMC'!$C$286,MATCH($I95,'Input Sheet - LRMC'!$B$287:$B$300,0),LEFT(K$83,2)-1,,)))/(NPV('Input Sheet - LRMC'!$C$16,OFFSET('Input Sheet - LRMC'!$C$270,MATCH($I95,'Input Sheet - LRMC'!$B$271:$B$284,0),,,):OFFSET('Input Sheet - LRMC'!$C$270,MATCH($I95,'Input Sheet - LRMC'!$B$271:$B$284,0),LEFT(K$83,2)-1,,))))),0)</f>
        <v/>
      </c>
      <c r="L95" s="11" t="str">
        <f ca="1">IFERROR(IF($I95="","",IF('Input Sheet - LRMC'!$C$18="Yes",'Input Sheet - LRMC'!$C$23,(NPV('Input Sheet - LRMC'!$C$16,OFFSET('Input Sheet - LRMC'!$C$286,MATCH($I95,'Input Sheet - LRMC'!$B$287:$B$300,0),,,):OFFSET('Input Sheet - LRMC'!$C$286,MATCH($I95,'Input Sheet - LRMC'!$B$287:$B$300,0),LEFT(L$83,2)-1,,)))/(NPV('Input Sheet - LRMC'!$C$16,OFFSET('Input Sheet - LRMC'!$C$270,MATCH($I95,'Input Sheet - LRMC'!$B$271:$B$284,0),,,):OFFSET('Input Sheet - LRMC'!$C$270,MATCH($I95,'Input Sheet - LRMC'!$B$271:$B$284,0),LEFT(L$83,2)-1,,))))),0)</f>
        <v/>
      </c>
      <c r="M95" s="11" t="str">
        <f ca="1">IFERROR(IF($I95="","",IF('Input Sheet - LRMC'!$C$18="Yes",'Input Sheet - LRMC'!$C$23,(NPV('Input Sheet - LRMC'!$C$16,OFFSET('Input Sheet - LRMC'!$C$286,MATCH($I95,'Input Sheet - LRMC'!$B$287:$B$300,0),,,):OFFSET('Input Sheet - LRMC'!$C$286,MATCH($I95,'Input Sheet - LRMC'!$B$287:$B$300,0),LEFT(M$83,2)-1,,)))/(NPV('Input Sheet - LRMC'!$C$16,OFFSET('Input Sheet - LRMC'!$C$270,MATCH($I95,'Input Sheet - LRMC'!$B$271:$B$284,0),,,):OFFSET('Input Sheet - LRMC'!$C$270,MATCH($I95,'Input Sheet - LRMC'!$B$271:$B$284,0),LEFT(M$83,2)-1,,))))),0)</f>
        <v/>
      </c>
      <c r="N95" s="11" t="str">
        <f ca="1">IFERROR(IF($I95="","",IF('Input Sheet - LRMC'!$C$18="Yes",'Input Sheet - LRMC'!$C$23,(NPV('Input Sheet - LRMC'!$C$16,OFFSET('Input Sheet - LRMC'!$C$286,MATCH($I95,'Input Sheet - LRMC'!$B$287:$B$300,0),,,):OFFSET('Input Sheet - LRMC'!$C$286,MATCH($I95,'Input Sheet - LRMC'!$B$287:$B$300,0),LEFT(N$83,2)-1,,)))/(NPV('Input Sheet - LRMC'!$C$16,OFFSET('Input Sheet - LRMC'!$C$270,MATCH($I95,'Input Sheet - LRMC'!$B$271:$B$284,0),,,):OFFSET('Input Sheet - LRMC'!$C$270,MATCH($I95,'Input Sheet - LRMC'!$B$271:$B$284,0),LEFT(N$83,2)-1,,))))),0)</f>
        <v/>
      </c>
      <c r="P95" s="46" t="str">
        <f t="shared" ref="P95" si="64">I95</f>
        <v/>
      </c>
      <c r="Q95" s="11" t="str">
        <f t="shared" ref="Q95" si="65">IF($P95="","",C95+J95)</f>
        <v/>
      </c>
      <c r="R95" s="11" t="str">
        <f t="shared" ref="R95" si="66">IF($P95="","",D95+K95)</f>
        <v/>
      </c>
      <c r="S95" s="82" t="str">
        <f t="shared" ref="S95" si="67">IF($P95="","",E95+L95)</f>
        <v/>
      </c>
      <c r="T95" s="11" t="str">
        <f t="shared" ref="T95" si="68">IF($P95="","",F95+M95)</f>
        <v/>
      </c>
      <c r="U95" s="11" t="str">
        <f t="shared" ref="U95" si="69">IF($P95="","",G95+N95)</f>
        <v/>
      </c>
      <c r="W95" s="46" t="str">
        <f t="shared" ref="W95" si="70">P95</f>
        <v/>
      </c>
      <c r="X95" s="11" t="str">
        <f>IF($W95="","",'Input Sheet - LRMC'!$C$29)</f>
        <v/>
      </c>
      <c r="Y95" s="11" t="str">
        <f>IF($W95="","",'Input Sheet - LRMC'!$C$29)</f>
        <v/>
      </c>
      <c r="Z95" s="11" t="str">
        <f>IF($W95="","",'Input Sheet - LRMC'!$C$29)</f>
        <v/>
      </c>
      <c r="AA95" s="11" t="str">
        <f>IF($W95="","",'Input Sheet - LRMC'!$C$29)</f>
        <v/>
      </c>
      <c r="AB95" s="11" t="str">
        <f>IF($W95="","",'Input Sheet - LRMC'!$C$29)</f>
        <v/>
      </c>
    </row>
    <row r="96" spans="2:28">
      <c r="B96" s="46" t="str">
        <f t="shared" ref="B96" si="71">B77</f>
        <v/>
      </c>
      <c r="C96" s="11" t="str">
        <f ca="1">IFERROR(IF($B96="","",(NPV('Input Sheet - LRMC'!$C$16,OFFSET('Input Sheet - LRMC'!$C$254,MATCH($B96,'Input Sheet - LRMC'!$B$255:$B$268,0),,,):OFFSET('Input Sheet - LRMC'!$C$254,MATCH($B96,'Input Sheet - LRMC'!$B$255:$B$268,0),LEFT(C$83,2)-1,,)))/(NPV('Input Sheet - LRMC'!$C$16,OFFSET('Input Sheet - LRMC'!$C$270,MATCH($B96,'Input Sheet - LRMC'!$B$271:$B$284,0),,,):OFFSET('Input Sheet - LRMC'!$C$270,MATCH($B96,'Input Sheet - LRMC'!$B$271:$B$284,0),LEFT(C$83,2)-1,,)))),0)</f>
        <v/>
      </c>
      <c r="D96" s="11" t="str">
        <f ca="1">IFERROR(IF($B96="","",(NPV('Input Sheet - LRMC'!$C$16,OFFSET('Input Sheet - LRMC'!$C$254,MATCH($B96,'Input Sheet - LRMC'!$B$255:$B$268,0),,,):OFFSET('Input Sheet - LRMC'!$C$254,MATCH($B96,'Input Sheet - LRMC'!$B$255:$B$268,0),LEFT(D$83,2)-1,,)))/(NPV('Input Sheet - LRMC'!$C$16,OFFSET('Input Sheet - LRMC'!$C$270,MATCH($B96,'Input Sheet - LRMC'!$B$271:$B$284,0),,,):OFFSET('Input Sheet - LRMC'!$C$270,MATCH($B96,'Input Sheet - LRMC'!$B$271:$B$284,0),LEFT(D$83,2)-1,,)))),0)</f>
        <v/>
      </c>
      <c r="E96" s="11" t="str">
        <f ca="1">IFERROR(IF($B96="","",(NPV('Input Sheet - LRMC'!$C$16,OFFSET('Input Sheet - LRMC'!$C$254,MATCH($B96,'Input Sheet - LRMC'!$B$255:$B$268,0),,,):OFFSET('Input Sheet - LRMC'!$C$254,MATCH($B96,'Input Sheet - LRMC'!$B$255:$B$268,0),LEFT(E$83,2)-1,,)))/(NPV('Input Sheet - LRMC'!$C$16,OFFSET('Input Sheet - LRMC'!$C$270,MATCH($B96,'Input Sheet - LRMC'!$B$271:$B$284,0),,,):OFFSET('Input Sheet - LRMC'!$C$270,MATCH($B96,'Input Sheet - LRMC'!$B$271:$B$284,0),LEFT(E$83,2)-1,,)))),0)</f>
        <v/>
      </c>
      <c r="F96" s="11" t="str">
        <f ca="1">IFERROR(IF($B96="","",(NPV('Input Sheet - LRMC'!$C$16,OFFSET('Input Sheet - LRMC'!$C$254,MATCH($B96,'Input Sheet - LRMC'!$B$255:$B$268,0),,,):OFFSET('Input Sheet - LRMC'!$C$254,MATCH($B96,'Input Sheet - LRMC'!$B$255:$B$268,0),LEFT(F$83,2)-1,,)))/(NPV('Input Sheet - LRMC'!$C$16,OFFSET('Input Sheet - LRMC'!$C$270,MATCH($B96,'Input Sheet - LRMC'!$B$271:$B$284,0),,,):OFFSET('Input Sheet - LRMC'!$C$270,MATCH($B96,'Input Sheet - LRMC'!$B$271:$B$284,0),LEFT(F$83,2)-1,,)))),0)</f>
        <v/>
      </c>
      <c r="G96" s="11" t="str">
        <f ca="1">IFERROR(IF($B96="","",(NPV('Input Sheet - LRMC'!$C$16,OFFSET('Input Sheet - LRMC'!$C$254,MATCH($B96,'Input Sheet - LRMC'!$B$255:$B$268,0),,,):OFFSET('Input Sheet - LRMC'!$C$254,MATCH($B96,'Input Sheet - LRMC'!$B$255:$B$268,0),LEFT(G$83,2)-1,,)))/(NPV('Input Sheet - LRMC'!$C$16,OFFSET('Input Sheet - LRMC'!$C$270,MATCH($B96,'Input Sheet - LRMC'!$B$271:$B$284,0),,,):OFFSET('Input Sheet - LRMC'!$C$270,MATCH($B96,'Input Sheet - LRMC'!$B$271:$B$284,0),LEFT(G$83,2)-1,,)))),0)</f>
        <v/>
      </c>
      <c r="I96" s="46" t="str">
        <f t="shared" si="59"/>
        <v/>
      </c>
      <c r="J96" s="11" t="str">
        <f ca="1">IFERROR(IF($I96="","",IF('Input Sheet - LRMC'!$C$18="Yes",'Input Sheet - LRMC'!$C$23,(NPV('Input Sheet - LRMC'!$C$16,OFFSET('Input Sheet - LRMC'!$C$286,MATCH($I96,'Input Sheet - LRMC'!$B$287:$B$300,0),,,):OFFSET('Input Sheet - LRMC'!$C$286,MATCH($I96,'Input Sheet - LRMC'!$B$287:$B$300,0),LEFT(J$83,2)-1,,)))/(NPV('Input Sheet - LRMC'!$C$16,OFFSET('Input Sheet - LRMC'!$C$270,MATCH($I96,'Input Sheet - LRMC'!$B$271:$B$284,0),,,):OFFSET('Input Sheet - LRMC'!$C$270,MATCH($I96,'Input Sheet - LRMC'!$B$271:$B$284,0),LEFT(J$83,2)-1,,))))),0)</f>
        <v/>
      </c>
      <c r="K96" s="11" t="str">
        <f ca="1">IFERROR(IF($I96="","",IF('Input Sheet - LRMC'!$C$18="Yes",'Input Sheet - LRMC'!$C$23,(NPV('Input Sheet - LRMC'!$C$16,OFFSET('Input Sheet - LRMC'!$C$286,MATCH($I96,'Input Sheet - LRMC'!$B$287:$B$300,0),,,):OFFSET('Input Sheet - LRMC'!$C$286,MATCH($I96,'Input Sheet - LRMC'!$B$287:$B$300,0),LEFT(K$83,2)-1,,)))/(NPV('Input Sheet - LRMC'!$C$16,OFFSET('Input Sheet - LRMC'!$C$270,MATCH($I96,'Input Sheet - LRMC'!$B$271:$B$284,0),,,):OFFSET('Input Sheet - LRMC'!$C$270,MATCH($I96,'Input Sheet - LRMC'!$B$271:$B$284,0),LEFT(K$83,2)-1,,))))),0)</f>
        <v/>
      </c>
      <c r="L96" s="11" t="str">
        <f ca="1">IFERROR(IF($I96="","",IF('Input Sheet - LRMC'!$C$18="Yes",'Input Sheet - LRMC'!$C$23,(NPV('Input Sheet - LRMC'!$C$16,OFFSET('Input Sheet - LRMC'!$C$286,MATCH($I96,'Input Sheet - LRMC'!$B$287:$B$300,0),,,):OFFSET('Input Sheet - LRMC'!$C$286,MATCH($I96,'Input Sheet - LRMC'!$B$287:$B$300,0),LEFT(L$83,2)-1,,)))/(NPV('Input Sheet - LRMC'!$C$16,OFFSET('Input Sheet - LRMC'!$C$270,MATCH($I96,'Input Sheet - LRMC'!$B$271:$B$284,0),,,):OFFSET('Input Sheet - LRMC'!$C$270,MATCH($I96,'Input Sheet - LRMC'!$B$271:$B$284,0),LEFT(L$83,2)-1,,))))),0)</f>
        <v/>
      </c>
      <c r="M96" s="11" t="str">
        <f ca="1">IFERROR(IF($I96="","",IF('Input Sheet - LRMC'!$C$18="Yes",'Input Sheet - LRMC'!$C$23,(NPV('Input Sheet - LRMC'!$C$16,OFFSET('Input Sheet - LRMC'!$C$286,MATCH($I96,'Input Sheet - LRMC'!$B$287:$B$300,0),,,):OFFSET('Input Sheet - LRMC'!$C$286,MATCH($I96,'Input Sheet - LRMC'!$B$287:$B$300,0),LEFT(M$83,2)-1,,)))/(NPV('Input Sheet - LRMC'!$C$16,OFFSET('Input Sheet - LRMC'!$C$270,MATCH($I96,'Input Sheet - LRMC'!$B$271:$B$284,0),,,):OFFSET('Input Sheet - LRMC'!$C$270,MATCH($I96,'Input Sheet - LRMC'!$B$271:$B$284,0),LEFT(M$83,2)-1,,))))),0)</f>
        <v/>
      </c>
      <c r="N96" s="11" t="str">
        <f ca="1">IFERROR(IF($I96="","",IF('Input Sheet - LRMC'!$C$18="Yes",'Input Sheet - LRMC'!$C$23,(NPV('Input Sheet - LRMC'!$C$16,OFFSET('Input Sheet - LRMC'!$C$286,MATCH($I96,'Input Sheet - LRMC'!$B$287:$B$300,0),,,):OFFSET('Input Sheet - LRMC'!$C$286,MATCH($I96,'Input Sheet - LRMC'!$B$287:$B$300,0),LEFT(N$83,2)-1,,)))/(NPV('Input Sheet - LRMC'!$C$16,OFFSET('Input Sheet - LRMC'!$C$270,MATCH($I96,'Input Sheet - LRMC'!$B$271:$B$284,0),,,):OFFSET('Input Sheet - LRMC'!$C$270,MATCH($I96,'Input Sheet - LRMC'!$B$271:$B$284,0),LEFT(N$83,2)-1,,))))),0)</f>
        <v/>
      </c>
      <c r="P96" s="46" t="str">
        <f t="shared" si="60"/>
        <v/>
      </c>
      <c r="Q96" s="11" t="str">
        <f t="shared" si="61"/>
        <v/>
      </c>
      <c r="R96" s="11" t="str">
        <f t="shared" si="58"/>
        <v/>
      </c>
      <c r="S96" s="82" t="str">
        <f t="shared" si="58"/>
        <v/>
      </c>
      <c r="T96" s="11" t="str">
        <f t="shared" si="58"/>
        <v/>
      </c>
      <c r="U96" s="11" t="str">
        <f t="shared" si="58"/>
        <v/>
      </c>
      <c r="W96" s="46" t="str">
        <f t="shared" si="62"/>
        <v/>
      </c>
      <c r="X96" s="11" t="str">
        <f>IF($W96="","",'Input Sheet - LRMC'!$C$29)</f>
        <v/>
      </c>
      <c r="Y96" s="11" t="str">
        <f>IF($W96="","",'Input Sheet - LRMC'!$C$29)</f>
        <v/>
      </c>
      <c r="Z96" s="11" t="str">
        <f>IF($W96="","",'Input Sheet - LRMC'!$C$29)</f>
        <v/>
      </c>
      <c r="AA96" s="11" t="str">
        <f>IF($W96="","",'Input Sheet - LRMC'!$C$29)</f>
        <v/>
      </c>
      <c r="AB96" s="11" t="str">
        <f>IF($W96="","",'Input Sheet - LRMC'!$C$29)</f>
        <v/>
      </c>
    </row>
    <row r="97" spans="2:28">
      <c r="B97" s="9" t="str">
        <f>B78</f>
        <v>TOTAL</v>
      </c>
      <c r="C97" s="13">
        <f ca="1">IFERROR(IF($B97="","",(NPV('Input Sheet - LRMC'!$C$16,OFFSET('Input Sheet - LRMC'!$C$203,MATCH($B97,'Input Sheet - LRMC'!$B$204:$B$217,0),,,):OFFSET('Input Sheet - LRMC'!$C$203,MATCH($B97,'Input Sheet - LRMC'!$B$204:$B$217,0),LEFT(C$64,2)-1,,)))/(NPV('Input Sheet - LRMC'!$C$16,OFFSET('Input Sheet - LRMC'!$C$219,MATCH($B97,'Input Sheet - LRMC'!$B$220:$B$233,0),,,):OFFSET('Input Sheet - LRMC'!$C$219,MATCH($B97,'Input Sheet - LRMC'!$B$220:$B$233,0),LEFT(C$64,2)-1,,)))),0)</f>
        <v>212.77941720013141</v>
      </c>
      <c r="D97" s="13">
        <f ca="1">IFERROR(IF($B97="","",(NPV('Input Sheet - LRMC'!$C$16,OFFSET('Input Sheet - LRMC'!$C$203,MATCH($B97,'Input Sheet - LRMC'!$B$204:$B$217,0),,,):OFFSET('Input Sheet - LRMC'!$C$203,MATCH($B97,'Input Sheet - LRMC'!$B$204:$B$217,0),LEFT(D$64,2)-1,,)))/(NPV('Input Sheet - LRMC'!$C$16,OFFSET('Input Sheet - LRMC'!$C$219,MATCH($B97,'Input Sheet - LRMC'!$B$220:$B$233,0),,,):OFFSET('Input Sheet - LRMC'!$C$219,MATCH($B97,'Input Sheet - LRMC'!$B$220:$B$233,0),LEFT(D$64,2)-1,,)))),0)</f>
        <v>104.79032321560743</v>
      </c>
      <c r="E97" s="13">
        <f ca="1">IFERROR(IF($B97="","",(NPV('Input Sheet - LRMC'!$C$16,OFFSET('Input Sheet - LRMC'!$C$203,MATCH($B97,'Input Sheet - LRMC'!$B$204:$B$217,0),,,):OFFSET('Input Sheet - LRMC'!$C$203,MATCH($B97,'Input Sheet - LRMC'!$B$204:$B$217,0),LEFT(E$64,2)-1,,)))/(NPV('Input Sheet - LRMC'!$C$16,OFFSET('Input Sheet - LRMC'!$C$219,MATCH($B97,'Input Sheet - LRMC'!$B$220:$B$233,0),,,):OFFSET('Input Sheet - LRMC'!$C$219,MATCH($B97,'Input Sheet - LRMC'!$B$220:$B$233,0),LEFT(E$64,2)-1,,)))),0)</f>
        <v>62.712429522919685</v>
      </c>
      <c r="F97" s="13">
        <f ca="1">IFERROR(IF($B97="","",(NPV('Input Sheet - LRMC'!$C$16,OFFSET('Input Sheet - LRMC'!$C$203,MATCH($B97,'Input Sheet - LRMC'!$B$204:$B$217,0),,,):OFFSET('Input Sheet - LRMC'!$C$203,MATCH($B97,'Input Sheet - LRMC'!$B$204:$B$217,0),LEFT(F$64,2)-1,,)))/(NPV('Input Sheet - LRMC'!$C$16,OFFSET('Input Sheet - LRMC'!$C$219,MATCH($B97,'Input Sheet - LRMC'!$B$220:$B$233,0),,,):OFFSET('Input Sheet - LRMC'!$C$219,MATCH($B97,'Input Sheet - LRMC'!$B$220:$B$233,0),LEFT(F$64,2)-1,,)))),0)</f>
        <v>48.754309367636971</v>
      </c>
      <c r="G97" s="13">
        <f ca="1">IFERROR(IF($B97="","",(NPV('Input Sheet - LRMC'!$C$16,OFFSET('Input Sheet - LRMC'!$C$203,MATCH($B97,'Input Sheet - LRMC'!$B$204:$B$217,0),,,):OFFSET('Input Sheet - LRMC'!$C$203,MATCH($B97,'Input Sheet - LRMC'!$B$204:$B$217,0),LEFT(G$64,2)-1,,)))/(NPV('Input Sheet - LRMC'!$C$16,OFFSET('Input Sheet - LRMC'!$C$219,MATCH($B97,'Input Sheet - LRMC'!$B$220:$B$233,0),,,):OFFSET('Input Sheet - LRMC'!$C$219,MATCH($B97,'Input Sheet - LRMC'!$B$220:$B$233,0),LEFT(G$64,2)-1,,)))),0)</f>
        <v>48.754309367636971</v>
      </c>
      <c r="I97" s="9" t="str">
        <f>B97</f>
        <v>TOTAL</v>
      </c>
      <c r="J97" s="13">
        <f ca="1">IFERROR(IF($I97="","",IF('Input Sheet - LRMC'!$C$18="Yes",'Input Sheet - LRMC'!$C$23,(NPV('Input Sheet - LRMC'!$C$16,OFFSET('Input Sheet - LRMC'!$C$286,MATCH($I97,'Input Sheet - LRMC'!$B$287:$B$300,0),,,):OFFSET('Input Sheet - LRMC'!$C$286,MATCH($I97,'Input Sheet - LRMC'!$B$287:$B$300,0),LEFT(J$83,2)-1,,)))/(NPV('Input Sheet - LRMC'!$C$16,OFFSET('Input Sheet - LRMC'!$C$270,MATCH($I97,'Input Sheet - LRMC'!$B$271:$B$284,0),,,):OFFSET('Input Sheet - LRMC'!$C$270,MATCH($I97,'Input Sheet - LRMC'!$B$271:$B$284,0),LEFT(J$83,2)-1,,))))),0)</f>
        <v>2.6951536981837862E-4</v>
      </c>
      <c r="K97" s="13">
        <f ca="1">IFERROR(IF($I97="","",IF('Input Sheet - LRMC'!$C$18="Yes",'Input Sheet - LRMC'!$C$23,(NPV('Input Sheet - LRMC'!$C$16,OFFSET('Input Sheet - LRMC'!$C$286,MATCH($I97,'Input Sheet - LRMC'!$B$287:$B$300,0),,,):OFFSET('Input Sheet - LRMC'!$C$286,MATCH($I97,'Input Sheet - LRMC'!$B$287:$B$300,0),LEFT(K$83,2)-1,,)))/(NPV('Input Sheet - LRMC'!$C$16,OFFSET('Input Sheet - LRMC'!$C$270,MATCH($I97,'Input Sheet - LRMC'!$B$271:$B$284,0),,,):OFFSET('Input Sheet - LRMC'!$C$270,MATCH($I97,'Input Sheet - LRMC'!$B$271:$B$284,0),LEFT(K$83,2)-1,,))))),0)</f>
        <v>2.9170100495068836E-4</v>
      </c>
      <c r="L97" s="13">
        <f ca="1">IFERROR(IF($I97="","",IF('Input Sheet - LRMC'!$C$18="Yes",'Input Sheet - LRMC'!$C$23,(NPV('Input Sheet - LRMC'!$C$16,OFFSET('Input Sheet - LRMC'!$C$286,MATCH($I97,'Input Sheet - LRMC'!$B$287:$B$300,0),,,):OFFSET('Input Sheet - LRMC'!$C$286,MATCH($I97,'Input Sheet - LRMC'!$B$287:$B$300,0),LEFT(L$83,2)-1,,)))/(NPV('Input Sheet - LRMC'!$C$16,OFFSET('Input Sheet - LRMC'!$C$270,MATCH($I97,'Input Sheet - LRMC'!$B$271:$B$284,0),,,):OFFSET('Input Sheet - LRMC'!$C$270,MATCH($I97,'Input Sheet - LRMC'!$B$271:$B$284,0),LEFT(L$83,2)-1,,))))),0)</f>
        <v>2.9721409751701846E-4</v>
      </c>
      <c r="M97" s="13">
        <f ca="1">IFERROR(IF($I97="","",IF('Input Sheet - LRMC'!$C$18="Yes",'Input Sheet - LRMC'!$C$23,(NPV('Input Sheet - LRMC'!$C$16,OFFSET('Input Sheet - LRMC'!$C$286,MATCH($I97,'Input Sheet - LRMC'!$B$287:$B$300,0),,,):OFFSET('Input Sheet - LRMC'!$C$286,MATCH($I97,'Input Sheet - LRMC'!$B$287:$B$300,0),LEFT(M$83,2)-1,,)))/(NPV('Input Sheet - LRMC'!$C$16,OFFSET('Input Sheet - LRMC'!$C$270,MATCH($I97,'Input Sheet - LRMC'!$B$271:$B$284,0),,,):OFFSET('Input Sheet - LRMC'!$C$270,MATCH($I97,'Input Sheet - LRMC'!$B$271:$B$284,0),LEFT(M$83,2)-1,,))))),0)</f>
        <v>2.9961486193445721E-4</v>
      </c>
      <c r="N97" s="13">
        <f ca="1">IFERROR(IF($I97="","",IF('Input Sheet - LRMC'!$C$18="Yes",'Input Sheet - LRMC'!$C$23,(NPV('Input Sheet - LRMC'!$C$16,OFFSET('Input Sheet - LRMC'!$C$286,MATCH($I97,'Input Sheet - LRMC'!$B$287:$B$300,0),,,):OFFSET('Input Sheet - LRMC'!$C$286,MATCH($I97,'Input Sheet - LRMC'!$B$287:$B$300,0),LEFT(N$83,2)-1,,)))/(NPV('Input Sheet - LRMC'!$C$16,OFFSET('Input Sheet - LRMC'!$C$270,MATCH($I97,'Input Sheet - LRMC'!$B$271:$B$284,0),,,):OFFSET('Input Sheet - LRMC'!$C$270,MATCH($I97,'Input Sheet - LRMC'!$B$271:$B$284,0),LEFT(N$83,2)-1,,))))),0)</f>
        <v>2.9961486193445721E-4</v>
      </c>
      <c r="P97" s="9" t="str">
        <f>I97</f>
        <v>TOTAL</v>
      </c>
      <c r="Q97" s="13">
        <f ca="1">IF($P97="","",C97+J97)</f>
        <v>212.77968671550121</v>
      </c>
      <c r="R97" s="13">
        <f ca="1">IF($P97="","",D97+K97)</f>
        <v>104.79061491661238</v>
      </c>
      <c r="S97" s="83">
        <f ca="1">IF($P97="","",E97+L97)</f>
        <v>62.712726737017199</v>
      </c>
      <c r="T97" s="13">
        <f ca="1">IF($P97="","",F97+M97)</f>
        <v>48.754608982498908</v>
      </c>
      <c r="U97" s="13">
        <f ca="1">IF($P97="","",G97+N97)</f>
        <v>48.754608982498908</v>
      </c>
      <c r="W97" s="9" t="str">
        <f>P97</f>
        <v>TOTAL</v>
      </c>
      <c r="X97" s="13">
        <f>IF($W97="","",'Input Sheet - LRMC'!$C$29)</f>
        <v>0</v>
      </c>
      <c r="Y97" s="13">
        <f>IF($W97="","",'Input Sheet - LRMC'!$C$29)</f>
        <v>0</v>
      </c>
      <c r="Z97" s="13">
        <f>IF($W97="","",'Input Sheet - LRMC'!$C$29)</f>
        <v>0</v>
      </c>
      <c r="AA97" s="13">
        <f>IF($W97="","",'Input Sheet - LRMC'!$C$29)</f>
        <v>0</v>
      </c>
      <c r="AB97" s="13">
        <f>IF($W97="","",'Input Sheet - LRMC'!$C$29)</f>
        <v>0</v>
      </c>
    </row>
    <row r="101" spans="2:28" s="43" customFormat="1">
      <c r="S101" s="84"/>
    </row>
    <row r="102" spans="2:28" s="43" customFormat="1">
      <c r="S102" s="84"/>
    </row>
    <row r="103" spans="2:28">
      <c r="B103" s="212" t="s">
        <v>42</v>
      </c>
    </row>
    <row r="104" spans="2:28">
      <c r="B104" s="213"/>
    </row>
    <row r="106" spans="2:28">
      <c r="B106" s="2" t="str">
        <f>B5</f>
        <v>Sub transmission</v>
      </c>
      <c r="I106" s="2" t="str">
        <f>B106</f>
        <v>Sub transmission</v>
      </c>
      <c r="P106" s="2" t="str">
        <f>I106</f>
        <v>Sub transmission</v>
      </c>
      <c r="W106" s="2" t="str">
        <f>P106</f>
        <v>Sub transmission</v>
      </c>
    </row>
    <row r="108" spans="2:28">
      <c r="B108" s="4" t="s">
        <v>69</v>
      </c>
      <c r="C108" s="8" t="s">
        <v>9</v>
      </c>
      <c r="D108" s="7" t="s">
        <v>10</v>
      </c>
      <c r="E108" s="7" t="s">
        <v>11</v>
      </c>
      <c r="F108" s="7" t="s">
        <v>12</v>
      </c>
      <c r="G108" s="7" t="s">
        <v>13</v>
      </c>
      <c r="I108" s="4" t="s">
        <v>70</v>
      </c>
      <c r="J108" s="8" t="s">
        <v>9</v>
      </c>
      <c r="K108" s="7" t="s">
        <v>10</v>
      </c>
      <c r="L108" s="7" t="s">
        <v>11</v>
      </c>
      <c r="M108" s="7" t="s">
        <v>12</v>
      </c>
      <c r="N108" s="7" t="s">
        <v>13</v>
      </c>
      <c r="P108" s="4" t="s">
        <v>71</v>
      </c>
      <c r="Q108" s="8" t="s">
        <v>9</v>
      </c>
      <c r="R108" s="7" t="s">
        <v>10</v>
      </c>
      <c r="S108" s="81" t="s">
        <v>11</v>
      </c>
      <c r="T108" s="7" t="s">
        <v>12</v>
      </c>
      <c r="U108" s="7" t="s">
        <v>13</v>
      </c>
      <c r="W108" s="4" t="s">
        <v>19</v>
      </c>
      <c r="X108" s="8" t="s">
        <v>9</v>
      </c>
      <c r="Y108" s="7" t="s">
        <v>10</v>
      </c>
      <c r="Z108" s="7" t="s">
        <v>11</v>
      </c>
      <c r="AA108" s="7" t="s">
        <v>12</v>
      </c>
      <c r="AB108" s="7" t="s">
        <v>13</v>
      </c>
    </row>
    <row r="109" spans="2:28">
      <c r="B109" s="46" t="str">
        <f>'Input Sheet - LRMC'!B134</f>
        <v>All Network</v>
      </c>
      <c r="C109" s="11">
        <f t="shared" ref="C109:G120" ca="1" si="72">C8</f>
        <v>3.0265911509355039</v>
      </c>
      <c r="D109" s="11">
        <f t="shared" ca="1" si="72"/>
        <v>2.9933633554992634</v>
      </c>
      <c r="E109" s="11">
        <f t="shared" ca="1" si="72"/>
        <v>1.8926212030831475</v>
      </c>
      <c r="F109" s="11">
        <f t="shared" ca="1" si="72"/>
        <v>1.4994804397157475</v>
      </c>
      <c r="G109" s="11">
        <f t="shared" ca="1" si="72"/>
        <v>1.4994804397157475</v>
      </c>
      <c r="I109" s="46" t="str">
        <f>B109</f>
        <v>All Network</v>
      </c>
      <c r="J109" s="11">
        <f t="shared" ref="J109:N120" ca="1" si="73">J8</f>
        <v>6.0988790243772587E-2</v>
      </c>
      <c r="K109" s="11">
        <f t="shared" ca="1" si="73"/>
        <v>6.6722834903173683E-2</v>
      </c>
      <c r="L109" s="11">
        <f t="shared" ca="1" si="73"/>
        <v>7.1595400852913618E-2</v>
      </c>
      <c r="M109" s="11">
        <f t="shared" ca="1" si="73"/>
        <v>7.3335685162762246E-2</v>
      </c>
      <c r="N109" s="11">
        <f t="shared" ca="1" si="73"/>
        <v>7.3335685162762246E-2</v>
      </c>
      <c r="P109" s="46" t="str">
        <f>I109</f>
        <v>All Network</v>
      </c>
      <c r="Q109" s="11">
        <f t="shared" ref="Q109:U120" ca="1" si="74">Q8</f>
        <v>3.0875799411792766</v>
      </c>
      <c r="R109" s="11">
        <f t="shared" ca="1" si="74"/>
        <v>3.060086190402437</v>
      </c>
      <c r="S109" s="82">
        <f t="shared" ca="1" si="74"/>
        <v>1.9642166039360611</v>
      </c>
      <c r="T109" s="11">
        <f t="shared" ca="1" si="74"/>
        <v>1.5728161248785097</v>
      </c>
      <c r="U109" s="11">
        <f t="shared" ca="1" si="74"/>
        <v>1.5728161248785097</v>
      </c>
      <c r="W109" s="46" t="str">
        <f>P109</f>
        <v>All Network</v>
      </c>
      <c r="X109" s="11">
        <f t="shared" ref="X109:AB120" si="75">X8</f>
        <v>0</v>
      </c>
      <c r="Y109" s="11">
        <f t="shared" si="75"/>
        <v>0</v>
      </c>
      <c r="Z109" s="11">
        <f t="shared" si="75"/>
        <v>0</v>
      </c>
      <c r="AA109" s="11">
        <f t="shared" si="75"/>
        <v>0</v>
      </c>
      <c r="AB109" s="11">
        <f t="shared" si="75"/>
        <v>0</v>
      </c>
    </row>
    <row r="110" spans="2:28">
      <c r="B110" s="46" t="str">
        <f>'Input Sheet - LRMC'!B135</f>
        <v/>
      </c>
      <c r="C110" s="11" t="str">
        <f t="shared" ca="1" si="72"/>
        <v/>
      </c>
      <c r="D110" s="11" t="str">
        <f t="shared" ca="1" si="72"/>
        <v/>
      </c>
      <c r="E110" s="11" t="str">
        <f t="shared" ca="1" si="72"/>
        <v/>
      </c>
      <c r="F110" s="11" t="str">
        <f t="shared" ca="1" si="72"/>
        <v/>
      </c>
      <c r="G110" s="11" t="str">
        <f t="shared" ca="1" si="72"/>
        <v/>
      </c>
      <c r="I110" s="46" t="str">
        <f t="shared" ref="I110:I121" si="76">B110</f>
        <v/>
      </c>
      <c r="J110" s="11" t="str">
        <f t="shared" ca="1" si="73"/>
        <v/>
      </c>
      <c r="K110" s="11" t="str">
        <f t="shared" ca="1" si="73"/>
        <v/>
      </c>
      <c r="L110" s="11" t="str">
        <f t="shared" ca="1" si="73"/>
        <v/>
      </c>
      <c r="M110" s="11" t="str">
        <f t="shared" ca="1" si="73"/>
        <v/>
      </c>
      <c r="N110" s="11" t="str">
        <f t="shared" ca="1" si="73"/>
        <v/>
      </c>
      <c r="P110" s="46" t="str">
        <f t="shared" ref="P110:P121" si="77">I110</f>
        <v/>
      </c>
      <c r="Q110" s="11" t="str">
        <f t="shared" si="74"/>
        <v/>
      </c>
      <c r="R110" s="11" t="str">
        <f t="shared" si="74"/>
        <v/>
      </c>
      <c r="S110" s="82" t="str">
        <f t="shared" si="74"/>
        <v/>
      </c>
      <c r="T110" s="11" t="str">
        <f t="shared" si="74"/>
        <v/>
      </c>
      <c r="U110" s="11" t="str">
        <f t="shared" si="74"/>
        <v/>
      </c>
      <c r="W110" s="46" t="str">
        <f t="shared" ref="W110:W121" si="78">P110</f>
        <v/>
      </c>
      <c r="X110" s="11" t="str">
        <f t="shared" si="75"/>
        <v/>
      </c>
      <c r="Y110" s="11" t="str">
        <f t="shared" si="75"/>
        <v/>
      </c>
      <c r="Z110" s="11" t="str">
        <f t="shared" si="75"/>
        <v/>
      </c>
      <c r="AA110" s="11" t="str">
        <f t="shared" si="75"/>
        <v/>
      </c>
      <c r="AB110" s="11" t="str">
        <f t="shared" si="75"/>
        <v/>
      </c>
    </row>
    <row r="111" spans="2:28">
      <c r="B111" s="46" t="str">
        <f>'Input Sheet - LRMC'!B136</f>
        <v/>
      </c>
      <c r="C111" s="11" t="str">
        <f t="shared" ca="1" si="72"/>
        <v/>
      </c>
      <c r="D111" s="11" t="str">
        <f t="shared" ca="1" si="72"/>
        <v/>
      </c>
      <c r="E111" s="11" t="str">
        <f t="shared" ca="1" si="72"/>
        <v/>
      </c>
      <c r="F111" s="11" t="str">
        <f t="shared" ca="1" si="72"/>
        <v/>
      </c>
      <c r="G111" s="11" t="str">
        <f t="shared" ca="1" si="72"/>
        <v/>
      </c>
      <c r="I111" s="46" t="str">
        <f t="shared" si="76"/>
        <v/>
      </c>
      <c r="J111" s="11" t="str">
        <f t="shared" ca="1" si="73"/>
        <v/>
      </c>
      <c r="K111" s="11" t="str">
        <f t="shared" ca="1" si="73"/>
        <v/>
      </c>
      <c r="L111" s="11" t="str">
        <f t="shared" ca="1" si="73"/>
        <v/>
      </c>
      <c r="M111" s="11" t="str">
        <f t="shared" ca="1" si="73"/>
        <v/>
      </c>
      <c r="N111" s="11" t="str">
        <f t="shared" ca="1" si="73"/>
        <v/>
      </c>
      <c r="P111" s="46" t="str">
        <f t="shared" si="77"/>
        <v/>
      </c>
      <c r="Q111" s="11" t="str">
        <f t="shared" si="74"/>
        <v/>
      </c>
      <c r="R111" s="11" t="str">
        <f t="shared" si="74"/>
        <v/>
      </c>
      <c r="S111" s="82" t="str">
        <f t="shared" si="74"/>
        <v/>
      </c>
      <c r="T111" s="11" t="str">
        <f t="shared" si="74"/>
        <v/>
      </c>
      <c r="U111" s="11" t="str">
        <f t="shared" si="74"/>
        <v/>
      </c>
      <c r="W111" s="46" t="str">
        <f t="shared" si="78"/>
        <v/>
      </c>
      <c r="X111" s="11" t="str">
        <f t="shared" si="75"/>
        <v/>
      </c>
      <c r="Y111" s="11" t="str">
        <f t="shared" si="75"/>
        <v/>
      </c>
      <c r="Z111" s="11" t="str">
        <f t="shared" si="75"/>
        <v/>
      </c>
      <c r="AA111" s="11" t="str">
        <f t="shared" si="75"/>
        <v/>
      </c>
      <c r="AB111" s="11" t="str">
        <f t="shared" si="75"/>
        <v/>
      </c>
    </row>
    <row r="112" spans="2:28">
      <c r="B112" s="46" t="str">
        <f>'Input Sheet - LRMC'!B137</f>
        <v/>
      </c>
      <c r="C112" s="11" t="str">
        <f t="shared" ca="1" si="72"/>
        <v/>
      </c>
      <c r="D112" s="11" t="str">
        <f t="shared" ca="1" si="72"/>
        <v/>
      </c>
      <c r="E112" s="11" t="str">
        <f t="shared" ca="1" si="72"/>
        <v/>
      </c>
      <c r="F112" s="11" t="str">
        <f t="shared" ca="1" si="72"/>
        <v/>
      </c>
      <c r="G112" s="11" t="str">
        <f t="shared" ca="1" si="72"/>
        <v/>
      </c>
      <c r="I112" s="46" t="str">
        <f t="shared" si="76"/>
        <v/>
      </c>
      <c r="J112" s="11" t="str">
        <f t="shared" ca="1" si="73"/>
        <v/>
      </c>
      <c r="K112" s="11" t="str">
        <f t="shared" ca="1" si="73"/>
        <v/>
      </c>
      <c r="L112" s="11" t="str">
        <f t="shared" ca="1" si="73"/>
        <v/>
      </c>
      <c r="M112" s="11" t="str">
        <f t="shared" ca="1" si="73"/>
        <v/>
      </c>
      <c r="N112" s="11" t="str">
        <f t="shared" ca="1" si="73"/>
        <v/>
      </c>
      <c r="P112" s="46" t="str">
        <f t="shared" si="77"/>
        <v/>
      </c>
      <c r="Q112" s="11" t="str">
        <f t="shared" si="74"/>
        <v/>
      </c>
      <c r="R112" s="11" t="str">
        <f t="shared" si="74"/>
        <v/>
      </c>
      <c r="S112" s="82" t="str">
        <f t="shared" si="74"/>
        <v/>
      </c>
      <c r="T112" s="11" t="str">
        <f t="shared" si="74"/>
        <v/>
      </c>
      <c r="U112" s="11" t="str">
        <f t="shared" si="74"/>
        <v/>
      </c>
      <c r="W112" s="46" t="str">
        <f t="shared" si="78"/>
        <v/>
      </c>
      <c r="X112" s="11" t="str">
        <f t="shared" si="75"/>
        <v/>
      </c>
      <c r="Y112" s="11" t="str">
        <f t="shared" si="75"/>
        <v/>
      </c>
      <c r="Z112" s="11" t="str">
        <f t="shared" si="75"/>
        <v/>
      </c>
      <c r="AA112" s="11" t="str">
        <f t="shared" si="75"/>
        <v/>
      </c>
      <c r="AB112" s="11" t="str">
        <f t="shared" si="75"/>
        <v/>
      </c>
    </row>
    <row r="113" spans="2:28">
      <c r="B113" s="46" t="str">
        <f>'Input Sheet - LRMC'!B138</f>
        <v/>
      </c>
      <c r="C113" s="11" t="str">
        <f t="shared" ca="1" si="72"/>
        <v/>
      </c>
      <c r="D113" s="11" t="str">
        <f t="shared" ca="1" si="72"/>
        <v/>
      </c>
      <c r="E113" s="11" t="str">
        <f t="shared" ca="1" si="72"/>
        <v/>
      </c>
      <c r="F113" s="11" t="str">
        <f t="shared" ca="1" si="72"/>
        <v/>
      </c>
      <c r="G113" s="11" t="str">
        <f t="shared" ca="1" si="72"/>
        <v/>
      </c>
      <c r="I113" s="46" t="str">
        <f t="shared" si="76"/>
        <v/>
      </c>
      <c r="J113" s="11" t="str">
        <f t="shared" ca="1" si="73"/>
        <v/>
      </c>
      <c r="K113" s="11" t="str">
        <f t="shared" ca="1" si="73"/>
        <v/>
      </c>
      <c r="L113" s="11" t="str">
        <f t="shared" ca="1" si="73"/>
        <v/>
      </c>
      <c r="M113" s="11" t="str">
        <f t="shared" ca="1" si="73"/>
        <v/>
      </c>
      <c r="N113" s="11" t="str">
        <f t="shared" ca="1" si="73"/>
        <v/>
      </c>
      <c r="P113" s="46" t="str">
        <f t="shared" si="77"/>
        <v/>
      </c>
      <c r="Q113" s="11" t="str">
        <f t="shared" si="74"/>
        <v/>
      </c>
      <c r="R113" s="11" t="str">
        <f t="shared" si="74"/>
        <v/>
      </c>
      <c r="S113" s="82" t="str">
        <f t="shared" si="74"/>
        <v/>
      </c>
      <c r="T113" s="11" t="str">
        <f t="shared" si="74"/>
        <v/>
      </c>
      <c r="U113" s="11" t="str">
        <f t="shared" si="74"/>
        <v/>
      </c>
      <c r="W113" s="46" t="str">
        <f t="shared" si="78"/>
        <v/>
      </c>
      <c r="X113" s="11" t="str">
        <f t="shared" si="75"/>
        <v/>
      </c>
      <c r="Y113" s="11" t="str">
        <f t="shared" si="75"/>
        <v/>
      </c>
      <c r="Z113" s="11" t="str">
        <f t="shared" si="75"/>
        <v/>
      </c>
      <c r="AA113" s="11" t="str">
        <f t="shared" si="75"/>
        <v/>
      </c>
      <c r="AB113" s="11" t="str">
        <f t="shared" si="75"/>
        <v/>
      </c>
    </row>
    <row r="114" spans="2:28">
      <c r="B114" s="46" t="str">
        <f>'Input Sheet - LRMC'!B139</f>
        <v/>
      </c>
      <c r="C114" s="11" t="str">
        <f t="shared" ca="1" si="72"/>
        <v/>
      </c>
      <c r="D114" s="11" t="str">
        <f t="shared" ca="1" si="72"/>
        <v/>
      </c>
      <c r="E114" s="11" t="str">
        <f t="shared" ca="1" si="72"/>
        <v/>
      </c>
      <c r="F114" s="11" t="str">
        <f t="shared" ca="1" si="72"/>
        <v/>
      </c>
      <c r="G114" s="11" t="str">
        <f t="shared" ca="1" si="72"/>
        <v/>
      </c>
      <c r="I114" s="46" t="str">
        <f t="shared" si="76"/>
        <v/>
      </c>
      <c r="J114" s="11" t="str">
        <f t="shared" ca="1" si="73"/>
        <v/>
      </c>
      <c r="K114" s="11" t="str">
        <f t="shared" ca="1" si="73"/>
        <v/>
      </c>
      <c r="L114" s="11" t="str">
        <f t="shared" ca="1" si="73"/>
        <v/>
      </c>
      <c r="M114" s="11" t="str">
        <f t="shared" ca="1" si="73"/>
        <v/>
      </c>
      <c r="N114" s="11" t="str">
        <f t="shared" ca="1" si="73"/>
        <v/>
      </c>
      <c r="P114" s="46" t="str">
        <f t="shared" si="77"/>
        <v/>
      </c>
      <c r="Q114" s="11" t="str">
        <f t="shared" si="74"/>
        <v/>
      </c>
      <c r="R114" s="11" t="str">
        <f t="shared" si="74"/>
        <v/>
      </c>
      <c r="S114" s="82" t="str">
        <f t="shared" si="74"/>
        <v/>
      </c>
      <c r="T114" s="11" t="str">
        <f t="shared" si="74"/>
        <v/>
      </c>
      <c r="U114" s="11" t="str">
        <f t="shared" si="74"/>
        <v/>
      </c>
      <c r="W114" s="46" t="str">
        <f t="shared" si="78"/>
        <v/>
      </c>
      <c r="X114" s="11" t="str">
        <f t="shared" si="75"/>
        <v/>
      </c>
      <c r="Y114" s="11" t="str">
        <f t="shared" si="75"/>
        <v/>
      </c>
      <c r="Z114" s="11" t="str">
        <f t="shared" si="75"/>
        <v/>
      </c>
      <c r="AA114" s="11" t="str">
        <f t="shared" si="75"/>
        <v/>
      </c>
      <c r="AB114" s="11" t="str">
        <f t="shared" si="75"/>
        <v/>
      </c>
    </row>
    <row r="115" spans="2:28">
      <c r="B115" s="46" t="str">
        <f>'Input Sheet - LRMC'!B140</f>
        <v/>
      </c>
      <c r="C115" s="11" t="str">
        <f t="shared" ca="1" si="72"/>
        <v/>
      </c>
      <c r="D115" s="11" t="str">
        <f t="shared" ca="1" si="72"/>
        <v/>
      </c>
      <c r="E115" s="11" t="str">
        <f t="shared" ca="1" si="72"/>
        <v/>
      </c>
      <c r="F115" s="11" t="str">
        <f t="shared" ca="1" si="72"/>
        <v/>
      </c>
      <c r="G115" s="11" t="str">
        <f t="shared" ca="1" si="72"/>
        <v/>
      </c>
      <c r="I115" s="46" t="str">
        <f t="shared" si="76"/>
        <v/>
      </c>
      <c r="J115" s="11" t="str">
        <f t="shared" ca="1" si="73"/>
        <v/>
      </c>
      <c r="K115" s="11" t="str">
        <f t="shared" ca="1" si="73"/>
        <v/>
      </c>
      <c r="L115" s="11" t="str">
        <f t="shared" ca="1" si="73"/>
        <v/>
      </c>
      <c r="M115" s="11" t="str">
        <f t="shared" ca="1" si="73"/>
        <v/>
      </c>
      <c r="N115" s="11" t="str">
        <f t="shared" ca="1" si="73"/>
        <v/>
      </c>
      <c r="P115" s="46" t="str">
        <f t="shared" si="77"/>
        <v/>
      </c>
      <c r="Q115" s="11" t="str">
        <f t="shared" si="74"/>
        <v/>
      </c>
      <c r="R115" s="11" t="str">
        <f t="shared" si="74"/>
        <v/>
      </c>
      <c r="S115" s="82" t="str">
        <f t="shared" si="74"/>
        <v/>
      </c>
      <c r="T115" s="11" t="str">
        <f t="shared" si="74"/>
        <v/>
      </c>
      <c r="U115" s="11" t="str">
        <f t="shared" si="74"/>
        <v/>
      </c>
      <c r="W115" s="46" t="str">
        <f t="shared" si="78"/>
        <v/>
      </c>
      <c r="X115" s="11" t="str">
        <f t="shared" si="75"/>
        <v/>
      </c>
      <c r="Y115" s="11" t="str">
        <f t="shared" si="75"/>
        <v/>
      </c>
      <c r="Z115" s="11" t="str">
        <f t="shared" si="75"/>
        <v/>
      </c>
      <c r="AA115" s="11" t="str">
        <f t="shared" si="75"/>
        <v/>
      </c>
      <c r="AB115" s="11" t="str">
        <f t="shared" si="75"/>
        <v/>
      </c>
    </row>
    <row r="116" spans="2:28">
      <c r="B116" s="46" t="str">
        <f>'Input Sheet - LRMC'!B141</f>
        <v/>
      </c>
      <c r="C116" s="11" t="str">
        <f t="shared" ca="1" si="72"/>
        <v/>
      </c>
      <c r="D116" s="11" t="str">
        <f t="shared" ca="1" si="72"/>
        <v/>
      </c>
      <c r="E116" s="11" t="str">
        <f t="shared" ca="1" si="72"/>
        <v/>
      </c>
      <c r="F116" s="11" t="str">
        <f t="shared" ca="1" si="72"/>
        <v/>
      </c>
      <c r="G116" s="11" t="str">
        <f t="shared" ca="1" si="72"/>
        <v/>
      </c>
      <c r="I116" s="46" t="str">
        <f t="shared" si="76"/>
        <v/>
      </c>
      <c r="J116" s="11" t="str">
        <f t="shared" ca="1" si="73"/>
        <v/>
      </c>
      <c r="K116" s="11" t="str">
        <f t="shared" ca="1" si="73"/>
        <v/>
      </c>
      <c r="L116" s="11" t="str">
        <f t="shared" ca="1" si="73"/>
        <v/>
      </c>
      <c r="M116" s="11" t="str">
        <f t="shared" ca="1" si="73"/>
        <v/>
      </c>
      <c r="N116" s="11" t="str">
        <f t="shared" ca="1" si="73"/>
        <v/>
      </c>
      <c r="P116" s="46" t="str">
        <f t="shared" si="77"/>
        <v/>
      </c>
      <c r="Q116" s="11" t="str">
        <f t="shared" si="74"/>
        <v/>
      </c>
      <c r="R116" s="11" t="str">
        <f t="shared" si="74"/>
        <v/>
      </c>
      <c r="S116" s="82" t="str">
        <f t="shared" si="74"/>
        <v/>
      </c>
      <c r="T116" s="11" t="str">
        <f t="shared" si="74"/>
        <v/>
      </c>
      <c r="U116" s="11" t="str">
        <f t="shared" si="74"/>
        <v/>
      </c>
      <c r="W116" s="46" t="str">
        <f t="shared" si="78"/>
        <v/>
      </c>
      <c r="X116" s="11" t="str">
        <f t="shared" si="75"/>
        <v/>
      </c>
      <c r="Y116" s="11" t="str">
        <f t="shared" si="75"/>
        <v/>
      </c>
      <c r="Z116" s="11" t="str">
        <f t="shared" si="75"/>
        <v/>
      </c>
      <c r="AA116" s="11" t="str">
        <f t="shared" si="75"/>
        <v/>
      </c>
      <c r="AB116" s="11" t="str">
        <f t="shared" si="75"/>
        <v/>
      </c>
    </row>
    <row r="117" spans="2:28">
      <c r="B117" s="46" t="str">
        <f>'Input Sheet - LRMC'!B142</f>
        <v/>
      </c>
      <c r="C117" s="11" t="str">
        <f t="shared" ca="1" si="72"/>
        <v/>
      </c>
      <c r="D117" s="11" t="str">
        <f t="shared" ca="1" si="72"/>
        <v/>
      </c>
      <c r="E117" s="11" t="str">
        <f t="shared" ca="1" si="72"/>
        <v/>
      </c>
      <c r="F117" s="11" t="str">
        <f t="shared" ca="1" si="72"/>
        <v/>
      </c>
      <c r="G117" s="11" t="str">
        <f t="shared" ca="1" si="72"/>
        <v/>
      </c>
      <c r="I117" s="46" t="str">
        <f t="shared" si="76"/>
        <v/>
      </c>
      <c r="J117" s="11" t="str">
        <f t="shared" ca="1" si="73"/>
        <v/>
      </c>
      <c r="K117" s="11" t="str">
        <f t="shared" ca="1" si="73"/>
        <v/>
      </c>
      <c r="L117" s="11" t="str">
        <f t="shared" ca="1" si="73"/>
        <v/>
      </c>
      <c r="M117" s="11" t="str">
        <f t="shared" ca="1" si="73"/>
        <v/>
      </c>
      <c r="N117" s="11" t="str">
        <f t="shared" ca="1" si="73"/>
        <v/>
      </c>
      <c r="P117" s="46" t="str">
        <f t="shared" si="77"/>
        <v/>
      </c>
      <c r="Q117" s="11" t="str">
        <f t="shared" si="74"/>
        <v/>
      </c>
      <c r="R117" s="11" t="str">
        <f t="shared" si="74"/>
        <v/>
      </c>
      <c r="S117" s="82" t="str">
        <f t="shared" si="74"/>
        <v/>
      </c>
      <c r="T117" s="11" t="str">
        <f t="shared" si="74"/>
        <v/>
      </c>
      <c r="U117" s="11" t="str">
        <f t="shared" si="74"/>
        <v/>
      </c>
      <c r="W117" s="46" t="str">
        <f t="shared" si="78"/>
        <v/>
      </c>
      <c r="X117" s="11" t="str">
        <f t="shared" si="75"/>
        <v/>
      </c>
      <c r="Y117" s="11" t="str">
        <f t="shared" si="75"/>
        <v/>
      </c>
      <c r="Z117" s="11" t="str">
        <f t="shared" si="75"/>
        <v/>
      </c>
      <c r="AA117" s="11" t="str">
        <f t="shared" si="75"/>
        <v/>
      </c>
      <c r="AB117" s="11" t="str">
        <f t="shared" si="75"/>
        <v/>
      </c>
    </row>
    <row r="118" spans="2:28">
      <c r="B118" s="46" t="str">
        <f>'Input Sheet - LRMC'!B143</f>
        <v/>
      </c>
      <c r="C118" s="11" t="str">
        <f t="shared" ca="1" si="72"/>
        <v/>
      </c>
      <c r="D118" s="11" t="str">
        <f t="shared" ca="1" si="72"/>
        <v/>
      </c>
      <c r="E118" s="11" t="str">
        <f t="shared" ca="1" si="72"/>
        <v/>
      </c>
      <c r="F118" s="11" t="str">
        <f t="shared" ca="1" si="72"/>
        <v/>
      </c>
      <c r="G118" s="11" t="str">
        <f t="shared" ca="1" si="72"/>
        <v/>
      </c>
      <c r="I118" s="46" t="str">
        <f t="shared" si="76"/>
        <v/>
      </c>
      <c r="J118" s="11" t="str">
        <f t="shared" ca="1" si="73"/>
        <v/>
      </c>
      <c r="K118" s="11" t="str">
        <f t="shared" ca="1" si="73"/>
        <v/>
      </c>
      <c r="L118" s="11" t="str">
        <f t="shared" ca="1" si="73"/>
        <v/>
      </c>
      <c r="M118" s="11" t="str">
        <f t="shared" ca="1" si="73"/>
        <v/>
      </c>
      <c r="N118" s="11" t="str">
        <f t="shared" ca="1" si="73"/>
        <v/>
      </c>
      <c r="P118" s="46" t="str">
        <f t="shared" si="77"/>
        <v/>
      </c>
      <c r="Q118" s="11" t="str">
        <f t="shared" si="74"/>
        <v/>
      </c>
      <c r="R118" s="11" t="str">
        <f t="shared" si="74"/>
        <v/>
      </c>
      <c r="S118" s="82" t="str">
        <f t="shared" si="74"/>
        <v/>
      </c>
      <c r="T118" s="11" t="str">
        <f t="shared" si="74"/>
        <v/>
      </c>
      <c r="U118" s="11" t="str">
        <f t="shared" si="74"/>
        <v/>
      </c>
      <c r="W118" s="46" t="str">
        <f t="shared" si="78"/>
        <v/>
      </c>
      <c r="X118" s="11" t="str">
        <f t="shared" si="75"/>
        <v/>
      </c>
      <c r="Y118" s="11" t="str">
        <f t="shared" si="75"/>
        <v/>
      </c>
      <c r="Z118" s="11" t="str">
        <f t="shared" si="75"/>
        <v/>
      </c>
      <c r="AA118" s="11" t="str">
        <f t="shared" si="75"/>
        <v/>
      </c>
      <c r="AB118" s="11" t="str">
        <f t="shared" si="75"/>
        <v/>
      </c>
    </row>
    <row r="119" spans="2:28">
      <c r="B119" s="46" t="str">
        <f>'Input Sheet - LRMC'!B144</f>
        <v/>
      </c>
      <c r="C119" s="11" t="str">
        <f t="shared" ca="1" si="72"/>
        <v/>
      </c>
      <c r="D119" s="11" t="str">
        <f t="shared" ca="1" si="72"/>
        <v/>
      </c>
      <c r="E119" s="11" t="str">
        <f t="shared" ca="1" si="72"/>
        <v/>
      </c>
      <c r="F119" s="11" t="str">
        <f t="shared" ca="1" si="72"/>
        <v/>
      </c>
      <c r="G119" s="11" t="str">
        <f t="shared" ca="1" si="72"/>
        <v/>
      </c>
      <c r="I119" s="46" t="str">
        <f t="shared" si="76"/>
        <v/>
      </c>
      <c r="J119" s="11" t="str">
        <f t="shared" ca="1" si="73"/>
        <v/>
      </c>
      <c r="K119" s="11" t="str">
        <f t="shared" ca="1" si="73"/>
        <v/>
      </c>
      <c r="L119" s="11" t="str">
        <f t="shared" ca="1" si="73"/>
        <v/>
      </c>
      <c r="M119" s="11" t="str">
        <f t="shared" ca="1" si="73"/>
        <v/>
      </c>
      <c r="N119" s="11" t="str">
        <f t="shared" ca="1" si="73"/>
        <v/>
      </c>
      <c r="P119" s="46" t="str">
        <f t="shared" si="77"/>
        <v/>
      </c>
      <c r="Q119" s="11" t="str">
        <f t="shared" si="74"/>
        <v/>
      </c>
      <c r="R119" s="11" t="str">
        <f t="shared" si="74"/>
        <v/>
      </c>
      <c r="S119" s="82" t="str">
        <f t="shared" si="74"/>
        <v/>
      </c>
      <c r="T119" s="11" t="str">
        <f t="shared" si="74"/>
        <v/>
      </c>
      <c r="U119" s="11" t="str">
        <f t="shared" si="74"/>
        <v/>
      </c>
      <c r="W119" s="46" t="str">
        <f t="shared" si="78"/>
        <v/>
      </c>
      <c r="X119" s="11" t="str">
        <f t="shared" si="75"/>
        <v/>
      </c>
      <c r="Y119" s="11" t="str">
        <f t="shared" si="75"/>
        <v/>
      </c>
      <c r="Z119" s="11" t="str">
        <f t="shared" si="75"/>
        <v/>
      </c>
      <c r="AA119" s="11" t="str">
        <f t="shared" si="75"/>
        <v/>
      </c>
      <c r="AB119" s="11" t="str">
        <f t="shared" si="75"/>
        <v/>
      </c>
    </row>
    <row r="120" spans="2:28">
      <c r="B120" s="46" t="str">
        <f>'Input Sheet - LRMC'!B145</f>
        <v/>
      </c>
      <c r="C120" s="11" t="str">
        <f t="shared" ca="1" si="72"/>
        <v/>
      </c>
      <c r="D120" s="11" t="str">
        <f t="shared" ca="1" si="72"/>
        <v/>
      </c>
      <c r="E120" s="11" t="str">
        <f t="shared" ca="1" si="72"/>
        <v/>
      </c>
      <c r="F120" s="11" t="str">
        <f t="shared" ca="1" si="72"/>
        <v/>
      </c>
      <c r="G120" s="11" t="str">
        <f t="shared" ca="1" si="72"/>
        <v/>
      </c>
      <c r="I120" s="46" t="str">
        <f t="shared" ref="I120" si="79">B120</f>
        <v/>
      </c>
      <c r="J120" s="11" t="str">
        <f t="shared" ca="1" si="73"/>
        <v/>
      </c>
      <c r="K120" s="11" t="str">
        <f t="shared" ca="1" si="73"/>
        <v/>
      </c>
      <c r="L120" s="11" t="str">
        <f t="shared" ca="1" si="73"/>
        <v/>
      </c>
      <c r="M120" s="11" t="str">
        <f t="shared" ca="1" si="73"/>
        <v/>
      </c>
      <c r="N120" s="11" t="str">
        <f t="shared" ca="1" si="73"/>
        <v/>
      </c>
      <c r="P120" s="46" t="str">
        <f t="shared" ref="P120" si="80">I120</f>
        <v/>
      </c>
      <c r="Q120" s="11" t="str">
        <f t="shared" si="74"/>
        <v/>
      </c>
      <c r="R120" s="11" t="str">
        <f t="shared" si="74"/>
        <v/>
      </c>
      <c r="S120" s="82" t="str">
        <f t="shared" si="74"/>
        <v/>
      </c>
      <c r="T120" s="11" t="str">
        <f t="shared" si="74"/>
        <v/>
      </c>
      <c r="U120" s="11" t="str">
        <f t="shared" si="74"/>
        <v/>
      </c>
      <c r="W120" s="46" t="str">
        <f t="shared" ref="W120" si="81">P120</f>
        <v/>
      </c>
      <c r="X120" s="11">
        <f t="shared" si="75"/>
        <v>0</v>
      </c>
      <c r="Y120" s="11">
        <f t="shared" si="75"/>
        <v>0</v>
      </c>
      <c r="Z120" s="11">
        <f t="shared" si="75"/>
        <v>0</v>
      </c>
      <c r="AA120" s="11">
        <f t="shared" si="75"/>
        <v>0</v>
      </c>
      <c r="AB120" s="11">
        <f t="shared" si="75"/>
        <v>0</v>
      </c>
    </row>
    <row r="121" spans="2:28">
      <c r="B121" s="46" t="str">
        <f>'Input Sheet - LRMC'!B146</f>
        <v/>
      </c>
      <c r="C121" s="11" t="str">
        <f t="shared" ref="C121:G121" ca="1" si="82">C20</f>
        <v/>
      </c>
      <c r="D121" s="11" t="str">
        <f t="shared" ca="1" si="82"/>
        <v/>
      </c>
      <c r="E121" s="11" t="str">
        <f t="shared" ca="1" si="82"/>
        <v/>
      </c>
      <c r="F121" s="11" t="str">
        <f t="shared" ca="1" si="82"/>
        <v/>
      </c>
      <c r="G121" s="11" t="str">
        <f t="shared" ca="1" si="82"/>
        <v/>
      </c>
      <c r="I121" s="46" t="str">
        <f t="shared" si="76"/>
        <v/>
      </c>
      <c r="J121" s="11" t="str">
        <f t="shared" ref="J121:N121" ca="1" si="83">J20</f>
        <v/>
      </c>
      <c r="K121" s="11" t="str">
        <f t="shared" ca="1" si="83"/>
        <v/>
      </c>
      <c r="L121" s="11" t="str">
        <f t="shared" ca="1" si="83"/>
        <v/>
      </c>
      <c r="M121" s="11" t="str">
        <f t="shared" ca="1" si="83"/>
        <v/>
      </c>
      <c r="N121" s="11" t="str">
        <f t="shared" ca="1" si="83"/>
        <v/>
      </c>
      <c r="P121" s="46" t="str">
        <f t="shared" si="77"/>
        <v/>
      </c>
      <c r="Q121" s="11" t="str">
        <f t="shared" ref="Q121:U121" si="84">Q20</f>
        <v/>
      </c>
      <c r="R121" s="11" t="str">
        <f t="shared" si="84"/>
        <v/>
      </c>
      <c r="S121" s="82" t="str">
        <f t="shared" si="84"/>
        <v/>
      </c>
      <c r="T121" s="11" t="str">
        <f t="shared" si="84"/>
        <v/>
      </c>
      <c r="U121" s="11" t="str">
        <f t="shared" si="84"/>
        <v/>
      </c>
      <c r="W121" s="46" t="str">
        <f t="shared" si="78"/>
        <v/>
      </c>
      <c r="X121" s="11" t="str">
        <f t="shared" ref="X121:AB121" si="85">X20</f>
        <v/>
      </c>
      <c r="Y121" s="11" t="str">
        <f t="shared" si="85"/>
        <v/>
      </c>
      <c r="Z121" s="11" t="str">
        <f t="shared" si="85"/>
        <v/>
      </c>
      <c r="AA121" s="11" t="str">
        <f t="shared" si="85"/>
        <v/>
      </c>
      <c r="AB121" s="11" t="str">
        <f t="shared" si="85"/>
        <v/>
      </c>
    </row>
    <row r="122" spans="2:28">
      <c r="B122" s="9" t="s">
        <v>6</v>
      </c>
      <c r="C122" s="13">
        <f ca="1">C21</f>
        <v>3.0265911509355039</v>
      </c>
      <c r="D122" s="13">
        <f ca="1">D21</f>
        <v>2.9933633554992634</v>
      </c>
      <c r="E122" s="13">
        <f ca="1">E21</f>
        <v>1.8926212030831475</v>
      </c>
      <c r="F122" s="13">
        <f ca="1">F21</f>
        <v>1.4994804397157475</v>
      </c>
      <c r="G122" s="13">
        <f ca="1">G21</f>
        <v>1.4994804397157475</v>
      </c>
      <c r="I122" s="9" t="str">
        <f>B122</f>
        <v>TOTAL</v>
      </c>
      <c r="J122" s="13">
        <f ca="1">J21</f>
        <v>6.0988790243772587E-2</v>
      </c>
      <c r="K122" s="13">
        <f ca="1">K21</f>
        <v>6.6722834903173683E-2</v>
      </c>
      <c r="L122" s="13">
        <f ca="1">L21</f>
        <v>7.1595400852913618E-2</v>
      </c>
      <c r="M122" s="13">
        <f ca="1">M21</f>
        <v>7.3335685162762246E-2</v>
      </c>
      <c r="N122" s="13">
        <f ca="1">N21</f>
        <v>7.3335685162762246E-2</v>
      </c>
      <c r="P122" s="9" t="str">
        <f>I122</f>
        <v>TOTAL</v>
      </c>
      <c r="Q122" s="13">
        <f ca="1">Q21</f>
        <v>3.0875799411792766</v>
      </c>
      <c r="R122" s="62">
        <f ca="1">R21</f>
        <v>3.060086190402437</v>
      </c>
      <c r="S122" s="83">
        <f ca="1">S21</f>
        <v>1.9642166039360611</v>
      </c>
      <c r="T122" s="13">
        <f ca="1">T21</f>
        <v>1.5728161248785097</v>
      </c>
      <c r="U122" s="13">
        <f ca="1">U21</f>
        <v>1.5728161248785097</v>
      </c>
      <c r="W122" s="9" t="str">
        <f>P122</f>
        <v>TOTAL</v>
      </c>
      <c r="X122" s="13">
        <f>X21</f>
        <v>0</v>
      </c>
      <c r="Y122" s="13">
        <f>Y21</f>
        <v>0</v>
      </c>
      <c r="Z122" s="13">
        <f>Z21</f>
        <v>0</v>
      </c>
      <c r="AA122" s="13">
        <f>AA21</f>
        <v>0</v>
      </c>
      <c r="AB122" s="13">
        <f>AB21</f>
        <v>0</v>
      </c>
    </row>
    <row r="125" spans="2:28">
      <c r="B125" s="2" t="str">
        <f>B24</f>
        <v>Zone substations</v>
      </c>
      <c r="I125" s="2" t="str">
        <f>B125</f>
        <v>Zone substations</v>
      </c>
      <c r="P125" s="2" t="str">
        <f>I125</f>
        <v>Zone substations</v>
      </c>
      <c r="W125" s="2" t="str">
        <f>P125</f>
        <v>Zone substations</v>
      </c>
    </row>
    <row r="127" spans="2:28">
      <c r="B127" s="4" t="str">
        <f t="shared" ref="B127:B139" si="86">B108</f>
        <v>Long Run Marginal Capital Cost (kW)</v>
      </c>
      <c r="C127" s="8" t="s">
        <v>9</v>
      </c>
      <c r="D127" s="7" t="s">
        <v>10</v>
      </c>
      <c r="E127" s="7" t="s">
        <v>11</v>
      </c>
      <c r="F127" s="7" t="s">
        <v>12</v>
      </c>
      <c r="G127" s="7" t="s">
        <v>13</v>
      </c>
      <c r="I127" s="4" t="str">
        <f>I108</f>
        <v>Short Run Marginal (Operating) Cost (kW)</v>
      </c>
      <c r="J127" s="8" t="s">
        <v>9</v>
      </c>
      <c r="K127" s="7" t="s">
        <v>10</v>
      </c>
      <c r="L127" s="7" t="s">
        <v>11</v>
      </c>
      <c r="M127" s="7" t="s">
        <v>12</v>
      </c>
      <c r="N127" s="7" t="s">
        <v>13</v>
      </c>
      <c r="P127" s="4" t="str">
        <f>P108</f>
        <v>Total LRMC (kW)</v>
      </c>
      <c r="Q127" s="8" t="s">
        <v>9</v>
      </c>
      <c r="R127" s="7" t="s">
        <v>10</v>
      </c>
      <c r="S127" s="81" t="s">
        <v>11</v>
      </c>
      <c r="T127" s="7" t="s">
        <v>12</v>
      </c>
      <c r="U127" s="7" t="s">
        <v>13</v>
      </c>
      <c r="W127" s="4" t="s">
        <v>19</v>
      </c>
      <c r="X127" s="8" t="s">
        <v>9</v>
      </c>
      <c r="Y127" s="7" t="s">
        <v>10</v>
      </c>
      <c r="Z127" s="7" t="s">
        <v>11</v>
      </c>
      <c r="AA127" s="7" t="s">
        <v>12</v>
      </c>
      <c r="AB127" s="7" t="s">
        <v>13</v>
      </c>
    </row>
    <row r="128" spans="2:28">
      <c r="B128" s="46" t="str">
        <f t="shared" si="86"/>
        <v>All Network</v>
      </c>
      <c r="C128" s="11">
        <f t="shared" ref="C128:G139" ca="1" si="87">SUM(C8,C27)</f>
        <v>70.916556790984473</v>
      </c>
      <c r="D128" s="11">
        <f t="shared" ca="1" si="87"/>
        <v>39.400432517803843</v>
      </c>
      <c r="E128" s="11">
        <f t="shared" ca="1" si="87"/>
        <v>24.980674378212118</v>
      </c>
      <c r="F128" s="11">
        <f t="shared" ca="1" si="87"/>
        <v>19.811182484594472</v>
      </c>
      <c r="G128" s="11">
        <f t="shared" ca="1" si="87"/>
        <v>19.811182484594472</v>
      </c>
      <c r="I128" s="46" t="str">
        <f>B128</f>
        <v>All Network</v>
      </c>
      <c r="J128" s="11">
        <f t="shared" ref="J128:N139" ca="1" si="88">SUM(J8,J27)</f>
        <v>1.0723550456322617</v>
      </c>
      <c r="K128" s="11">
        <f t="shared" ca="1" si="88"/>
        <v>1.0383721773620591</v>
      </c>
      <c r="L128" s="11">
        <f t="shared" ca="1" si="88"/>
        <v>1.0173876585081083</v>
      </c>
      <c r="M128" s="11">
        <f t="shared" ca="1" si="88"/>
        <v>1.0098552971250616</v>
      </c>
      <c r="N128" s="11">
        <f t="shared" ca="1" si="88"/>
        <v>1.0098552971250616</v>
      </c>
      <c r="P128" s="46" t="str">
        <f>I128</f>
        <v>All Network</v>
      </c>
      <c r="Q128" s="11">
        <f t="shared" ref="Q128:U139" ca="1" si="89">SUM(Q8,Q27)</f>
        <v>71.988911836616737</v>
      </c>
      <c r="R128" s="11">
        <f t="shared" ca="1" si="89"/>
        <v>40.438804695165899</v>
      </c>
      <c r="S128" s="82">
        <f t="shared" ca="1" si="89"/>
        <v>25.998062036720228</v>
      </c>
      <c r="T128" s="11">
        <f t="shared" ca="1" si="89"/>
        <v>20.821037781719536</v>
      </c>
      <c r="U128" s="11">
        <f t="shared" ca="1" si="89"/>
        <v>20.821037781719536</v>
      </c>
      <c r="W128" s="46" t="str">
        <f>P128</f>
        <v>All Network</v>
      </c>
      <c r="X128" s="11">
        <f t="shared" ref="X128:AB139" si="90">SUM(X8,X27)</f>
        <v>0</v>
      </c>
      <c r="Y128" s="11">
        <f t="shared" si="90"/>
        <v>0</v>
      </c>
      <c r="Z128" s="11">
        <f t="shared" si="90"/>
        <v>0</v>
      </c>
      <c r="AA128" s="11">
        <f t="shared" si="90"/>
        <v>0</v>
      </c>
      <c r="AB128" s="11">
        <f t="shared" si="90"/>
        <v>0</v>
      </c>
    </row>
    <row r="129" spans="2:28">
      <c r="B129" s="46" t="str">
        <f t="shared" si="86"/>
        <v/>
      </c>
      <c r="C129" s="11">
        <f t="shared" ca="1" si="87"/>
        <v>0</v>
      </c>
      <c r="D129" s="11">
        <f t="shared" ca="1" si="87"/>
        <v>0</v>
      </c>
      <c r="E129" s="11">
        <f t="shared" ca="1" si="87"/>
        <v>0</v>
      </c>
      <c r="F129" s="11">
        <f t="shared" ca="1" si="87"/>
        <v>0</v>
      </c>
      <c r="G129" s="11">
        <f t="shared" ca="1" si="87"/>
        <v>0</v>
      </c>
      <c r="I129" s="46" t="str">
        <f t="shared" ref="I129:I140" si="91">B129</f>
        <v/>
      </c>
      <c r="J129" s="11">
        <f t="shared" ca="1" si="88"/>
        <v>0</v>
      </c>
      <c r="K129" s="11">
        <f t="shared" ca="1" si="88"/>
        <v>0</v>
      </c>
      <c r="L129" s="11">
        <f t="shared" ca="1" si="88"/>
        <v>0</v>
      </c>
      <c r="M129" s="11">
        <f t="shared" ca="1" si="88"/>
        <v>0</v>
      </c>
      <c r="N129" s="11">
        <f t="shared" ca="1" si="88"/>
        <v>0</v>
      </c>
      <c r="P129" s="46" t="str">
        <f t="shared" ref="P129:P140" si="92">I129</f>
        <v/>
      </c>
      <c r="Q129" s="11">
        <f t="shared" si="89"/>
        <v>0</v>
      </c>
      <c r="R129" s="11">
        <f t="shared" si="89"/>
        <v>0</v>
      </c>
      <c r="S129" s="82">
        <f t="shared" si="89"/>
        <v>0</v>
      </c>
      <c r="T129" s="11">
        <f t="shared" si="89"/>
        <v>0</v>
      </c>
      <c r="U129" s="11">
        <f t="shared" si="89"/>
        <v>0</v>
      </c>
      <c r="W129" s="46" t="str">
        <f t="shared" ref="W129:W140" si="93">P129</f>
        <v/>
      </c>
      <c r="X129" s="11">
        <f t="shared" si="90"/>
        <v>0</v>
      </c>
      <c r="Y129" s="11">
        <f t="shared" si="90"/>
        <v>0</v>
      </c>
      <c r="Z129" s="11">
        <f t="shared" si="90"/>
        <v>0</v>
      </c>
      <c r="AA129" s="11">
        <f t="shared" si="90"/>
        <v>0</v>
      </c>
      <c r="AB129" s="11">
        <f t="shared" si="90"/>
        <v>0</v>
      </c>
    </row>
    <row r="130" spans="2:28">
      <c r="B130" s="46" t="str">
        <f t="shared" si="86"/>
        <v/>
      </c>
      <c r="C130" s="11">
        <f t="shared" ca="1" si="87"/>
        <v>0</v>
      </c>
      <c r="D130" s="11">
        <f t="shared" ca="1" si="87"/>
        <v>0</v>
      </c>
      <c r="E130" s="11">
        <f t="shared" ca="1" si="87"/>
        <v>0</v>
      </c>
      <c r="F130" s="11">
        <f t="shared" ca="1" si="87"/>
        <v>0</v>
      </c>
      <c r="G130" s="11">
        <f t="shared" ca="1" si="87"/>
        <v>0</v>
      </c>
      <c r="I130" s="46" t="str">
        <f t="shared" si="91"/>
        <v/>
      </c>
      <c r="J130" s="11">
        <f t="shared" ca="1" si="88"/>
        <v>0</v>
      </c>
      <c r="K130" s="11">
        <f t="shared" ca="1" si="88"/>
        <v>0</v>
      </c>
      <c r="L130" s="11">
        <f t="shared" ca="1" si="88"/>
        <v>0</v>
      </c>
      <c r="M130" s="11">
        <f t="shared" ca="1" si="88"/>
        <v>0</v>
      </c>
      <c r="N130" s="11">
        <f t="shared" ca="1" si="88"/>
        <v>0</v>
      </c>
      <c r="P130" s="46" t="str">
        <f t="shared" si="92"/>
        <v/>
      </c>
      <c r="Q130" s="11">
        <f t="shared" si="89"/>
        <v>0</v>
      </c>
      <c r="R130" s="11">
        <f t="shared" si="89"/>
        <v>0</v>
      </c>
      <c r="S130" s="82">
        <f t="shared" si="89"/>
        <v>0</v>
      </c>
      <c r="T130" s="11">
        <f t="shared" si="89"/>
        <v>0</v>
      </c>
      <c r="U130" s="11">
        <f t="shared" si="89"/>
        <v>0</v>
      </c>
      <c r="W130" s="46" t="str">
        <f t="shared" si="93"/>
        <v/>
      </c>
      <c r="X130" s="11">
        <f t="shared" si="90"/>
        <v>0</v>
      </c>
      <c r="Y130" s="11">
        <f t="shared" si="90"/>
        <v>0</v>
      </c>
      <c r="Z130" s="11">
        <f t="shared" si="90"/>
        <v>0</v>
      </c>
      <c r="AA130" s="11">
        <f t="shared" si="90"/>
        <v>0</v>
      </c>
      <c r="AB130" s="11">
        <f t="shared" si="90"/>
        <v>0</v>
      </c>
    </row>
    <row r="131" spans="2:28">
      <c r="B131" s="46" t="str">
        <f t="shared" si="86"/>
        <v/>
      </c>
      <c r="C131" s="11">
        <f t="shared" ca="1" si="87"/>
        <v>0</v>
      </c>
      <c r="D131" s="11">
        <f t="shared" ca="1" si="87"/>
        <v>0</v>
      </c>
      <c r="E131" s="11">
        <f t="shared" ca="1" si="87"/>
        <v>0</v>
      </c>
      <c r="F131" s="11">
        <f t="shared" ca="1" si="87"/>
        <v>0</v>
      </c>
      <c r="G131" s="11">
        <f t="shared" ca="1" si="87"/>
        <v>0</v>
      </c>
      <c r="I131" s="46" t="str">
        <f t="shared" si="91"/>
        <v/>
      </c>
      <c r="J131" s="11">
        <f t="shared" ca="1" si="88"/>
        <v>0</v>
      </c>
      <c r="K131" s="11">
        <f t="shared" ca="1" si="88"/>
        <v>0</v>
      </c>
      <c r="L131" s="11">
        <f t="shared" ca="1" si="88"/>
        <v>0</v>
      </c>
      <c r="M131" s="11">
        <f t="shared" ca="1" si="88"/>
        <v>0</v>
      </c>
      <c r="N131" s="11">
        <f t="shared" ca="1" si="88"/>
        <v>0</v>
      </c>
      <c r="P131" s="46" t="str">
        <f t="shared" si="92"/>
        <v/>
      </c>
      <c r="Q131" s="11">
        <f t="shared" si="89"/>
        <v>0</v>
      </c>
      <c r="R131" s="11">
        <f t="shared" si="89"/>
        <v>0</v>
      </c>
      <c r="S131" s="82">
        <f t="shared" si="89"/>
        <v>0</v>
      </c>
      <c r="T131" s="11">
        <f t="shared" si="89"/>
        <v>0</v>
      </c>
      <c r="U131" s="11">
        <f t="shared" si="89"/>
        <v>0</v>
      </c>
      <c r="W131" s="46" t="str">
        <f t="shared" si="93"/>
        <v/>
      </c>
      <c r="X131" s="11">
        <f t="shared" si="90"/>
        <v>0</v>
      </c>
      <c r="Y131" s="11">
        <f t="shared" si="90"/>
        <v>0</v>
      </c>
      <c r="Z131" s="11">
        <f t="shared" si="90"/>
        <v>0</v>
      </c>
      <c r="AA131" s="11">
        <f t="shared" si="90"/>
        <v>0</v>
      </c>
      <c r="AB131" s="11">
        <f t="shared" si="90"/>
        <v>0</v>
      </c>
    </row>
    <row r="132" spans="2:28">
      <c r="B132" s="46" t="str">
        <f t="shared" si="86"/>
        <v/>
      </c>
      <c r="C132" s="11">
        <f t="shared" ca="1" si="87"/>
        <v>0</v>
      </c>
      <c r="D132" s="11">
        <f t="shared" ca="1" si="87"/>
        <v>0</v>
      </c>
      <c r="E132" s="11">
        <f t="shared" ca="1" si="87"/>
        <v>0</v>
      </c>
      <c r="F132" s="11">
        <f t="shared" ca="1" si="87"/>
        <v>0</v>
      </c>
      <c r="G132" s="11">
        <f t="shared" ca="1" si="87"/>
        <v>0</v>
      </c>
      <c r="I132" s="46" t="str">
        <f t="shared" si="91"/>
        <v/>
      </c>
      <c r="J132" s="11">
        <f t="shared" ca="1" si="88"/>
        <v>0</v>
      </c>
      <c r="K132" s="11">
        <f t="shared" ca="1" si="88"/>
        <v>0</v>
      </c>
      <c r="L132" s="11">
        <f t="shared" ca="1" si="88"/>
        <v>0</v>
      </c>
      <c r="M132" s="11">
        <f t="shared" ca="1" si="88"/>
        <v>0</v>
      </c>
      <c r="N132" s="11">
        <f t="shared" ca="1" si="88"/>
        <v>0</v>
      </c>
      <c r="P132" s="46" t="str">
        <f t="shared" si="92"/>
        <v/>
      </c>
      <c r="Q132" s="11">
        <f t="shared" si="89"/>
        <v>0</v>
      </c>
      <c r="R132" s="11">
        <f t="shared" si="89"/>
        <v>0</v>
      </c>
      <c r="S132" s="82">
        <f t="shared" si="89"/>
        <v>0</v>
      </c>
      <c r="T132" s="11">
        <f t="shared" si="89"/>
        <v>0</v>
      </c>
      <c r="U132" s="11">
        <f t="shared" si="89"/>
        <v>0</v>
      </c>
      <c r="W132" s="46" t="str">
        <f t="shared" si="93"/>
        <v/>
      </c>
      <c r="X132" s="11">
        <f t="shared" si="90"/>
        <v>0</v>
      </c>
      <c r="Y132" s="11">
        <f t="shared" si="90"/>
        <v>0</v>
      </c>
      <c r="Z132" s="11">
        <f t="shared" si="90"/>
        <v>0</v>
      </c>
      <c r="AA132" s="11">
        <f t="shared" si="90"/>
        <v>0</v>
      </c>
      <c r="AB132" s="11">
        <f t="shared" si="90"/>
        <v>0</v>
      </c>
    </row>
    <row r="133" spans="2:28">
      <c r="B133" s="46" t="str">
        <f t="shared" si="86"/>
        <v/>
      </c>
      <c r="C133" s="11">
        <f t="shared" ca="1" si="87"/>
        <v>0</v>
      </c>
      <c r="D133" s="11">
        <f t="shared" ca="1" si="87"/>
        <v>0</v>
      </c>
      <c r="E133" s="11">
        <f t="shared" ca="1" si="87"/>
        <v>0</v>
      </c>
      <c r="F133" s="11">
        <f t="shared" ca="1" si="87"/>
        <v>0</v>
      </c>
      <c r="G133" s="11">
        <f t="shared" ca="1" si="87"/>
        <v>0</v>
      </c>
      <c r="I133" s="46" t="str">
        <f t="shared" si="91"/>
        <v/>
      </c>
      <c r="J133" s="11">
        <f t="shared" ca="1" si="88"/>
        <v>0</v>
      </c>
      <c r="K133" s="11">
        <f t="shared" ca="1" si="88"/>
        <v>0</v>
      </c>
      <c r="L133" s="11">
        <f t="shared" ca="1" si="88"/>
        <v>0</v>
      </c>
      <c r="M133" s="11">
        <f t="shared" ca="1" si="88"/>
        <v>0</v>
      </c>
      <c r="N133" s="11">
        <f t="shared" ca="1" si="88"/>
        <v>0</v>
      </c>
      <c r="P133" s="46" t="str">
        <f t="shared" si="92"/>
        <v/>
      </c>
      <c r="Q133" s="11">
        <f t="shared" si="89"/>
        <v>0</v>
      </c>
      <c r="R133" s="11">
        <f t="shared" si="89"/>
        <v>0</v>
      </c>
      <c r="S133" s="82">
        <f t="shared" si="89"/>
        <v>0</v>
      </c>
      <c r="T133" s="11">
        <f t="shared" si="89"/>
        <v>0</v>
      </c>
      <c r="U133" s="11">
        <f t="shared" si="89"/>
        <v>0</v>
      </c>
      <c r="W133" s="46" t="str">
        <f t="shared" si="93"/>
        <v/>
      </c>
      <c r="X133" s="11">
        <f t="shared" si="90"/>
        <v>0</v>
      </c>
      <c r="Y133" s="11">
        <f t="shared" si="90"/>
        <v>0</v>
      </c>
      <c r="Z133" s="11">
        <f t="shared" si="90"/>
        <v>0</v>
      </c>
      <c r="AA133" s="11">
        <f t="shared" si="90"/>
        <v>0</v>
      </c>
      <c r="AB133" s="11">
        <f t="shared" si="90"/>
        <v>0</v>
      </c>
    </row>
    <row r="134" spans="2:28">
      <c r="B134" s="46" t="str">
        <f t="shared" si="86"/>
        <v/>
      </c>
      <c r="C134" s="11">
        <f t="shared" ca="1" si="87"/>
        <v>0</v>
      </c>
      <c r="D134" s="11">
        <f t="shared" ca="1" si="87"/>
        <v>0</v>
      </c>
      <c r="E134" s="11">
        <f t="shared" ca="1" si="87"/>
        <v>0</v>
      </c>
      <c r="F134" s="11">
        <f t="shared" ca="1" si="87"/>
        <v>0</v>
      </c>
      <c r="G134" s="11">
        <f t="shared" ca="1" si="87"/>
        <v>0</v>
      </c>
      <c r="I134" s="46" t="str">
        <f t="shared" si="91"/>
        <v/>
      </c>
      <c r="J134" s="11">
        <f t="shared" ca="1" si="88"/>
        <v>0</v>
      </c>
      <c r="K134" s="11">
        <f t="shared" ca="1" si="88"/>
        <v>0</v>
      </c>
      <c r="L134" s="11">
        <f t="shared" ca="1" si="88"/>
        <v>0</v>
      </c>
      <c r="M134" s="11">
        <f t="shared" ca="1" si="88"/>
        <v>0</v>
      </c>
      <c r="N134" s="11">
        <f t="shared" ca="1" si="88"/>
        <v>0</v>
      </c>
      <c r="P134" s="46" t="str">
        <f t="shared" si="92"/>
        <v/>
      </c>
      <c r="Q134" s="11">
        <f t="shared" si="89"/>
        <v>0</v>
      </c>
      <c r="R134" s="11">
        <f t="shared" si="89"/>
        <v>0</v>
      </c>
      <c r="S134" s="82">
        <f t="shared" si="89"/>
        <v>0</v>
      </c>
      <c r="T134" s="11">
        <f t="shared" si="89"/>
        <v>0</v>
      </c>
      <c r="U134" s="11">
        <f t="shared" si="89"/>
        <v>0</v>
      </c>
      <c r="W134" s="46" t="str">
        <f t="shared" si="93"/>
        <v/>
      </c>
      <c r="X134" s="11">
        <f t="shared" si="90"/>
        <v>0</v>
      </c>
      <c r="Y134" s="11">
        <f t="shared" si="90"/>
        <v>0</v>
      </c>
      <c r="Z134" s="11">
        <f t="shared" si="90"/>
        <v>0</v>
      </c>
      <c r="AA134" s="11">
        <f t="shared" si="90"/>
        <v>0</v>
      </c>
      <c r="AB134" s="11">
        <f t="shared" si="90"/>
        <v>0</v>
      </c>
    </row>
    <row r="135" spans="2:28">
      <c r="B135" s="46" t="str">
        <f t="shared" si="86"/>
        <v/>
      </c>
      <c r="C135" s="11">
        <f t="shared" ca="1" si="87"/>
        <v>0</v>
      </c>
      <c r="D135" s="11">
        <f t="shared" ca="1" si="87"/>
        <v>0</v>
      </c>
      <c r="E135" s="11">
        <f t="shared" ca="1" si="87"/>
        <v>0</v>
      </c>
      <c r="F135" s="11">
        <f t="shared" ca="1" si="87"/>
        <v>0</v>
      </c>
      <c r="G135" s="11">
        <f t="shared" ca="1" si="87"/>
        <v>0</v>
      </c>
      <c r="I135" s="46" t="str">
        <f t="shared" si="91"/>
        <v/>
      </c>
      <c r="J135" s="11">
        <f t="shared" ca="1" si="88"/>
        <v>0</v>
      </c>
      <c r="K135" s="11">
        <f t="shared" ca="1" si="88"/>
        <v>0</v>
      </c>
      <c r="L135" s="11">
        <f t="shared" ca="1" si="88"/>
        <v>0</v>
      </c>
      <c r="M135" s="11">
        <f t="shared" ca="1" si="88"/>
        <v>0</v>
      </c>
      <c r="N135" s="11">
        <f t="shared" ca="1" si="88"/>
        <v>0</v>
      </c>
      <c r="P135" s="46" t="str">
        <f t="shared" si="92"/>
        <v/>
      </c>
      <c r="Q135" s="11">
        <f t="shared" si="89"/>
        <v>0</v>
      </c>
      <c r="R135" s="11">
        <f t="shared" si="89"/>
        <v>0</v>
      </c>
      <c r="S135" s="82">
        <f t="shared" si="89"/>
        <v>0</v>
      </c>
      <c r="T135" s="11">
        <f t="shared" si="89"/>
        <v>0</v>
      </c>
      <c r="U135" s="11">
        <f t="shared" si="89"/>
        <v>0</v>
      </c>
      <c r="W135" s="46" t="str">
        <f t="shared" si="93"/>
        <v/>
      </c>
      <c r="X135" s="11">
        <f t="shared" si="90"/>
        <v>0</v>
      </c>
      <c r="Y135" s="11">
        <f t="shared" si="90"/>
        <v>0</v>
      </c>
      <c r="Z135" s="11">
        <f t="shared" si="90"/>
        <v>0</v>
      </c>
      <c r="AA135" s="11">
        <f t="shared" si="90"/>
        <v>0</v>
      </c>
      <c r="AB135" s="11">
        <f t="shared" si="90"/>
        <v>0</v>
      </c>
    </row>
    <row r="136" spans="2:28">
      <c r="B136" s="46" t="str">
        <f t="shared" si="86"/>
        <v/>
      </c>
      <c r="C136" s="11">
        <f t="shared" ca="1" si="87"/>
        <v>0</v>
      </c>
      <c r="D136" s="11">
        <f t="shared" ca="1" si="87"/>
        <v>0</v>
      </c>
      <c r="E136" s="11">
        <f t="shared" ca="1" si="87"/>
        <v>0</v>
      </c>
      <c r="F136" s="11">
        <f t="shared" ca="1" si="87"/>
        <v>0</v>
      </c>
      <c r="G136" s="11">
        <f t="shared" ca="1" si="87"/>
        <v>0</v>
      </c>
      <c r="I136" s="46" t="str">
        <f t="shared" si="91"/>
        <v/>
      </c>
      <c r="J136" s="11">
        <f t="shared" ca="1" si="88"/>
        <v>0</v>
      </c>
      <c r="K136" s="11">
        <f t="shared" ca="1" si="88"/>
        <v>0</v>
      </c>
      <c r="L136" s="11">
        <f t="shared" ca="1" si="88"/>
        <v>0</v>
      </c>
      <c r="M136" s="11">
        <f t="shared" ca="1" si="88"/>
        <v>0</v>
      </c>
      <c r="N136" s="11">
        <f t="shared" ca="1" si="88"/>
        <v>0</v>
      </c>
      <c r="P136" s="46" t="str">
        <f t="shared" si="92"/>
        <v/>
      </c>
      <c r="Q136" s="11">
        <f t="shared" si="89"/>
        <v>0</v>
      </c>
      <c r="R136" s="11">
        <f t="shared" si="89"/>
        <v>0</v>
      </c>
      <c r="S136" s="82">
        <f t="shared" si="89"/>
        <v>0</v>
      </c>
      <c r="T136" s="11">
        <f t="shared" si="89"/>
        <v>0</v>
      </c>
      <c r="U136" s="11">
        <f t="shared" si="89"/>
        <v>0</v>
      </c>
      <c r="W136" s="46" t="str">
        <f t="shared" si="93"/>
        <v/>
      </c>
      <c r="X136" s="11">
        <f t="shared" si="90"/>
        <v>0</v>
      </c>
      <c r="Y136" s="11">
        <f t="shared" si="90"/>
        <v>0</v>
      </c>
      <c r="Z136" s="11">
        <f t="shared" si="90"/>
        <v>0</v>
      </c>
      <c r="AA136" s="11">
        <f t="shared" si="90"/>
        <v>0</v>
      </c>
      <c r="AB136" s="11">
        <f t="shared" si="90"/>
        <v>0</v>
      </c>
    </row>
    <row r="137" spans="2:28">
      <c r="B137" s="46" t="str">
        <f t="shared" si="86"/>
        <v/>
      </c>
      <c r="C137" s="11">
        <f t="shared" ca="1" si="87"/>
        <v>0</v>
      </c>
      <c r="D137" s="11">
        <f t="shared" ca="1" si="87"/>
        <v>0</v>
      </c>
      <c r="E137" s="11">
        <f t="shared" ca="1" si="87"/>
        <v>0</v>
      </c>
      <c r="F137" s="11">
        <f t="shared" ca="1" si="87"/>
        <v>0</v>
      </c>
      <c r="G137" s="11">
        <f t="shared" ca="1" si="87"/>
        <v>0</v>
      </c>
      <c r="I137" s="46" t="str">
        <f t="shared" si="91"/>
        <v/>
      </c>
      <c r="J137" s="11">
        <f t="shared" ca="1" si="88"/>
        <v>0</v>
      </c>
      <c r="K137" s="11">
        <f t="shared" ca="1" si="88"/>
        <v>0</v>
      </c>
      <c r="L137" s="11">
        <f t="shared" ca="1" si="88"/>
        <v>0</v>
      </c>
      <c r="M137" s="11">
        <f t="shared" ca="1" si="88"/>
        <v>0</v>
      </c>
      <c r="N137" s="11">
        <f t="shared" ca="1" si="88"/>
        <v>0</v>
      </c>
      <c r="P137" s="46" t="str">
        <f t="shared" si="92"/>
        <v/>
      </c>
      <c r="Q137" s="11">
        <f t="shared" si="89"/>
        <v>0</v>
      </c>
      <c r="R137" s="11">
        <f t="shared" si="89"/>
        <v>0</v>
      </c>
      <c r="S137" s="82">
        <f t="shared" si="89"/>
        <v>0</v>
      </c>
      <c r="T137" s="11">
        <f t="shared" si="89"/>
        <v>0</v>
      </c>
      <c r="U137" s="11">
        <f t="shared" si="89"/>
        <v>0</v>
      </c>
      <c r="W137" s="46" t="str">
        <f t="shared" si="93"/>
        <v/>
      </c>
      <c r="X137" s="11">
        <f t="shared" si="90"/>
        <v>0</v>
      </c>
      <c r="Y137" s="11">
        <f t="shared" si="90"/>
        <v>0</v>
      </c>
      <c r="Z137" s="11">
        <f t="shared" si="90"/>
        <v>0</v>
      </c>
      <c r="AA137" s="11">
        <f t="shared" si="90"/>
        <v>0</v>
      </c>
      <c r="AB137" s="11">
        <f t="shared" si="90"/>
        <v>0</v>
      </c>
    </row>
    <row r="138" spans="2:28">
      <c r="B138" s="46" t="str">
        <f t="shared" si="86"/>
        <v/>
      </c>
      <c r="C138" s="11">
        <f t="shared" ca="1" si="87"/>
        <v>0</v>
      </c>
      <c r="D138" s="11">
        <f t="shared" ca="1" si="87"/>
        <v>0</v>
      </c>
      <c r="E138" s="11">
        <f t="shared" ca="1" si="87"/>
        <v>0</v>
      </c>
      <c r="F138" s="11">
        <f t="shared" ca="1" si="87"/>
        <v>0</v>
      </c>
      <c r="G138" s="11">
        <f t="shared" ca="1" si="87"/>
        <v>0</v>
      </c>
      <c r="I138" s="46" t="str">
        <f t="shared" si="91"/>
        <v/>
      </c>
      <c r="J138" s="11">
        <f t="shared" ca="1" si="88"/>
        <v>0</v>
      </c>
      <c r="K138" s="11">
        <f t="shared" ca="1" si="88"/>
        <v>0</v>
      </c>
      <c r="L138" s="11">
        <f t="shared" ca="1" si="88"/>
        <v>0</v>
      </c>
      <c r="M138" s="11">
        <f t="shared" ca="1" si="88"/>
        <v>0</v>
      </c>
      <c r="N138" s="11">
        <f t="shared" ca="1" si="88"/>
        <v>0</v>
      </c>
      <c r="P138" s="46" t="str">
        <f t="shared" si="92"/>
        <v/>
      </c>
      <c r="Q138" s="11">
        <f t="shared" si="89"/>
        <v>0</v>
      </c>
      <c r="R138" s="11">
        <f t="shared" si="89"/>
        <v>0</v>
      </c>
      <c r="S138" s="82">
        <f t="shared" si="89"/>
        <v>0</v>
      </c>
      <c r="T138" s="11">
        <f t="shared" si="89"/>
        <v>0</v>
      </c>
      <c r="U138" s="11">
        <f t="shared" si="89"/>
        <v>0</v>
      </c>
      <c r="W138" s="46" t="str">
        <f t="shared" si="93"/>
        <v/>
      </c>
      <c r="X138" s="11">
        <f t="shared" si="90"/>
        <v>0</v>
      </c>
      <c r="Y138" s="11">
        <f t="shared" si="90"/>
        <v>0</v>
      </c>
      <c r="Z138" s="11">
        <f t="shared" si="90"/>
        <v>0</v>
      </c>
      <c r="AA138" s="11">
        <f t="shared" si="90"/>
        <v>0</v>
      </c>
      <c r="AB138" s="11">
        <f t="shared" si="90"/>
        <v>0</v>
      </c>
    </row>
    <row r="139" spans="2:28">
      <c r="B139" s="46" t="str">
        <f t="shared" si="86"/>
        <v/>
      </c>
      <c r="C139" s="11">
        <f t="shared" ca="1" si="87"/>
        <v>0</v>
      </c>
      <c r="D139" s="11">
        <f t="shared" ca="1" si="87"/>
        <v>0</v>
      </c>
      <c r="E139" s="11">
        <f t="shared" ca="1" si="87"/>
        <v>0</v>
      </c>
      <c r="F139" s="11">
        <f t="shared" ca="1" si="87"/>
        <v>0</v>
      </c>
      <c r="G139" s="11">
        <f t="shared" ca="1" si="87"/>
        <v>0</v>
      </c>
      <c r="I139" s="46" t="str">
        <f t="shared" ref="I139" si="94">B139</f>
        <v/>
      </c>
      <c r="J139" s="11">
        <f t="shared" ca="1" si="88"/>
        <v>0</v>
      </c>
      <c r="K139" s="11">
        <f t="shared" ca="1" si="88"/>
        <v>0</v>
      </c>
      <c r="L139" s="11">
        <f t="shared" ca="1" si="88"/>
        <v>0</v>
      </c>
      <c r="M139" s="11">
        <f t="shared" ca="1" si="88"/>
        <v>0</v>
      </c>
      <c r="N139" s="11">
        <f t="shared" ca="1" si="88"/>
        <v>0</v>
      </c>
      <c r="P139" s="46" t="str">
        <f t="shared" ref="P139" si="95">I139</f>
        <v/>
      </c>
      <c r="Q139" s="11">
        <f t="shared" si="89"/>
        <v>0</v>
      </c>
      <c r="R139" s="11">
        <f t="shared" si="89"/>
        <v>0</v>
      </c>
      <c r="S139" s="82">
        <f t="shared" si="89"/>
        <v>0</v>
      </c>
      <c r="T139" s="11">
        <f t="shared" si="89"/>
        <v>0</v>
      </c>
      <c r="U139" s="11">
        <f t="shared" si="89"/>
        <v>0</v>
      </c>
      <c r="W139" s="46" t="str">
        <f t="shared" ref="W139" si="96">P139</f>
        <v/>
      </c>
      <c r="X139" s="11">
        <f t="shared" si="90"/>
        <v>0</v>
      </c>
      <c r="Y139" s="11">
        <f t="shared" si="90"/>
        <v>0</v>
      </c>
      <c r="Z139" s="11">
        <f t="shared" si="90"/>
        <v>0</v>
      </c>
      <c r="AA139" s="11">
        <f t="shared" si="90"/>
        <v>0</v>
      </c>
      <c r="AB139" s="11">
        <f t="shared" si="90"/>
        <v>0</v>
      </c>
    </row>
    <row r="140" spans="2:28">
      <c r="B140" s="46" t="str">
        <f t="shared" ref="B140" si="97">B121</f>
        <v/>
      </c>
      <c r="C140" s="11">
        <f t="shared" ref="C140:G140" ca="1" si="98">SUM(C20,C39)</f>
        <v>0</v>
      </c>
      <c r="D140" s="11">
        <f t="shared" ca="1" si="98"/>
        <v>0</v>
      </c>
      <c r="E140" s="11">
        <f t="shared" ca="1" si="98"/>
        <v>0</v>
      </c>
      <c r="F140" s="11">
        <f t="shared" ca="1" si="98"/>
        <v>0</v>
      </c>
      <c r="G140" s="11">
        <f t="shared" ca="1" si="98"/>
        <v>0</v>
      </c>
      <c r="I140" s="46" t="str">
        <f t="shared" si="91"/>
        <v/>
      </c>
      <c r="J140" s="11">
        <f t="shared" ref="J140:N140" ca="1" si="99">SUM(J20,J39)</f>
        <v>0</v>
      </c>
      <c r="K140" s="11">
        <f t="shared" ca="1" si="99"/>
        <v>0</v>
      </c>
      <c r="L140" s="11">
        <f t="shared" ca="1" si="99"/>
        <v>0</v>
      </c>
      <c r="M140" s="11">
        <f t="shared" ca="1" si="99"/>
        <v>0</v>
      </c>
      <c r="N140" s="11">
        <f t="shared" ca="1" si="99"/>
        <v>0</v>
      </c>
      <c r="P140" s="46" t="str">
        <f t="shared" si="92"/>
        <v/>
      </c>
      <c r="Q140" s="11">
        <f t="shared" ref="Q140:U140" si="100">SUM(Q20,Q39)</f>
        <v>0</v>
      </c>
      <c r="R140" s="11">
        <f t="shared" si="100"/>
        <v>0</v>
      </c>
      <c r="S140" s="82">
        <f t="shared" si="100"/>
        <v>0</v>
      </c>
      <c r="T140" s="11">
        <f t="shared" si="100"/>
        <v>0</v>
      </c>
      <c r="U140" s="11">
        <f t="shared" si="100"/>
        <v>0</v>
      </c>
      <c r="W140" s="46" t="str">
        <f t="shared" si="93"/>
        <v/>
      </c>
      <c r="X140" s="11">
        <f t="shared" ref="X140:AB140" si="101">SUM(X20,X39)</f>
        <v>0</v>
      </c>
      <c r="Y140" s="11">
        <f t="shared" si="101"/>
        <v>0</v>
      </c>
      <c r="Z140" s="11">
        <f t="shared" si="101"/>
        <v>0</v>
      </c>
      <c r="AA140" s="11">
        <f t="shared" si="101"/>
        <v>0</v>
      </c>
      <c r="AB140" s="11">
        <f t="shared" si="101"/>
        <v>0</v>
      </c>
    </row>
    <row r="141" spans="2:28">
      <c r="B141" s="9" t="str">
        <f>B122</f>
        <v>TOTAL</v>
      </c>
      <c r="C141" s="13">
        <f ca="1">SUM(C21,C40)</f>
        <v>70.916556790984473</v>
      </c>
      <c r="D141" s="13">
        <f ca="1">SUM(D21,D40)</f>
        <v>39.400432517803843</v>
      </c>
      <c r="E141" s="13">
        <f ca="1">SUM(E21,E40)</f>
        <v>24.980674378212118</v>
      </c>
      <c r="F141" s="13">
        <f ca="1">SUM(F21,F40)</f>
        <v>19.811182484594472</v>
      </c>
      <c r="G141" s="13">
        <f ca="1">SUM(G21,G40)</f>
        <v>19.811182484594472</v>
      </c>
      <c r="I141" s="9" t="str">
        <f>B141</f>
        <v>TOTAL</v>
      </c>
      <c r="J141" s="13">
        <f ca="1">SUM(J21,J40)</f>
        <v>1.0723550456322617</v>
      </c>
      <c r="K141" s="13">
        <f ca="1">SUM(K21,K40)</f>
        <v>1.0383721773620591</v>
      </c>
      <c r="L141" s="13">
        <f ca="1">SUM(L21,L40)</f>
        <v>1.0173876585081083</v>
      </c>
      <c r="M141" s="13">
        <f ca="1">SUM(M21,M40)</f>
        <v>1.0098552971250616</v>
      </c>
      <c r="N141" s="13">
        <f ca="1">SUM(N21,N40)</f>
        <v>1.0098552971250616</v>
      </c>
      <c r="P141" s="9" t="str">
        <f>I141</f>
        <v>TOTAL</v>
      </c>
      <c r="Q141" s="13">
        <f ca="1">SUM(Q21,Q40)</f>
        <v>71.988911836616737</v>
      </c>
      <c r="R141" s="62">
        <f ca="1">SUM(R21,R40)</f>
        <v>40.438804695165899</v>
      </c>
      <c r="S141" s="83">
        <f ca="1">SUM(S21,S40)</f>
        <v>25.998062036720228</v>
      </c>
      <c r="T141" s="13">
        <f ca="1">SUM(T21,T40)</f>
        <v>20.821037781719536</v>
      </c>
      <c r="U141" s="13">
        <f ca="1">SUM(U21,U40)</f>
        <v>20.821037781719536</v>
      </c>
      <c r="W141" s="9" t="str">
        <f>P141</f>
        <v>TOTAL</v>
      </c>
      <c r="X141" s="13">
        <f>SUM(X21,X40)</f>
        <v>0</v>
      </c>
      <c r="Y141" s="13">
        <f>SUM(Y21,Y40)</f>
        <v>0</v>
      </c>
      <c r="Z141" s="13">
        <f>SUM(Z21,Z40)</f>
        <v>0</v>
      </c>
      <c r="AA141" s="13">
        <f>SUM(AA21,AA40)</f>
        <v>0</v>
      </c>
      <c r="AB141" s="13">
        <f>SUM(AB21,AB40)</f>
        <v>0</v>
      </c>
    </row>
    <row r="144" spans="2:28">
      <c r="B144" s="2" t="str">
        <f>B43</f>
        <v>High Voltage Network</v>
      </c>
      <c r="I144" s="2" t="str">
        <f>B144</f>
        <v>High Voltage Network</v>
      </c>
      <c r="P144" s="2" t="str">
        <f>I144</f>
        <v>High Voltage Network</v>
      </c>
      <c r="W144" s="2" t="str">
        <f>P144</f>
        <v>High Voltage Network</v>
      </c>
    </row>
    <row r="146" spans="2:28">
      <c r="B146" s="4" t="str">
        <f t="shared" ref="B146:B157" si="102">B127</f>
        <v>Long Run Marginal Capital Cost (kW)</v>
      </c>
      <c r="C146" s="8" t="s">
        <v>9</v>
      </c>
      <c r="D146" s="7" t="s">
        <v>10</v>
      </c>
      <c r="E146" s="7" t="s">
        <v>11</v>
      </c>
      <c r="F146" s="7" t="s">
        <v>12</v>
      </c>
      <c r="G146" s="7" t="s">
        <v>13</v>
      </c>
      <c r="I146" s="4" t="str">
        <f>I127</f>
        <v>Short Run Marginal (Operating) Cost (kW)</v>
      </c>
      <c r="J146" s="8" t="s">
        <v>9</v>
      </c>
      <c r="K146" s="7" t="s">
        <v>10</v>
      </c>
      <c r="L146" s="7" t="s">
        <v>11</v>
      </c>
      <c r="M146" s="7" t="s">
        <v>12</v>
      </c>
      <c r="N146" s="7" t="s">
        <v>13</v>
      </c>
      <c r="P146" s="4" t="str">
        <f>P127</f>
        <v>Total LRMC (kW)</v>
      </c>
      <c r="Q146" s="8" t="s">
        <v>9</v>
      </c>
      <c r="R146" s="7" t="s">
        <v>10</v>
      </c>
      <c r="S146" s="81" t="s">
        <v>11</v>
      </c>
      <c r="T146" s="7" t="s">
        <v>12</v>
      </c>
      <c r="U146" s="7" t="s">
        <v>13</v>
      </c>
      <c r="W146" s="4" t="s">
        <v>19</v>
      </c>
      <c r="X146" s="8" t="s">
        <v>9</v>
      </c>
      <c r="Y146" s="7" t="s">
        <v>10</v>
      </c>
      <c r="Z146" s="7" t="s">
        <v>11</v>
      </c>
      <c r="AA146" s="7" t="s">
        <v>12</v>
      </c>
      <c r="AB146" s="7" t="s">
        <v>13</v>
      </c>
    </row>
    <row r="147" spans="2:28">
      <c r="B147" s="46" t="str">
        <f t="shared" si="102"/>
        <v>All Network</v>
      </c>
      <c r="C147" s="11">
        <f t="shared" ref="C147:G157" ca="1" si="103">SUM(C8,C27,C46)</f>
        <v>124.95713293510954</v>
      </c>
      <c r="D147" s="11">
        <f t="shared" ca="1" si="103"/>
        <v>68.569846990169253</v>
      </c>
      <c r="E147" s="11">
        <f t="shared" ca="1" si="103"/>
        <v>42.848014004002025</v>
      </c>
      <c r="F147" s="11">
        <f t="shared" ca="1" si="103"/>
        <v>33.810991984692834</v>
      </c>
      <c r="G147" s="11">
        <f t="shared" ca="1" si="103"/>
        <v>33.810991984692834</v>
      </c>
      <c r="I147" s="46" t="str">
        <f>B147</f>
        <v>All Network</v>
      </c>
      <c r="J147" s="11">
        <f t="shared" ref="J147:N157" ca="1" si="104">SUM(J8,J27,J46)</f>
        <v>1.8677871284000149</v>
      </c>
      <c r="K147" s="11">
        <f t="shared" ca="1" si="104"/>
        <v>1.7519327904170661</v>
      </c>
      <c r="L147" s="11">
        <f t="shared" ca="1" si="104"/>
        <v>1.7209601443544043</v>
      </c>
      <c r="M147" s="11">
        <f t="shared" ca="1" si="104"/>
        <v>1.7100098810902145</v>
      </c>
      <c r="N147" s="11">
        <f t="shared" ca="1" si="104"/>
        <v>1.7100098810902145</v>
      </c>
      <c r="P147" s="46" t="str">
        <f>I147</f>
        <v>All Network</v>
      </c>
      <c r="Q147" s="11">
        <f t="shared" ref="Q147:U157" ca="1" si="105">SUM(Q8,Q27,Q46)</f>
        <v>126.82492006350955</v>
      </c>
      <c r="R147" s="11">
        <f t="shared" ca="1" si="105"/>
        <v>70.321779780586326</v>
      </c>
      <c r="S147" s="82">
        <f t="shared" ca="1" si="105"/>
        <v>44.568974148356432</v>
      </c>
      <c r="T147" s="11">
        <f t="shared" ca="1" si="105"/>
        <v>35.521001865783049</v>
      </c>
      <c r="U147" s="11">
        <f t="shared" ca="1" si="105"/>
        <v>35.521001865783049</v>
      </c>
      <c r="W147" s="46" t="str">
        <f>P147</f>
        <v>All Network</v>
      </c>
      <c r="X147" s="11">
        <f t="shared" ref="X147:AB157" si="106">SUM(X8,X27,X46)</f>
        <v>0</v>
      </c>
      <c r="Y147" s="11">
        <f t="shared" si="106"/>
        <v>0</v>
      </c>
      <c r="Z147" s="11">
        <f t="shared" si="106"/>
        <v>0</v>
      </c>
      <c r="AA147" s="11">
        <f t="shared" si="106"/>
        <v>0</v>
      </c>
      <c r="AB147" s="11">
        <f t="shared" si="106"/>
        <v>0</v>
      </c>
    </row>
    <row r="148" spans="2:28">
      <c r="B148" s="46" t="str">
        <f t="shared" si="102"/>
        <v/>
      </c>
      <c r="C148" s="11">
        <f t="shared" ca="1" si="103"/>
        <v>0</v>
      </c>
      <c r="D148" s="11">
        <f t="shared" ca="1" si="103"/>
        <v>0</v>
      </c>
      <c r="E148" s="11">
        <f t="shared" ca="1" si="103"/>
        <v>0</v>
      </c>
      <c r="F148" s="11">
        <f t="shared" ca="1" si="103"/>
        <v>0</v>
      </c>
      <c r="G148" s="11">
        <f t="shared" ca="1" si="103"/>
        <v>0</v>
      </c>
      <c r="I148" s="46" t="str">
        <f t="shared" ref="I148:I157" si="107">B148</f>
        <v/>
      </c>
      <c r="J148" s="11">
        <f t="shared" ca="1" si="104"/>
        <v>0</v>
      </c>
      <c r="K148" s="11">
        <f t="shared" ca="1" si="104"/>
        <v>0</v>
      </c>
      <c r="L148" s="11">
        <f t="shared" ca="1" si="104"/>
        <v>0</v>
      </c>
      <c r="M148" s="11">
        <f t="shared" ca="1" si="104"/>
        <v>0</v>
      </c>
      <c r="N148" s="11">
        <f t="shared" ca="1" si="104"/>
        <v>0</v>
      </c>
      <c r="P148" s="46" t="str">
        <f t="shared" ref="P148:P157" si="108">I148</f>
        <v/>
      </c>
      <c r="Q148" s="11">
        <f t="shared" si="105"/>
        <v>0</v>
      </c>
      <c r="R148" s="11">
        <f t="shared" si="105"/>
        <v>0</v>
      </c>
      <c r="S148" s="82">
        <f t="shared" si="105"/>
        <v>0</v>
      </c>
      <c r="T148" s="11">
        <f t="shared" si="105"/>
        <v>0</v>
      </c>
      <c r="U148" s="11">
        <f t="shared" si="105"/>
        <v>0</v>
      </c>
      <c r="W148" s="46" t="str">
        <f t="shared" ref="W148:W157" si="109">P148</f>
        <v/>
      </c>
      <c r="X148" s="11">
        <f t="shared" si="106"/>
        <v>0</v>
      </c>
      <c r="Y148" s="11">
        <f t="shared" si="106"/>
        <v>0</v>
      </c>
      <c r="Z148" s="11">
        <f t="shared" si="106"/>
        <v>0</v>
      </c>
      <c r="AA148" s="11">
        <f t="shared" si="106"/>
        <v>0</v>
      </c>
      <c r="AB148" s="11">
        <f t="shared" si="106"/>
        <v>0</v>
      </c>
    </row>
    <row r="149" spans="2:28">
      <c r="B149" s="46" t="str">
        <f t="shared" si="102"/>
        <v/>
      </c>
      <c r="C149" s="11">
        <f t="shared" ca="1" si="103"/>
        <v>0</v>
      </c>
      <c r="D149" s="11">
        <f t="shared" ca="1" si="103"/>
        <v>0</v>
      </c>
      <c r="E149" s="11">
        <f t="shared" ca="1" si="103"/>
        <v>0</v>
      </c>
      <c r="F149" s="11">
        <f t="shared" ca="1" si="103"/>
        <v>0</v>
      </c>
      <c r="G149" s="11">
        <f t="shared" ca="1" si="103"/>
        <v>0</v>
      </c>
      <c r="I149" s="46" t="str">
        <f t="shared" si="107"/>
        <v/>
      </c>
      <c r="J149" s="11">
        <f t="shared" ca="1" si="104"/>
        <v>0</v>
      </c>
      <c r="K149" s="11">
        <f t="shared" ca="1" si="104"/>
        <v>0</v>
      </c>
      <c r="L149" s="11">
        <f t="shared" ca="1" si="104"/>
        <v>0</v>
      </c>
      <c r="M149" s="11">
        <f t="shared" ca="1" si="104"/>
        <v>0</v>
      </c>
      <c r="N149" s="11">
        <f t="shared" ca="1" si="104"/>
        <v>0</v>
      </c>
      <c r="P149" s="46" t="str">
        <f t="shared" si="108"/>
        <v/>
      </c>
      <c r="Q149" s="11">
        <f t="shared" si="105"/>
        <v>0</v>
      </c>
      <c r="R149" s="11">
        <f t="shared" si="105"/>
        <v>0</v>
      </c>
      <c r="S149" s="82">
        <f t="shared" si="105"/>
        <v>0</v>
      </c>
      <c r="T149" s="11">
        <f t="shared" si="105"/>
        <v>0</v>
      </c>
      <c r="U149" s="11">
        <f t="shared" si="105"/>
        <v>0</v>
      </c>
      <c r="W149" s="46" t="str">
        <f t="shared" si="109"/>
        <v/>
      </c>
      <c r="X149" s="11">
        <f t="shared" si="106"/>
        <v>0</v>
      </c>
      <c r="Y149" s="11">
        <f t="shared" si="106"/>
        <v>0</v>
      </c>
      <c r="Z149" s="11">
        <f t="shared" si="106"/>
        <v>0</v>
      </c>
      <c r="AA149" s="11">
        <f t="shared" si="106"/>
        <v>0</v>
      </c>
      <c r="AB149" s="11">
        <f t="shared" si="106"/>
        <v>0</v>
      </c>
    </row>
    <row r="150" spans="2:28">
      <c r="B150" s="46" t="str">
        <f t="shared" si="102"/>
        <v/>
      </c>
      <c r="C150" s="11">
        <f t="shared" ca="1" si="103"/>
        <v>0</v>
      </c>
      <c r="D150" s="11">
        <f t="shared" ca="1" si="103"/>
        <v>0</v>
      </c>
      <c r="E150" s="11">
        <f t="shared" ca="1" si="103"/>
        <v>0</v>
      </c>
      <c r="F150" s="11">
        <f t="shared" ca="1" si="103"/>
        <v>0</v>
      </c>
      <c r="G150" s="11">
        <f t="shared" ca="1" si="103"/>
        <v>0</v>
      </c>
      <c r="I150" s="46" t="str">
        <f t="shared" si="107"/>
        <v/>
      </c>
      <c r="J150" s="11">
        <f t="shared" ca="1" si="104"/>
        <v>0</v>
      </c>
      <c r="K150" s="11">
        <f t="shared" ca="1" si="104"/>
        <v>0</v>
      </c>
      <c r="L150" s="11">
        <f t="shared" ca="1" si="104"/>
        <v>0</v>
      </c>
      <c r="M150" s="11">
        <f t="shared" ca="1" si="104"/>
        <v>0</v>
      </c>
      <c r="N150" s="11">
        <f t="shared" ca="1" si="104"/>
        <v>0</v>
      </c>
      <c r="P150" s="46" t="str">
        <f t="shared" si="108"/>
        <v/>
      </c>
      <c r="Q150" s="11">
        <f t="shared" si="105"/>
        <v>0</v>
      </c>
      <c r="R150" s="11">
        <f t="shared" si="105"/>
        <v>0</v>
      </c>
      <c r="S150" s="82">
        <f t="shared" si="105"/>
        <v>0</v>
      </c>
      <c r="T150" s="11">
        <f t="shared" si="105"/>
        <v>0</v>
      </c>
      <c r="U150" s="11">
        <f t="shared" si="105"/>
        <v>0</v>
      </c>
      <c r="W150" s="46" t="str">
        <f t="shared" si="109"/>
        <v/>
      </c>
      <c r="X150" s="11">
        <f t="shared" si="106"/>
        <v>0</v>
      </c>
      <c r="Y150" s="11">
        <f t="shared" si="106"/>
        <v>0</v>
      </c>
      <c r="Z150" s="11">
        <f t="shared" si="106"/>
        <v>0</v>
      </c>
      <c r="AA150" s="11">
        <f t="shared" si="106"/>
        <v>0</v>
      </c>
      <c r="AB150" s="11">
        <f t="shared" si="106"/>
        <v>0</v>
      </c>
    </row>
    <row r="151" spans="2:28">
      <c r="B151" s="46" t="str">
        <f t="shared" si="102"/>
        <v/>
      </c>
      <c r="C151" s="11">
        <f t="shared" ca="1" si="103"/>
        <v>0</v>
      </c>
      <c r="D151" s="11">
        <f t="shared" ca="1" si="103"/>
        <v>0</v>
      </c>
      <c r="E151" s="11">
        <f t="shared" ca="1" si="103"/>
        <v>0</v>
      </c>
      <c r="F151" s="11">
        <f t="shared" ca="1" si="103"/>
        <v>0</v>
      </c>
      <c r="G151" s="11">
        <f t="shared" ca="1" si="103"/>
        <v>0</v>
      </c>
      <c r="I151" s="46" t="str">
        <f t="shared" si="107"/>
        <v/>
      </c>
      <c r="J151" s="11">
        <f t="shared" ca="1" si="104"/>
        <v>0</v>
      </c>
      <c r="K151" s="11">
        <f t="shared" ca="1" si="104"/>
        <v>0</v>
      </c>
      <c r="L151" s="11">
        <f t="shared" ca="1" si="104"/>
        <v>0</v>
      </c>
      <c r="M151" s="11">
        <f t="shared" ca="1" si="104"/>
        <v>0</v>
      </c>
      <c r="N151" s="11">
        <f t="shared" ca="1" si="104"/>
        <v>0</v>
      </c>
      <c r="P151" s="46" t="str">
        <f t="shared" si="108"/>
        <v/>
      </c>
      <c r="Q151" s="11">
        <f t="shared" si="105"/>
        <v>0</v>
      </c>
      <c r="R151" s="11">
        <f t="shared" si="105"/>
        <v>0</v>
      </c>
      <c r="S151" s="82">
        <f t="shared" si="105"/>
        <v>0</v>
      </c>
      <c r="T151" s="11">
        <f t="shared" si="105"/>
        <v>0</v>
      </c>
      <c r="U151" s="11">
        <f t="shared" si="105"/>
        <v>0</v>
      </c>
      <c r="W151" s="46" t="str">
        <f t="shared" si="109"/>
        <v/>
      </c>
      <c r="X151" s="11">
        <f t="shared" si="106"/>
        <v>0</v>
      </c>
      <c r="Y151" s="11">
        <f t="shared" si="106"/>
        <v>0</v>
      </c>
      <c r="Z151" s="11">
        <f t="shared" si="106"/>
        <v>0</v>
      </c>
      <c r="AA151" s="11">
        <f t="shared" si="106"/>
        <v>0</v>
      </c>
      <c r="AB151" s="11">
        <f t="shared" si="106"/>
        <v>0</v>
      </c>
    </row>
    <row r="152" spans="2:28">
      <c r="B152" s="46" t="str">
        <f t="shared" si="102"/>
        <v/>
      </c>
      <c r="C152" s="11">
        <f t="shared" ca="1" si="103"/>
        <v>0</v>
      </c>
      <c r="D152" s="11">
        <f t="shared" ca="1" si="103"/>
        <v>0</v>
      </c>
      <c r="E152" s="11">
        <f t="shared" ca="1" si="103"/>
        <v>0</v>
      </c>
      <c r="F152" s="11">
        <f t="shared" ca="1" si="103"/>
        <v>0</v>
      </c>
      <c r="G152" s="11">
        <f t="shared" ca="1" si="103"/>
        <v>0</v>
      </c>
      <c r="I152" s="46" t="str">
        <f t="shared" si="107"/>
        <v/>
      </c>
      <c r="J152" s="11">
        <f t="shared" ca="1" si="104"/>
        <v>0</v>
      </c>
      <c r="K152" s="11">
        <f t="shared" ca="1" si="104"/>
        <v>0</v>
      </c>
      <c r="L152" s="11">
        <f t="shared" ca="1" si="104"/>
        <v>0</v>
      </c>
      <c r="M152" s="11">
        <f t="shared" ca="1" si="104"/>
        <v>0</v>
      </c>
      <c r="N152" s="11">
        <f t="shared" ca="1" si="104"/>
        <v>0</v>
      </c>
      <c r="P152" s="46" t="str">
        <f t="shared" si="108"/>
        <v/>
      </c>
      <c r="Q152" s="11">
        <f t="shared" si="105"/>
        <v>0</v>
      </c>
      <c r="R152" s="11">
        <f t="shared" si="105"/>
        <v>0</v>
      </c>
      <c r="S152" s="82">
        <f t="shared" si="105"/>
        <v>0</v>
      </c>
      <c r="T152" s="11">
        <f t="shared" si="105"/>
        <v>0</v>
      </c>
      <c r="U152" s="11">
        <f t="shared" si="105"/>
        <v>0</v>
      </c>
      <c r="W152" s="46" t="str">
        <f t="shared" si="109"/>
        <v/>
      </c>
      <c r="X152" s="11">
        <f t="shared" si="106"/>
        <v>0</v>
      </c>
      <c r="Y152" s="11">
        <f t="shared" si="106"/>
        <v>0</v>
      </c>
      <c r="Z152" s="11">
        <f t="shared" si="106"/>
        <v>0</v>
      </c>
      <c r="AA152" s="11">
        <f t="shared" si="106"/>
        <v>0</v>
      </c>
      <c r="AB152" s="11">
        <f t="shared" si="106"/>
        <v>0</v>
      </c>
    </row>
    <row r="153" spans="2:28">
      <c r="B153" s="46" t="str">
        <f t="shared" si="102"/>
        <v/>
      </c>
      <c r="C153" s="11">
        <f t="shared" ca="1" si="103"/>
        <v>0</v>
      </c>
      <c r="D153" s="11">
        <f t="shared" ca="1" si="103"/>
        <v>0</v>
      </c>
      <c r="E153" s="11">
        <f t="shared" ca="1" si="103"/>
        <v>0</v>
      </c>
      <c r="F153" s="11">
        <f t="shared" ca="1" si="103"/>
        <v>0</v>
      </c>
      <c r="G153" s="11">
        <f t="shared" ca="1" si="103"/>
        <v>0</v>
      </c>
      <c r="I153" s="46" t="str">
        <f t="shared" si="107"/>
        <v/>
      </c>
      <c r="J153" s="11">
        <f t="shared" ca="1" si="104"/>
        <v>0</v>
      </c>
      <c r="K153" s="11">
        <f t="shared" ca="1" si="104"/>
        <v>0</v>
      </c>
      <c r="L153" s="11">
        <f t="shared" ca="1" si="104"/>
        <v>0</v>
      </c>
      <c r="M153" s="11">
        <f t="shared" ca="1" si="104"/>
        <v>0</v>
      </c>
      <c r="N153" s="11">
        <f t="shared" ca="1" si="104"/>
        <v>0</v>
      </c>
      <c r="P153" s="46" t="str">
        <f t="shared" si="108"/>
        <v/>
      </c>
      <c r="Q153" s="11">
        <f t="shared" si="105"/>
        <v>0</v>
      </c>
      <c r="R153" s="11">
        <f t="shared" si="105"/>
        <v>0</v>
      </c>
      <c r="S153" s="82">
        <f t="shared" si="105"/>
        <v>0</v>
      </c>
      <c r="T153" s="11">
        <f t="shared" si="105"/>
        <v>0</v>
      </c>
      <c r="U153" s="11">
        <f t="shared" si="105"/>
        <v>0</v>
      </c>
      <c r="W153" s="46" t="str">
        <f t="shared" si="109"/>
        <v/>
      </c>
      <c r="X153" s="11">
        <f t="shared" si="106"/>
        <v>0</v>
      </c>
      <c r="Y153" s="11">
        <f t="shared" si="106"/>
        <v>0</v>
      </c>
      <c r="Z153" s="11">
        <f t="shared" si="106"/>
        <v>0</v>
      </c>
      <c r="AA153" s="11">
        <f t="shared" si="106"/>
        <v>0</v>
      </c>
      <c r="AB153" s="11">
        <f t="shared" si="106"/>
        <v>0</v>
      </c>
    </row>
    <row r="154" spans="2:28">
      <c r="B154" s="46" t="str">
        <f t="shared" si="102"/>
        <v/>
      </c>
      <c r="C154" s="11">
        <f t="shared" ca="1" si="103"/>
        <v>0</v>
      </c>
      <c r="D154" s="11">
        <f t="shared" ca="1" si="103"/>
        <v>0</v>
      </c>
      <c r="E154" s="11">
        <f t="shared" ca="1" si="103"/>
        <v>0</v>
      </c>
      <c r="F154" s="11">
        <f t="shared" ca="1" si="103"/>
        <v>0</v>
      </c>
      <c r="G154" s="11">
        <f t="shared" ca="1" si="103"/>
        <v>0</v>
      </c>
      <c r="I154" s="46" t="str">
        <f t="shared" si="107"/>
        <v/>
      </c>
      <c r="J154" s="11">
        <f t="shared" ca="1" si="104"/>
        <v>0</v>
      </c>
      <c r="K154" s="11">
        <f t="shared" ca="1" si="104"/>
        <v>0</v>
      </c>
      <c r="L154" s="11">
        <f t="shared" ca="1" si="104"/>
        <v>0</v>
      </c>
      <c r="M154" s="11">
        <f t="shared" ca="1" si="104"/>
        <v>0</v>
      </c>
      <c r="N154" s="11">
        <f t="shared" ca="1" si="104"/>
        <v>0</v>
      </c>
      <c r="P154" s="46" t="str">
        <f t="shared" si="108"/>
        <v/>
      </c>
      <c r="Q154" s="11">
        <f t="shared" si="105"/>
        <v>0</v>
      </c>
      <c r="R154" s="11">
        <f t="shared" si="105"/>
        <v>0</v>
      </c>
      <c r="S154" s="82">
        <f t="shared" si="105"/>
        <v>0</v>
      </c>
      <c r="T154" s="11">
        <f t="shared" si="105"/>
        <v>0</v>
      </c>
      <c r="U154" s="11">
        <f t="shared" si="105"/>
        <v>0</v>
      </c>
      <c r="W154" s="46" t="str">
        <f t="shared" si="109"/>
        <v/>
      </c>
      <c r="X154" s="11">
        <f t="shared" si="106"/>
        <v>0</v>
      </c>
      <c r="Y154" s="11">
        <f t="shared" si="106"/>
        <v>0</v>
      </c>
      <c r="Z154" s="11">
        <f t="shared" si="106"/>
        <v>0</v>
      </c>
      <c r="AA154" s="11">
        <f t="shared" si="106"/>
        <v>0</v>
      </c>
      <c r="AB154" s="11">
        <f t="shared" si="106"/>
        <v>0</v>
      </c>
    </row>
    <row r="155" spans="2:28">
      <c r="B155" s="46" t="str">
        <f t="shared" si="102"/>
        <v/>
      </c>
      <c r="C155" s="11">
        <f t="shared" ca="1" si="103"/>
        <v>0</v>
      </c>
      <c r="D155" s="11">
        <f t="shared" ca="1" si="103"/>
        <v>0</v>
      </c>
      <c r="E155" s="11">
        <f t="shared" ca="1" si="103"/>
        <v>0</v>
      </c>
      <c r="F155" s="11">
        <f t="shared" ca="1" si="103"/>
        <v>0</v>
      </c>
      <c r="G155" s="11">
        <f t="shared" ca="1" si="103"/>
        <v>0</v>
      </c>
      <c r="I155" s="46" t="str">
        <f t="shared" si="107"/>
        <v/>
      </c>
      <c r="J155" s="11">
        <f t="shared" ca="1" si="104"/>
        <v>0</v>
      </c>
      <c r="K155" s="11">
        <f t="shared" ca="1" si="104"/>
        <v>0</v>
      </c>
      <c r="L155" s="11">
        <f t="shared" ca="1" si="104"/>
        <v>0</v>
      </c>
      <c r="M155" s="11">
        <f t="shared" ca="1" si="104"/>
        <v>0</v>
      </c>
      <c r="N155" s="11">
        <f t="shared" ca="1" si="104"/>
        <v>0</v>
      </c>
      <c r="P155" s="46" t="str">
        <f t="shared" si="108"/>
        <v/>
      </c>
      <c r="Q155" s="11">
        <f t="shared" si="105"/>
        <v>0</v>
      </c>
      <c r="R155" s="11">
        <f t="shared" si="105"/>
        <v>0</v>
      </c>
      <c r="S155" s="82">
        <f t="shared" si="105"/>
        <v>0</v>
      </c>
      <c r="T155" s="11">
        <f t="shared" si="105"/>
        <v>0</v>
      </c>
      <c r="U155" s="11">
        <f t="shared" si="105"/>
        <v>0</v>
      </c>
      <c r="W155" s="46" t="str">
        <f t="shared" si="109"/>
        <v/>
      </c>
      <c r="X155" s="11">
        <f t="shared" si="106"/>
        <v>0</v>
      </c>
      <c r="Y155" s="11">
        <f t="shared" si="106"/>
        <v>0</v>
      </c>
      <c r="Z155" s="11">
        <f t="shared" si="106"/>
        <v>0</v>
      </c>
      <c r="AA155" s="11">
        <f t="shared" si="106"/>
        <v>0</v>
      </c>
      <c r="AB155" s="11">
        <f t="shared" si="106"/>
        <v>0</v>
      </c>
    </row>
    <row r="156" spans="2:28">
      <c r="B156" s="46" t="str">
        <f t="shared" si="102"/>
        <v/>
      </c>
      <c r="C156" s="11">
        <f t="shared" ca="1" si="103"/>
        <v>0</v>
      </c>
      <c r="D156" s="11">
        <f t="shared" ca="1" si="103"/>
        <v>0</v>
      </c>
      <c r="E156" s="11">
        <f t="shared" ca="1" si="103"/>
        <v>0</v>
      </c>
      <c r="F156" s="11">
        <f t="shared" ca="1" si="103"/>
        <v>0</v>
      </c>
      <c r="G156" s="11">
        <f t="shared" ca="1" si="103"/>
        <v>0</v>
      </c>
      <c r="I156" s="46" t="str">
        <f t="shared" si="107"/>
        <v/>
      </c>
      <c r="J156" s="11">
        <f t="shared" ca="1" si="104"/>
        <v>0</v>
      </c>
      <c r="K156" s="11">
        <f t="shared" ca="1" si="104"/>
        <v>0</v>
      </c>
      <c r="L156" s="11">
        <f t="shared" ca="1" si="104"/>
        <v>0</v>
      </c>
      <c r="M156" s="11">
        <f t="shared" ca="1" si="104"/>
        <v>0</v>
      </c>
      <c r="N156" s="11">
        <f t="shared" ca="1" si="104"/>
        <v>0</v>
      </c>
      <c r="P156" s="46" t="str">
        <f t="shared" si="108"/>
        <v/>
      </c>
      <c r="Q156" s="11">
        <f t="shared" si="105"/>
        <v>0</v>
      </c>
      <c r="R156" s="11">
        <f t="shared" si="105"/>
        <v>0</v>
      </c>
      <c r="S156" s="82">
        <f t="shared" si="105"/>
        <v>0</v>
      </c>
      <c r="T156" s="11">
        <f t="shared" si="105"/>
        <v>0</v>
      </c>
      <c r="U156" s="11">
        <f t="shared" si="105"/>
        <v>0</v>
      </c>
      <c r="W156" s="46" t="str">
        <f t="shared" si="109"/>
        <v/>
      </c>
      <c r="X156" s="11">
        <f t="shared" si="106"/>
        <v>0</v>
      </c>
      <c r="Y156" s="11">
        <f t="shared" si="106"/>
        <v>0</v>
      </c>
      <c r="Z156" s="11">
        <f t="shared" si="106"/>
        <v>0</v>
      </c>
      <c r="AA156" s="11">
        <f t="shared" si="106"/>
        <v>0</v>
      </c>
      <c r="AB156" s="11">
        <f t="shared" si="106"/>
        <v>0</v>
      </c>
    </row>
    <row r="157" spans="2:28">
      <c r="B157" s="46" t="str">
        <f t="shared" si="102"/>
        <v/>
      </c>
      <c r="C157" s="11">
        <f t="shared" ca="1" si="103"/>
        <v>0</v>
      </c>
      <c r="D157" s="11">
        <f t="shared" ca="1" si="103"/>
        <v>0</v>
      </c>
      <c r="E157" s="11">
        <f t="shared" ca="1" si="103"/>
        <v>0</v>
      </c>
      <c r="F157" s="11">
        <f t="shared" ca="1" si="103"/>
        <v>0</v>
      </c>
      <c r="G157" s="11">
        <f t="shared" ca="1" si="103"/>
        <v>0</v>
      </c>
      <c r="I157" s="46" t="str">
        <f t="shared" si="107"/>
        <v/>
      </c>
      <c r="J157" s="11">
        <f t="shared" ca="1" si="104"/>
        <v>0</v>
      </c>
      <c r="K157" s="11">
        <f t="shared" ca="1" si="104"/>
        <v>0</v>
      </c>
      <c r="L157" s="11">
        <f t="shared" ca="1" si="104"/>
        <v>0</v>
      </c>
      <c r="M157" s="11">
        <f t="shared" ca="1" si="104"/>
        <v>0</v>
      </c>
      <c r="N157" s="11">
        <f t="shared" ca="1" si="104"/>
        <v>0</v>
      </c>
      <c r="P157" s="46" t="str">
        <f t="shared" si="108"/>
        <v/>
      </c>
      <c r="Q157" s="11">
        <f t="shared" si="105"/>
        <v>0</v>
      </c>
      <c r="R157" s="11">
        <f t="shared" si="105"/>
        <v>0</v>
      </c>
      <c r="S157" s="82">
        <f t="shared" si="105"/>
        <v>0</v>
      </c>
      <c r="T157" s="11">
        <f t="shared" si="105"/>
        <v>0</v>
      </c>
      <c r="U157" s="11">
        <f t="shared" si="105"/>
        <v>0</v>
      </c>
      <c r="W157" s="46" t="str">
        <f t="shared" si="109"/>
        <v/>
      </c>
      <c r="X157" s="11">
        <f t="shared" si="106"/>
        <v>0</v>
      </c>
      <c r="Y157" s="11">
        <f t="shared" si="106"/>
        <v>0</v>
      </c>
      <c r="Z157" s="11">
        <f t="shared" si="106"/>
        <v>0</v>
      </c>
      <c r="AA157" s="11">
        <f t="shared" si="106"/>
        <v>0</v>
      </c>
      <c r="AB157" s="11">
        <f t="shared" si="106"/>
        <v>0</v>
      </c>
    </row>
    <row r="158" spans="2:28">
      <c r="B158" s="46" t="str">
        <f t="shared" ref="B158:B159" si="110">B139</f>
        <v/>
      </c>
      <c r="C158" s="11">
        <f t="shared" ref="C158:G158" ca="1" si="111">SUM(C19,C38,C57)</f>
        <v>0</v>
      </c>
      <c r="D158" s="11">
        <f t="shared" ca="1" si="111"/>
        <v>0</v>
      </c>
      <c r="E158" s="11">
        <f t="shared" ca="1" si="111"/>
        <v>0</v>
      </c>
      <c r="F158" s="11">
        <f t="shared" ca="1" si="111"/>
        <v>0</v>
      </c>
      <c r="G158" s="11">
        <f t="shared" ca="1" si="111"/>
        <v>0</v>
      </c>
      <c r="I158" s="46" t="str">
        <f t="shared" ref="I158:I159" si="112">B158</f>
        <v/>
      </c>
      <c r="J158" s="11">
        <f t="shared" ref="J158:N158" ca="1" si="113">SUM(J19,J38,J57)</f>
        <v>0</v>
      </c>
      <c r="K158" s="11">
        <f t="shared" ca="1" si="113"/>
        <v>0</v>
      </c>
      <c r="L158" s="11">
        <f t="shared" ca="1" si="113"/>
        <v>0</v>
      </c>
      <c r="M158" s="11">
        <f t="shared" ca="1" si="113"/>
        <v>0</v>
      </c>
      <c r="N158" s="11">
        <f t="shared" ca="1" si="113"/>
        <v>0</v>
      </c>
      <c r="P158" s="46" t="str">
        <f t="shared" ref="P158:P159" si="114">I158</f>
        <v/>
      </c>
      <c r="Q158" s="11">
        <f t="shared" ref="Q158:U158" si="115">SUM(Q19,Q38,Q57)</f>
        <v>0</v>
      </c>
      <c r="R158" s="11">
        <f t="shared" si="115"/>
        <v>0</v>
      </c>
      <c r="S158" s="82">
        <f t="shared" si="115"/>
        <v>0</v>
      </c>
      <c r="T158" s="11">
        <f t="shared" si="115"/>
        <v>0</v>
      </c>
      <c r="U158" s="11">
        <f t="shared" si="115"/>
        <v>0</v>
      </c>
      <c r="W158" s="46" t="str">
        <f t="shared" ref="W158:W159" si="116">P158</f>
        <v/>
      </c>
      <c r="X158" s="11">
        <f t="shared" ref="X158:AB158" si="117">SUM(X19,X38,X57)</f>
        <v>0</v>
      </c>
      <c r="Y158" s="11">
        <f t="shared" si="117"/>
        <v>0</v>
      </c>
      <c r="Z158" s="11">
        <f t="shared" si="117"/>
        <v>0</v>
      </c>
      <c r="AA158" s="11">
        <f t="shared" si="117"/>
        <v>0</v>
      </c>
      <c r="AB158" s="11">
        <f t="shared" si="117"/>
        <v>0</v>
      </c>
    </row>
    <row r="159" spans="2:28">
      <c r="B159" s="46" t="str">
        <f t="shared" si="110"/>
        <v/>
      </c>
      <c r="C159" s="11">
        <f t="shared" ref="C159:G159" ca="1" si="118">SUM(C20,C39,C58)</f>
        <v>0</v>
      </c>
      <c r="D159" s="11">
        <f t="shared" ca="1" si="118"/>
        <v>0</v>
      </c>
      <c r="E159" s="11">
        <f t="shared" ca="1" si="118"/>
        <v>0</v>
      </c>
      <c r="F159" s="11">
        <f t="shared" ca="1" si="118"/>
        <v>0</v>
      </c>
      <c r="G159" s="11">
        <f t="shared" ca="1" si="118"/>
        <v>0</v>
      </c>
      <c r="I159" s="46" t="str">
        <f t="shared" si="112"/>
        <v/>
      </c>
      <c r="J159" s="11">
        <f t="shared" ref="J159:N159" ca="1" si="119">SUM(J20,J39,J58)</f>
        <v>0</v>
      </c>
      <c r="K159" s="11">
        <f t="shared" ca="1" si="119"/>
        <v>0</v>
      </c>
      <c r="L159" s="11">
        <f t="shared" ca="1" si="119"/>
        <v>0</v>
      </c>
      <c r="M159" s="11">
        <f t="shared" ca="1" si="119"/>
        <v>0</v>
      </c>
      <c r="N159" s="11">
        <f t="shared" ca="1" si="119"/>
        <v>0</v>
      </c>
      <c r="P159" s="46" t="str">
        <f t="shared" si="114"/>
        <v/>
      </c>
      <c r="Q159" s="11">
        <f t="shared" ref="Q159:U159" si="120">SUM(Q20,Q39,Q58)</f>
        <v>0</v>
      </c>
      <c r="R159" s="11">
        <f t="shared" si="120"/>
        <v>0</v>
      </c>
      <c r="S159" s="82">
        <f t="shared" si="120"/>
        <v>0</v>
      </c>
      <c r="T159" s="11">
        <f t="shared" si="120"/>
        <v>0</v>
      </c>
      <c r="U159" s="11">
        <f t="shared" si="120"/>
        <v>0</v>
      </c>
      <c r="W159" s="46" t="str">
        <f t="shared" si="116"/>
        <v/>
      </c>
      <c r="X159" s="11">
        <f t="shared" ref="X159:AB159" si="121">SUM(X20,X39,X58)</f>
        <v>0</v>
      </c>
      <c r="Y159" s="11">
        <f t="shared" si="121"/>
        <v>0</v>
      </c>
      <c r="Z159" s="11">
        <f t="shared" si="121"/>
        <v>0</v>
      </c>
      <c r="AA159" s="11">
        <f t="shared" si="121"/>
        <v>0</v>
      </c>
      <c r="AB159" s="11">
        <f t="shared" si="121"/>
        <v>0</v>
      </c>
    </row>
    <row r="160" spans="2:28">
      <c r="B160" s="9" t="str">
        <f>B141</f>
        <v>TOTAL</v>
      </c>
      <c r="C160" s="13">
        <f ca="1">SUM(C21,C40,C59)</f>
        <v>124.95713293510954</v>
      </c>
      <c r="D160" s="13">
        <f ca="1">SUM(D21,D40,D59)</f>
        <v>68.569846990169253</v>
      </c>
      <c r="E160" s="13">
        <f ca="1">SUM(E21,E40,E59)</f>
        <v>42.848014004002025</v>
      </c>
      <c r="F160" s="13">
        <f ca="1">SUM(F21,F40,F59)</f>
        <v>33.810991984692834</v>
      </c>
      <c r="G160" s="13">
        <f ca="1">SUM(G21,G40,G59)</f>
        <v>33.810991984692834</v>
      </c>
      <c r="I160" s="9" t="str">
        <f>B160</f>
        <v>TOTAL</v>
      </c>
      <c r="J160" s="13">
        <f ca="1">SUM(J21,J40,J59)</f>
        <v>1.8677871284000149</v>
      </c>
      <c r="K160" s="13">
        <f ca="1">SUM(K21,K40,K59)</f>
        <v>1.7519327904170661</v>
      </c>
      <c r="L160" s="13">
        <f ca="1">SUM(L21,L40,L59)</f>
        <v>1.7209601443544043</v>
      </c>
      <c r="M160" s="13">
        <f ca="1">SUM(M21,M40,M59)</f>
        <v>1.7100098810902145</v>
      </c>
      <c r="N160" s="13">
        <f ca="1">SUM(N21,N40,N59)</f>
        <v>1.7100098810902145</v>
      </c>
      <c r="P160" s="9" t="str">
        <f>I160</f>
        <v>TOTAL</v>
      </c>
      <c r="Q160" s="13">
        <f ca="1">SUM(Q21,Q40,Q59)</f>
        <v>126.82492006350955</v>
      </c>
      <c r="R160" s="62">
        <f ca="1">SUM(R21,R40,R59)</f>
        <v>70.321779780586326</v>
      </c>
      <c r="S160" s="83">
        <f ca="1">SUM(S21,S40,S59)</f>
        <v>44.568974148356432</v>
      </c>
      <c r="T160" s="13">
        <f ca="1">SUM(T21,T40,T59)</f>
        <v>35.521001865783049</v>
      </c>
      <c r="U160" s="13">
        <f ca="1">SUM(U21,U40,U59)</f>
        <v>35.521001865783049</v>
      </c>
      <c r="W160" s="9" t="str">
        <f>P160</f>
        <v>TOTAL</v>
      </c>
      <c r="X160" s="13">
        <f>SUM(X21,X40,X59)</f>
        <v>0</v>
      </c>
      <c r="Y160" s="13">
        <f>SUM(Y21,Y40,Y59)</f>
        <v>0</v>
      </c>
      <c r="Z160" s="13">
        <f>SUM(Z21,Z40,Z59)</f>
        <v>0</v>
      </c>
      <c r="AA160" s="13">
        <f>SUM(AA21,AA40,AA59)</f>
        <v>0</v>
      </c>
      <c r="AB160" s="13">
        <f>SUM(AB21,AB40,AB59)</f>
        <v>0</v>
      </c>
    </row>
    <row r="163" spans="2:28" ht="30" customHeight="1">
      <c r="B163" s="2" t="str">
        <f>B62</f>
        <v>DSS and Low Voltage network</v>
      </c>
      <c r="I163" s="2" t="str">
        <f>B163</f>
        <v>DSS and Low Voltage network</v>
      </c>
      <c r="P163" s="2" t="str">
        <f>I163</f>
        <v>DSS and Low Voltage network</v>
      </c>
      <c r="W163" s="2" t="str">
        <f>P163</f>
        <v>DSS and Low Voltage network</v>
      </c>
    </row>
    <row r="165" spans="2:28">
      <c r="B165" s="4" t="str">
        <f t="shared" ref="B165:B177" si="122">B146</f>
        <v>Long Run Marginal Capital Cost (kW)</v>
      </c>
      <c r="C165" s="8" t="s">
        <v>9</v>
      </c>
      <c r="D165" s="7" t="s">
        <v>10</v>
      </c>
      <c r="E165" s="7" t="s">
        <v>11</v>
      </c>
      <c r="F165" s="7" t="s">
        <v>12</v>
      </c>
      <c r="G165" s="7" t="s">
        <v>13</v>
      </c>
      <c r="I165" s="4" t="str">
        <f>I146</f>
        <v>Short Run Marginal (Operating) Cost (kW)</v>
      </c>
      <c r="J165" s="8" t="s">
        <v>9</v>
      </c>
      <c r="K165" s="7" t="s">
        <v>10</v>
      </c>
      <c r="L165" s="7" t="s">
        <v>11</v>
      </c>
      <c r="M165" s="7" t="s">
        <v>12</v>
      </c>
      <c r="N165" s="7" t="s">
        <v>13</v>
      </c>
      <c r="P165" s="4" t="str">
        <f>P146</f>
        <v>Total LRMC (kW)</v>
      </c>
      <c r="Q165" s="8" t="s">
        <v>9</v>
      </c>
      <c r="R165" s="7" t="s">
        <v>10</v>
      </c>
      <c r="S165" s="81" t="s">
        <v>11</v>
      </c>
      <c r="T165" s="7" t="s">
        <v>12</v>
      </c>
      <c r="U165" s="7" t="s">
        <v>13</v>
      </c>
      <c r="W165" s="4" t="s">
        <v>19</v>
      </c>
      <c r="X165" s="8" t="s">
        <v>9</v>
      </c>
      <c r="Y165" s="7" t="s">
        <v>10</v>
      </c>
      <c r="Z165" s="7" t="s">
        <v>11</v>
      </c>
      <c r="AA165" s="7" t="s">
        <v>12</v>
      </c>
      <c r="AB165" s="7" t="s">
        <v>13</v>
      </c>
    </row>
    <row r="166" spans="2:28">
      <c r="B166" s="46" t="str">
        <f t="shared" si="122"/>
        <v>All Network</v>
      </c>
      <c r="C166" s="11">
        <f t="shared" ref="C166:G177" ca="1" si="123">SUM(C8,C27,C46,C65)</f>
        <v>337.73655013524092</v>
      </c>
      <c r="D166" s="11">
        <f t="shared" ca="1" si="123"/>
        <v>173.36017020577668</v>
      </c>
      <c r="E166" s="11">
        <f t="shared" ca="1" si="123"/>
        <v>105.56044352692172</v>
      </c>
      <c r="F166" s="11">
        <f t="shared" ca="1" si="123"/>
        <v>82.565301352329811</v>
      </c>
      <c r="G166" s="11">
        <f t="shared" ca="1" si="123"/>
        <v>82.565301352329811</v>
      </c>
      <c r="I166" s="46" t="str">
        <f>B166</f>
        <v>All Network</v>
      </c>
      <c r="J166" s="11">
        <f t="shared" ref="J166:N177" ca="1" si="124">SUM(J8,J27,J46,J65)</f>
        <v>4.5188411629203102</v>
      </c>
      <c r="K166" s="11">
        <f t="shared" ca="1" si="124"/>
        <v>4.1650490320232585</v>
      </c>
      <c r="L166" s="11">
        <f t="shared" ca="1" si="124"/>
        <v>4.1262786881894797</v>
      </c>
      <c r="M166" s="11">
        <f t="shared" ca="1" si="124"/>
        <v>4.1127417649746096</v>
      </c>
      <c r="N166" s="11">
        <f t="shared" ca="1" si="124"/>
        <v>4.1127417649746096</v>
      </c>
      <c r="P166" s="46" t="str">
        <f>I166</f>
        <v>All Network</v>
      </c>
      <c r="Q166" s="11">
        <f t="shared" ref="Q166:U177" ca="1" si="125">SUM(Q8,Q27,Q46,Q65)</f>
        <v>342.25539129816127</v>
      </c>
      <c r="R166" s="11">
        <f t="shared" ca="1" si="125"/>
        <v>177.52521923779994</v>
      </c>
      <c r="S166" s="82">
        <f t="shared" ca="1" si="125"/>
        <v>109.68672221511119</v>
      </c>
      <c r="T166" s="11">
        <f t="shared" ca="1" si="125"/>
        <v>86.678043117304412</v>
      </c>
      <c r="U166" s="11">
        <f t="shared" ca="1" si="125"/>
        <v>86.678043117304412</v>
      </c>
      <c r="W166" s="46" t="str">
        <f>P166</f>
        <v>All Network</v>
      </c>
      <c r="X166" s="11">
        <f t="shared" ref="X166:AB177" si="126">SUM(X8,X27,X46,X65)</f>
        <v>0</v>
      </c>
      <c r="Y166" s="11">
        <f t="shared" si="126"/>
        <v>0</v>
      </c>
      <c r="Z166" s="11">
        <f t="shared" si="126"/>
        <v>0</v>
      </c>
      <c r="AA166" s="11">
        <f t="shared" si="126"/>
        <v>0</v>
      </c>
      <c r="AB166" s="11">
        <f t="shared" si="126"/>
        <v>0</v>
      </c>
    </row>
    <row r="167" spans="2:28">
      <c r="B167" s="46" t="str">
        <f t="shared" si="122"/>
        <v/>
      </c>
      <c r="C167" s="11">
        <f t="shared" ca="1" si="123"/>
        <v>0</v>
      </c>
      <c r="D167" s="11">
        <f t="shared" ca="1" si="123"/>
        <v>0</v>
      </c>
      <c r="E167" s="11">
        <f t="shared" ca="1" si="123"/>
        <v>0</v>
      </c>
      <c r="F167" s="11">
        <f t="shared" ca="1" si="123"/>
        <v>0</v>
      </c>
      <c r="G167" s="11">
        <f t="shared" ca="1" si="123"/>
        <v>0</v>
      </c>
      <c r="I167" s="46" t="str">
        <f t="shared" ref="I167:I178" si="127">B167</f>
        <v/>
      </c>
      <c r="J167" s="11">
        <f t="shared" ca="1" si="124"/>
        <v>0</v>
      </c>
      <c r="K167" s="11">
        <f t="shared" ca="1" si="124"/>
        <v>0</v>
      </c>
      <c r="L167" s="11">
        <f t="shared" ca="1" si="124"/>
        <v>0</v>
      </c>
      <c r="M167" s="11">
        <f t="shared" ca="1" si="124"/>
        <v>0</v>
      </c>
      <c r="N167" s="11">
        <f t="shared" ca="1" si="124"/>
        <v>0</v>
      </c>
      <c r="P167" s="46" t="str">
        <f t="shared" ref="P167:P178" si="128">I167</f>
        <v/>
      </c>
      <c r="Q167" s="11">
        <f t="shared" si="125"/>
        <v>0</v>
      </c>
      <c r="R167" s="11">
        <f t="shared" si="125"/>
        <v>0</v>
      </c>
      <c r="S167" s="82">
        <f t="shared" si="125"/>
        <v>0</v>
      </c>
      <c r="T167" s="11">
        <f t="shared" si="125"/>
        <v>0</v>
      </c>
      <c r="U167" s="11">
        <f t="shared" si="125"/>
        <v>0</v>
      </c>
      <c r="W167" s="46" t="str">
        <f t="shared" ref="W167:W178" si="129">P167</f>
        <v/>
      </c>
      <c r="X167" s="11">
        <f t="shared" si="126"/>
        <v>0</v>
      </c>
      <c r="Y167" s="11">
        <f t="shared" si="126"/>
        <v>0</v>
      </c>
      <c r="Z167" s="11">
        <f t="shared" si="126"/>
        <v>0</v>
      </c>
      <c r="AA167" s="11">
        <f t="shared" si="126"/>
        <v>0</v>
      </c>
      <c r="AB167" s="11">
        <f t="shared" si="126"/>
        <v>0</v>
      </c>
    </row>
    <row r="168" spans="2:28">
      <c r="B168" s="46" t="str">
        <f t="shared" si="122"/>
        <v/>
      </c>
      <c r="C168" s="11">
        <f t="shared" ca="1" si="123"/>
        <v>0</v>
      </c>
      <c r="D168" s="11">
        <f t="shared" ca="1" si="123"/>
        <v>0</v>
      </c>
      <c r="E168" s="11">
        <f t="shared" ca="1" si="123"/>
        <v>0</v>
      </c>
      <c r="F168" s="11">
        <f t="shared" ca="1" si="123"/>
        <v>0</v>
      </c>
      <c r="G168" s="11">
        <f t="shared" ca="1" si="123"/>
        <v>0</v>
      </c>
      <c r="I168" s="46" t="str">
        <f t="shared" si="127"/>
        <v/>
      </c>
      <c r="J168" s="11">
        <f t="shared" ca="1" si="124"/>
        <v>0</v>
      </c>
      <c r="K168" s="11">
        <f t="shared" ca="1" si="124"/>
        <v>0</v>
      </c>
      <c r="L168" s="11">
        <f t="shared" ca="1" si="124"/>
        <v>0</v>
      </c>
      <c r="M168" s="11">
        <f t="shared" ca="1" si="124"/>
        <v>0</v>
      </c>
      <c r="N168" s="11">
        <f t="shared" ca="1" si="124"/>
        <v>0</v>
      </c>
      <c r="P168" s="46" t="str">
        <f t="shared" si="128"/>
        <v/>
      </c>
      <c r="Q168" s="11">
        <f t="shared" si="125"/>
        <v>0</v>
      </c>
      <c r="R168" s="11">
        <f t="shared" si="125"/>
        <v>0</v>
      </c>
      <c r="S168" s="82">
        <f t="shared" si="125"/>
        <v>0</v>
      </c>
      <c r="T168" s="11">
        <f t="shared" si="125"/>
        <v>0</v>
      </c>
      <c r="U168" s="11">
        <f t="shared" si="125"/>
        <v>0</v>
      </c>
      <c r="W168" s="46" t="str">
        <f t="shared" si="129"/>
        <v/>
      </c>
      <c r="X168" s="11">
        <f t="shared" si="126"/>
        <v>0</v>
      </c>
      <c r="Y168" s="11">
        <f t="shared" si="126"/>
        <v>0</v>
      </c>
      <c r="Z168" s="11">
        <f t="shared" si="126"/>
        <v>0</v>
      </c>
      <c r="AA168" s="11">
        <f t="shared" si="126"/>
        <v>0</v>
      </c>
      <c r="AB168" s="11">
        <f t="shared" si="126"/>
        <v>0</v>
      </c>
    </row>
    <row r="169" spans="2:28">
      <c r="B169" s="46" t="str">
        <f t="shared" si="122"/>
        <v/>
      </c>
      <c r="C169" s="11">
        <f t="shared" ca="1" si="123"/>
        <v>0</v>
      </c>
      <c r="D169" s="11">
        <f t="shared" ca="1" si="123"/>
        <v>0</v>
      </c>
      <c r="E169" s="11">
        <f t="shared" ca="1" si="123"/>
        <v>0</v>
      </c>
      <c r="F169" s="11">
        <f t="shared" ca="1" si="123"/>
        <v>0</v>
      </c>
      <c r="G169" s="11">
        <f t="shared" ca="1" si="123"/>
        <v>0</v>
      </c>
      <c r="I169" s="46" t="str">
        <f t="shared" si="127"/>
        <v/>
      </c>
      <c r="J169" s="11">
        <f t="shared" ca="1" si="124"/>
        <v>0</v>
      </c>
      <c r="K169" s="11">
        <f t="shared" ca="1" si="124"/>
        <v>0</v>
      </c>
      <c r="L169" s="11">
        <f t="shared" ca="1" si="124"/>
        <v>0</v>
      </c>
      <c r="M169" s="11">
        <f t="shared" ca="1" si="124"/>
        <v>0</v>
      </c>
      <c r="N169" s="11">
        <f t="shared" ca="1" si="124"/>
        <v>0</v>
      </c>
      <c r="P169" s="46" t="str">
        <f t="shared" si="128"/>
        <v/>
      </c>
      <c r="Q169" s="11">
        <f t="shared" si="125"/>
        <v>0</v>
      </c>
      <c r="R169" s="11">
        <f t="shared" si="125"/>
        <v>0</v>
      </c>
      <c r="S169" s="82">
        <f t="shared" si="125"/>
        <v>0</v>
      </c>
      <c r="T169" s="11">
        <f t="shared" si="125"/>
        <v>0</v>
      </c>
      <c r="U169" s="11">
        <f t="shared" si="125"/>
        <v>0</v>
      </c>
      <c r="W169" s="46" t="str">
        <f t="shared" si="129"/>
        <v/>
      </c>
      <c r="X169" s="11">
        <f t="shared" si="126"/>
        <v>0</v>
      </c>
      <c r="Y169" s="11">
        <f t="shared" si="126"/>
        <v>0</v>
      </c>
      <c r="Z169" s="11">
        <f t="shared" si="126"/>
        <v>0</v>
      </c>
      <c r="AA169" s="11">
        <f t="shared" si="126"/>
        <v>0</v>
      </c>
      <c r="AB169" s="11">
        <f t="shared" si="126"/>
        <v>0</v>
      </c>
    </row>
    <row r="170" spans="2:28">
      <c r="B170" s="46" t="str">
        <f t="shared" si="122"/>
        <v/>
      </c>
      <c r="C170" s="11">
        <f t="shared" ca="1" si="123"/>
        <v>0</v>
      </c>
      <c r="D170" s="11">
        <f t="shared" ca="1" si="123"/>
        <v>0</v>
      </c>
      <c r="E170" s="11">
        <f t="shared" ca="1" si="123"/>
        <v>0</v>
      </c>
      <c r="F170" s="11">
        <f t="shared" ca="1" si="123"/>
        <v>0</v>
      </c>
      <c r="G170" s="11">
        <f t="shared" ca="1" si="123"/>
        <v>0</v>
      </c>
      <c r="I170" s="46" t="str">
        <f t="shared" si="127"/>
        <v/>
      </c>
      <c r="J170" s="11">
        <f t="shared" ca="1" si="124"/>
        <v>0</v>
      </c>
      <c r="K170" s="11">
        <f t="shared" ca="1" si="124"/>
        <v>0</v>
      </c>
      <c r="L170" s="11">
        <f t="shared" ca="1" si="124"/>
        <v>0</v>
      </c>
      <c r="M170" s="11">
        <f t="shared" ca="1" si="124"/>
        <v>0</v>
      </c>
      <c r="N170" s="11">
        <f t="shared" ca="1" si="124"/>
        <v>0</v>
      </c>
      <c r="P170" s="46" t="str">
        <f t="shared" si="128"/>
        <v/>
      </c>
      <c r="Q170" s="11">
        <f t="shared" si="125"/>
        <v>0</v>
      </c>
      <c r="R170" s="11">
        <f t="shared" si="125"/>
        <v>0</v>
      </c>
      <c r="S170" s="82">
        <f t="shared" si="125"/>
        <v>0</v>
      </c>
      <c r="T170" s="11">
        <f t="shared" si="125"/>
        <v>0</v>
      </c>
      <c r="U170" s="11">
        <f t="shared" si="125"/>
        <v>0</v>
      </c>
      <c r="W170" s="46" t="str">
        <f t="shared" si="129"/>
        <v/>
      </c>
      <c r="X170" s="11">
        <f t="shared" si="126"/>
        <v>0</v>
      </c>
      <c r="Y170" s="11">
        <f t="shared" si="126"/>
        <v>0</v>
      </c>
      <c r="Z170" s="11">
        <f t="shared" si="126"/>
        <v>0</v>
      </c>
      <c r="AA170" s="11">
        <f t="shared" si="126"/>
        <v>0</v>
      </c>
      <c r="AB170" s="11">
        <f t="shared" si="126"/>
        <v>0</v>
      </c>
    </row>
    <row r="171" spans="2:28">
      <c r="B171" s="46" t="str">
        <f t="shared" si="122"/>
        <v/>
      </c>
      <c r="C171" s="11">
        <f t="shared" ca="1" si="123"/>
        <v>0</v>
      </c>
      <c r="D171" s="11">
        <f t="shared" ca="1" si="123"/>
        <v>0</v>
      </c>
      <c r="E171" s="11">
        <f t="shared" ca="1" si="123"/>
        <v>0</v>
      </c>
      <c r="F171" s="11">
        <f t="shared" ca="1" si="123"/>
        <v>0</v>
      </c>
      <c r="G171" s="11">
        <f t="shared" ca="1" si="123"/>
        <v>0</v>
      </c>
      <c r="I171" s="46" t="str">
        <f t="shared" si="127"/>
        <v/>
      </c>
      <c r="J171" s="11">
        <f t="shared" ca="1" si="124"/>
        <v>0</v>
      </c>
      <c r="K171" s="11">
        <f t="shared" ca="1" si="124"/>
        <v>0</v>
      </c>
      <c r="L171" s="11">
        <f t="shared" ca="1" si="124"/>
        <v>0</v>
      </c>
      <c r="M171" s="11">
        <f t="shared" ca="1" si="124"/>
        <v>0</v>
      </c>
      <c r="N171" s="11">
        <f t="shared" ca="1" si="124"/>
        <v>0</v>
      </c>
      <c r="P171" s="46" t="str">
        <f t="shared" si="128"/>
        <v/>
      </c>
      <c r="Q171" s="11">
        <f t="shared" si="125"/>
        <v>0</v>
      </c>
      <c r="R171" s="11">
        <f t="shared" si="125"/>
        <v>0</v>
      </c>
      <c r="S171" s="82">
        <f t="shared" si="125"/>
        <v>0</v>
      </c>
      <c r="T171" s="11">
        <f t="shared" si="125"/>
        <v>0</v>
      </c>
      <c r="U171" s="11">
        <f t="shared" si="125"/>
        <v>0</v>
      </c>
      <c r="W171" s="46" t="str">
        <f t="shared" si="129"/>
        <v/>
      </c>
      <c r="X171" s="11">
        <f t="shared" si="126"/>
        <v>0</v>
      </c>
      <c r="Y171" s="11">
        <f t="shared" si="126"/>
        <v>0</v>
      </c>
      <c r="Z171" s="11">
        <f t="shared" si="126"/>
        <v>0</v>
      </c>
      <c r="AA171" s="11">
        <f t="shared" si="126"/>
        <v>0</v>
      </c>
      <c r="AB171" s="11">
        <f t="shared" si="126"/>
        <v>0</v>
      </c>
    </row>
    <row r="172" spans="2:28">
      <c r="B172" s="46" t="str">
        <f t="shared" si="122"/>
        <v/>
      </c>
      <c r="C172" s="11">
        <f t="shared" ca="1" si="123"/>
        <v>0</v>
      </c>
      <c r="D172" s="11">
        <f t="shared" ca="1" si="123"/>
        <v>0</v>
      </c>
      <c r="E172" s="11">
        <f t="shared" ca="1" si="123"/>
        <v>0</v>
      </c>
      <c r="F172" s="11">
        <f t="shared" ca="1" si="123"/>
        <v>0</v>
      </c>
      <c r="G172" s="11">
        <f t="shared" ca="1" si="123"/>
        <v>0</v>
      </c>
      <c r="I172" s="46" t="str">
        <f t="shared" si="127"/>
        <v/>
      </c>
      <c r="J172" s="11">
        <f t="shared" ca="1" si="124"/>
        <v>0</v>
      </c>
      <c r="K172" s="11">
        <f t="shared" ca="1" si="124"/>
        <v>0</v>
      </c>
      <c r="L172" s="11">
        <f t="shared" ca="1" si="124"/>
        <v>0</v>
      </c>
      <c r="M172" s="11">
        <f t="shared" ca="1" si="124"/>
        <v>0</v>
      </c>
      <c r="N172" s="11">
        <f t="shared" ca="1" si="124"/>
        <v>0</v>
      </c>
      <c r="P172" s="46" t="str">
        <f t="shared" si="128"/>
        <v/>
      </c>
      <c r="Q172" s="11">
        <f t="shared" si="125"/>
        <v>0</v>
      </c>
      <c r="R172" s="11">
        <f t="shared" si="125"/>
        <v>0</v>
      </c>
      <c r="S172" s="82">
        <f t="shared" si="125"/>
        <v>0</v>
      </c>
      <c r="T172" s="11">
        <f t="shared" si="125"/>
        <v>0</v>
      </c>
      <c r="U172" s="11">
        <f t="shared" si="125"/>
        <v>0</v>
      </c>
      <c r="W172" s="46" t="str">
        <f t="shared" si="129"/>
        <v/>
      </c>
      <c r="X172" s="11">
        <f t="shared" si="126"/>
        <v>0</v>
      </c>
      <c r="Y172" s="11">
        <f t="shared" si="126"/>
        <v>0</v>
      </c>
      <c r="Z172" s="11">
        <f t="shared" si="126"/>
        <v>0</v>
      </c>
      <c r="AA172" s="11">
        <f t="shared" si="126"/>
        <v>0</v>
      </c>
      <c r="AB172" s="11">
        <f t="shared" si="126"/>
        <v>0</v>
      </c>
    </row>
    <row r="173" spans="2:28">
      <c r="B173" s="46" t="str">
        <f t="shared" si="122"/>
        <v/>
      </c>
      <c r="C173" s="11">
        <f t="shared" ca="1" si="123"/>
        <v>0</v>
      </c>
      <c r="D173" s="11">
        <f t="shared" ca="1" si="123"/>
        <v>0</v>
      </c>
      <c r="E173" s="11">
        <f t="shared" ca="1" si="123"/>
        <v>0</v>
      </c>
      <c r="F173" s="11">
        <f t="shared" ca="1" si="123"/>
        <v>0</v>
      </c>
      <c r="G173" s="11">
        <f t="shared" ca="1" si="123"/>
        <v>0</v>
      </c>
      <c r="I173" s="46" t="str">
        <f t="shared" si="127"/>
        <v/>
      </c>
      <c r="J173" s="11">
        <f t="shared" ca="1" si="124"/>
        <v>0</v>
      </c>
      <c r="K173" s="11">
        <f t="shared" ca="1" si="124"/>
        <v>0</v>
      </c>
      <c r="L173" s="11">
        <f t="shared" ca="1" si="124"/>
        <v>0</v>
      </c>
      <c r="M173" s="11">
        <f t="shared" ca="1" si="124"/>
        <v>0</v>
      </c>
      <c r="N173" s="11">
        <f t="shared" ca="1" si="124"/>
        <v>0</v>
      </c>
      <c r="P173" s="46" t="str">
        <f t="shared" si="128"/>
        <v/>
      </c>
      <c r="Q173" s="11">
        <f t="shared" si="125"/>
        <v>0</v>
      </c>
      <c r="R173" s="11">
        <f t="shared" si="125"/>
        <v>0</v>
      </c>
      <c r="S173" s="82">
        <f t="shared" si="125"/>
        <v>0</v>
      </c>
      <c r="T173" s="11">
        <f t="shared" si="125"/>
        <v>0</v>
      </c>
      <c r="U173" s="11">
        <f t="shared" si="125"/>
        <v>0</v>
      </c>
      <c r="W173" s="46" t="str">
        <f t="shared" si="129"/>
        <v/>
      </c>
      <c r="X173" s="11">
        <f t="shared" si="126"/>
        <v>0</v>
      </c>
      <c r="Y173" s="11">
        <f t="shared" si="126"/>
        <v>0</v>
      </c>
      <c r="Z173" s="11">
        <f t="shared" si="126"/>
        <v>0</v>
      </c>
      <c r="AA173" s="11">
        <f t="shared" si="126"/>
        <v>0</v>
      </c>
      <c r="AB173" s="11">
        <f t="shared" si="126"/>
        <v>0</v>
      </c>
    </row>
    <row r="174" spans="2:28">
      <c r="B174" s="46" t="str">
        <f t="shared" si="122"/>
        <v/>
      </c>
      <c r="C174" s="11">
        <f t="shared" ca="1" si="123"/>
        <v>0</v>
      </c>
      <c r="D174" s="11">
        <f t="shared" ca="1" si="123"/>
        <v>0</v>
      </c>
      <c r="E174" s="11">
        <f t="shared" ca="1" si="123"/>
        <v>0</v>
      </c>
      <c r="F174" s="11">
        <f t="shared" ca="1" si="123"/>
        <v>0</v>
      </c>
      <c r="G174" s="11">
        <f t="shared" ca="1" si="123"/>
        <v>0</v>
      </c>
      <c r="I174" s="46" t="str">
        <f t="shared" si="127"/>
        <v/>
      </c>
      <c r="J174" s="11">
        <f t="shared" ca="1" si="124"/>
        <v>0</v>
      </c>
      <c r="K174" s="11">
        <f t="shared" ca="1" si="124"/>
        <v>0</v>
      </c>
      <c r="L174" s="11">
        <f t="shared" ca="1" si="124"/>
        <v>0</v>
      </c>
      <c r="M174" s="11">
        <f t="shared" ca="1" si="124"/>
        <v>0</v>
      </c>
      <c r="N174" s="11">
        <f t="shared" ca="1" si="124"/>
        <v>0</v>
      </c>
      <c r="P174" s="46" t="str">
        <f t="shared" si="128"/>
        <v/>
      </c>
      <c r="Q174" s="11">
        <f t="shared" si="125"/>
        <v>0</v>
      </c>
      <c r="R174" s="11">
        <f t="shared" si="125"/>
        <v>0</v>
      </c>
      <c r="S174" s="82">
        <f t="shared" si="125"/>
        <v>0</v>
      </c>
      <c r="T174" s="11">
        <f t="shared" si="125"/>
        <v>0</v>
      </c>
      <c r="U174" s="11">
        <f t="shared" si="125"/>
        <v>0</v>
      </c>
      <c r="W174" s="46" t="str">
        <f t="shared" si="129"/>
        <v/>
      </c>
      <c r="X174" s="11">
        <f t="shared" si="126"/>
        <v>0</v>
      </c>
      <c r="Y174" s="11">
        <f t="shared" si="126"/>
        <v>0</v>
      </c>
      <c r="Z174" s="11">
        <f t="shared" si="126"/>
        <v>0</v>
      </c>
      <c r="AA174" s="11">
        <f t="shared" si="126"/>
        <v>0</v>
      </c>
      <c r="AB174" s="11">
        <f t="shared" si="126"/>
        <v>0</v>
      </c>
    </row>
    <row r="175" spans="2:28">
      <c r="B175" s="46" t="str">
        <f t="shared" si="122"/>
        <v/>
      </c>
      <c r="C175" s="11">
        <f t="shared" ca="1" si="123"/>
        <v>0</v>
      </c>
      <c r="D175" s="11">
        <f t="shared" ca="1" si="123"/>
        <v>0</v>
      </c>
      <c r="E175" s="11">
        <f t="shared" ca="1" si="123"/>
        <v>0</v>
      </c>
      <c r="F175" s="11">
        <f t="shared" ca="1" si="123"/>
        <v>0</v>
      </c>
      <c r="G175" s="11">
        <f t="shared" ca="1" si="123"/>
        <v>0</v>
      </c>
      <c r="I175" s="46" t="str">
        <f t="shared" si="127"/>
        <v/>
      </c>
      <c r="J175" s="11">
        <f t="shared" ca="1" si="124"/>
        <v>0</v>
      </c>
      <c r="K175" s="11">
        <f t="shared" ca="1" si="124"/>
        <v>0</v>
      </c>
      <c r="L175" s="11">
        <f t="shared" ca="1" si="124"/>
        <v>0</v>
      </c>
      <c r="M175" s="11">
        <f t="shared" ca="1" si="124"/>
        <v>0</v>
      </c>
      <c r="N175" s="11">
        <f t="shared" ca="1" si="124"/>
        <v>0</v>
      </c>
      <c r="P175" s="46" t="str">
        <f t="shared" si="128"/>
        <v/>
      </c>
      <c r="Q175" s="11">
        <f t="shared" si="125"/>
        <v>0</v>
      </c>
      <c r="R175" s="11">
        <f t="shared" si="125"/>
        <v>0</v>
      </c>
      <c r="S175" s="82">
        <f t="shared" si="125"/>
        <v>0</v>
      </c>
      <c r="T175" s="11">
        <f t="shared" si="125"/>
        <v>0</v>
      </c>
      <c r="U175" s="11">
        <f t="shared" si="125"/>
        <v>0</v>
      </c>
      <c r="W175" s="46" t="str">
        <f t="shared" si="129"/>
        <v/>
      </c>
      <c r="X175" s="11">
        <f t="shared" si="126"/>
        <v>0</v>
      </c>
      <c r="Y175" s="11">
        <f t="shared" si="126"/>
        <v>0</v>
      </c>
      <c r="Z175" s="11">
        <f t="shared" si="126"/>
        <v>0</v>
      </c>
      <c r="AA175" s="11">
        <f t="shared" si="126"/>
        <v>0</v>
      </c>
      <c r="AB175" s="11">
        <f t="shared" si="126"/>
        <v>0</v>
      </c>
    </row>
    <row r="176" spans="2:28">
      <c r="B176" s="46" t="str">
        <f t="shared" si="122"/>
        <v/>
      </c>
      <c r="C176" s="11">
        <f t="shared" ca="1" si="123"/>
        <v>0</v>
      </c>
      <c r="D176" s="11">
        <f t="shared" ca="1" si="123"/>
        <v>0</v>
      </c>
      <c r="E176" s="11">
        <f t="shared" ca="1" si="123"/>
        <v>0</v>
      </c>
      <c r="F176" s="11">
        <f t="shared" ca="1" si="123"/>
        <v>0</v>
      </c>
      <c r="G176" s="11">
        <f t="shared" ca="1" si="123"/>
        <v>0</v>
      </c>
      <c r="I176" s="46" t="str">
        <f t="shared" si="127"/>
        <v/>
      </c>
      <c r="J176" s="11">
        <f t="shared" ca="1" si="124"/>
        <v>0</v>
      </c>
      <c r="K176" s="11">
        <f t="shared" ca="1" si="124"/>
        <v>0</v>
      </c>
      <c r="L176" s="11">
        <f t="shared" ca="1" si="124"/>
        <v>0</v>
      </c>
      <c r="M176" s="11">
        <f t="shared" ca="1" si="124"/>
        <v>0</v>
      </c>
      <c r="N176" s="11">
        <f t="shared" ca="1" si="124"/>
        <v>0</v>
      </c>
      <c r="P176" s="46" t="str">
        <f t="shared" si="128"/>
        <v/>
      </c>
      <c r="Q176" s="11">
        <f t="shared" si="125"/>
        <v>0</v>
      </c>
      <c r="R176" s="11">
        <f t="shared" si="125"/>
        <v>0</v>
      </c>
      <c r="S176" s="82">
        <f t="shared" si="125"/>
        <v>0</v>
      </c>
      <c r="T176" s="11">
        <f t="shared" si="125"/>
        <v>0</v>
      </c>
      <c r="U176" s="11">
        <f t="shared" si="125"/>
        <v>0</v>
      </c>
      <c r="W176" s="46" t="str">
        <f t="shared" si="129"/>
        <v/>
      </c>
      <c r="X176" s="11">
        <f t="shared" si="126"/>
        <v>0</v>
      </c>
      <c r="Y176" s="11">
        <f t="shared" si="126"/>
        <v>0</v>
      </c>
      <c r="Z176" s="11">
        <f t="shared" si="126"/>
        <v>0</v>
      </c>
      <c r="AA176" s="11">
        <f t="shared" si="126"/>
        <v>0</v>
      </c>
      <c r="AB176" s="11">
        <f t="shared" si="126"/>
        <v>0</v>
      </c>
    </row>
    <row r="177" spans="2:28">
      <c r="B177" s="46" t="str">
        <f t="shared" si="122"/>
        <v/>
      </c>
      <c r="C177" s="11">
        <f t="shared" ca="1" si="123"/>
        <v>0</v>
      </c>
      <c r="D177" s="11">
        <f t="shared" ca="1" si="123"/>
        <v>0</v>
      </c>
      <c r="E177" s="11">
        <f t="shared" ca="1" si="123"/>
        <v>0</v>
      </c>
      <c r="F177" s="11">
        <f t="shared" ca="1" si="123"/>
        <v>0</v>
      </c>
      <c r="G177" s="11">
        <f t="shared" ca="1" si="123"/>
        <v>0</v>
      </c>
      <c r="I177" s="46" t="str">
        <f t="shared" ref="I177" si="130">B177</f>
        <v/>
      </c>
      <c r="J177" s="11">
        <f t="shared" ca="1" si="124"/>
        <v>0</v>
      </c>
      <c r="K177" s="11">
        <f t="shared" ca="1" si="124"/>
        <v>0</v>
      </c>
      <c r="L177" s="11">
        <f t="shared" ca="1" si="124"/>
        <v>0</v>
      </c>
      <c r="M177" s="11">
        <f t="shared" ca="1" si="124"/>
        <v>0</v>
      </c>
      <c r="N177" s="11">
        <f t="shared" ca="1" si="124"/>
        <v>0</v>
      </c>
      <c r="P177" s="46" t="str">
        <f t="shared" ref="P177" si="131">I177</f>
        <v/>
      </c>
      <c r="Q177" s="11">
        <f t="shared" si="125"/>
        <v>0</v>
      </c>
      <c r="R177" s="11">
        <f t="shared" si="125"/>
        <v>0</v>
      </c>
      <c r="S177" s="82">
        <f t="shared" si="125"/>
        <v>0</v>
      </c>
      <c r="T177" s="11">
        <f t="shared" si="125"/>
        <v>0</v>
      </c>
      <c r="U177" s="11">
        <f t="shared" si="125"/>
        <v>0</v>
      </c>
      <c r="W177" s="46" t="str">
        <f t="shared" ref="W177" si="132">P177</f>
        <v/>
      </c>
      <c r="X177" s="11">
        <f t="shared" si="126"/>
        <v>0</v>
      </c>
      <c r="Y177" s="11">
        <f t="shared" si="126"/>
        <v>0</v>
      </c>
      <c r="Z177" s="11">
        <f t="shared" si="126"/>
        <v>0</v>
      </c>
      <c r="AA177" s="11">
        <f t="shared" si="126"/>
        <v>0</v>
      </c>
      <c r="AB177" s="11">
        <f t="shared" si="126"/>
        <v>0</v>
      </c>
    </row>
    <row r="178" spans="2:28">
      <c r="B178" s="46" t="str">
        <f t="shared" ref="B178" si="133">B159</f>
        <v/>
      </c>
      <c r="C178" s="11">
        <f t="shared" ref="C178:G178" ca="1" si="134">SUM(C20,C39,C58,C77)</f>
        <v>0</v>
      </c>
      <c r="D178" s="11">
        <f t="shared" ca="1" si="134"/>
        <v>0</v>
      </c>
      <c r="E178" s="11">
        <f t="shared" ca="1" si="134"/>
        <v>0</v>
      </c>
      <c r="F178" s="11">
        <f t="shared" ca="1" si="134"/>
        <v>0</v>
      </c>
      <c r="G178" s="11">
        <f t="shared" ca="1" si="134"/>
        <v>0</v>
      </c>
      <c r="I178" s="46" t="str">
        <f t="shared" si="127"/>
        <v/>
      </c>
      <c r="J178" s="11">
        <f t="shared" ref="J178:N178" ca="1" si="135">SUM(J20,J39,J58,J77)</f>
        <v>0</v>
      </c>
      <c r="K178" s="11">
        <f t="shared" ca="1" si="135"/>
        <v>0</v>
      </c>
      <c r="L178" s="11">
        <f t="shared" ca="1" si="135"/>
        <v>0</v>
      </c>
      <c r="M178" s="11">
        <f t="shared" ca="1" si="135"/>
        <v>0</v>
      </c>
      <c r="N178" s="11">
        <f t="shared" ca="1" si="135"/>
        <v>0</v>
      </c>
      <c r="P178" s="46" t="str">
        <f t="shared" si="128"/>
        <v/>
      </c>
      <c r="Q178" s="11">
        <f t="shared" ref="Q178:U178" si="136">SUM(Q20,Q39,Q58,Q77)</f>
        <v>0</v>
      </c>
      <c r="R178" s="11">
        <f t="shared" si="136"/>
        <v>0</v>
      </c>
      <c r="S178" s="82">
        <f t="shared" si="136"/>
        <v>0</v>
      </c>
      <c r="T178" s="11">
        <f t="shared" si="136"/>
        <v>0</v>
      </c>
      <c r="U178" s="11">
        <f t="shared" si="136"/>
        <v>0</v>
      </c>
      <c r="W178" s="46" t="str">
        <f t="shared" si="129"/>
        <v/>
      </c>
      <c r="X178" s="11">
        <f t="shared" ref="X178:AB178" si="137">SUM(X20,X39,X58,X77)</f>
        <v>0</v>
      </c>
      <c r="Y178" s="11">
        <f t="shared" si="137"/>
        <v>0</v>
      </c>
      <c r="Z178" s="11">
        <f t="shared" si="137"/>
        <v>0</v>
      </c>
      <c r="AA178" s="11">
        <f t="shared" si="137"/>
        <v>0</v>
      </c>
      <c r="AB178" s="11">
        <f t="shared" si="137"/>
        <v>0</v>
      </c>
    </row>
    <row r="179" spans="2:28">
      <c r="B179" s="9" t="str">
        <f>B160</f>
        <v>TOTAL</v>
      </c>
      <c r="C179" s="13">
        <f ca="1">SUM(C21,C40,C59,C78)</f>
        <v>337.73655013524092</v>
      </c>
      <c r="D179" s="13">
        <f ca="1">SUM(D21,D40,D59,D78)</f>
        <v>173.36017020577668</v>
      </c>
      <c r="E179" s="13">
        <f ca="1">SUM(E21,E40,E59,E78)</f>
        <v>105.56044352692172</v>
      </c>
      <c r="F179" s="13">
        <f ca="1">SUM(F21,F40,F59,F78)</f>
        <v>82.565301352329811</v>
      </c>
      <c r="G179" s="13">
        <f ca="1">SUM(G21,G40,G59,G78)</f>
        <v>82.565301352329811</v>
      </c>
      <c r="I179" s="9" t="str">
        <f>B179</f>
        <v>TOTAL</v>
      </c>
      <c r="J179" s="13">
        <f ca="1">SUM(J21,J40,J59,J78)</f>
        <v>4.5188411629203102</v>
      </c>
      <c r="K179" s="13">
        <f ca="1">SUM(K21,K40,K59,K78)</f>
        <v>4.1650490320232585</v>
      </c>
      <c r="L179" s="13">
        <f ca="1">SUM(L21,L40,L59,L78)</f>
        <v>4.1262786881894797</v>
      </c>
      <c r="M179" s="13">
        <f ca="1">SUM(M21,M40,M59,M78)</f>
        <v>4.1127417649746096</v>
      </c>
      <c r="N179" s="13">
        <f ca="1">SUM(N21,N40,N59,N78)</f>
        <v>4.1127417649746096</v>
      </c>
      <c r="P179" s="9" t="str">
        <f>I179</f>
        <v>TOTAL</v>
      </c>
      <c r="Q179" s="13">
        <f ca="1">SUM(Q21,Q40,Q59,Q78)</f>
        <v>342.25539129816127</v>
      </c>
      <c r="R179" s="13">
        <f ca="1">SUM(R21,R40,R59,R78)</f>
        <v>177.52521923779994</v>
      </c>
      <c r="S179" s="83">
        <f ca="1">SUM(S21,S40,S59,S78)</f>
        <v>109.68672221511119</v>
      </c>
      <c r="T179" s="13">
        <f ca="1">SUM(T21,T40,T59,T78)</f>
        <v>86.678043117304412</v>
      </c>
      <c r="U179" s="13">
        <f ca="1">SUM(U21,U40,U59,U78)</f>
        <v>86.678043117304412</v>
      </c>
      <c r="W179" s="9" t="str">
        <f>P179</f>
        <v>TOTAL</v>
      </c>
      <c r="X179" s="13">
        <f>SUM(X21,X40,X59,X78)</f>
        <v>0</v>
      </c>
      <c r="Y179" s="13">
        <f>SUM(Y21,Y40,Y59,Y78)</f>
        <v>0</v>
      </c>
      <c r="Z179" s="13">
        <f>SUM(Z21,Z40,Z59,Z78)</f>
        <v>0</v>
      </c>
      <c r="AA179" s="13">
        <f>SUM(AA21,AA40,AA59,AA78)</f>
        <v>0</v>
      </c>
      <c r="AB179" s="13">
        <f>SUM(AB21,AB40,AB59,AB78)</f>
        <v>0</v>
      </c>
    </row>
    <row r="182" spans="2:28">
      <c r="B182" s="2" t="str">
        <f>B81</f>
        <v>Export</v>
      </c>
      <c r="I182" s="2" t="str">
        <f>B182</f>
        <v>Export</v>
      </c>
      <c r="P182" s="2" t="str">
        <f>I182</f>
        <v>Export</v>
      </c>
      <c r="W182" s="2" t="str">
        <f>P182</f>
        <v>Export</v>
      </c>
    </row>
    <row r="184" spans="2:28">
      <c r="B184" s="4" t="str">
        <f t="shared" ref="B184" si="138">B165</f>
        <v>Long Run Marginal Capital Cost (kW)</v>
      </c>
      <c r="C184" s="8" t="s">
        <v>9</v>
      </c>
      <c r="D184" s="7" t="s">
        <v>10</v>
      </c>
      <c r="E184" s="7" t="s">
        <v>11</v>
      </c>
      <c r="F184" s="7" t="s">
        <v>12</v>
      </c>
      <c r="G184" s="7" t="s">
        <v>13</v>
      </c>
      <c r="I184" s="4" t="str">
        <f>I165</f>
        <v>Short Run Marginal (Operating) Cost (kW)</v>
      </c>
      <c r="J184" s="8" t="s">
        <v>9</v>
      </c>
      <c r="K184" s="7" t="s">
        <v>10</v>
      </c>
      <c r="L184" s="7" t="s">
        <v>11</v>
      </c>
      <c r="M184" s="7" t="s">
        <v>12</v>
      </c>
      <c r="N184" s="7" t="s">
        <v>13</v>
      </c>
      <c r="P184" s="4" t="str">
        <f>P165</f>
        <v>Total LRMC (kW)</v>
      </c>
      <c r="Q184" s="8" t="s">
        <v>9</v>
      </c>
      <c r="R184" s="7" t="s">
        <v>10</v>
      </c>
      <c r="S184" s="81" t="s">
        <v>11</v>
      </c>
      <c r="T184" s="7" t="s">
        <v>12</v>
      </c>
      <c r="U184" s="7" t="s">
        <v>13</v>
      </c>
      <c r="W184" s="4" t="s">
        <v>19</v>
      </c>
      <c r="X184" s="8" t="s">
        <v>9</v>
      </c>
      <c r="Y184" s="7" t="s">
        <v>10</v>
      </c>
      <c r="Z184" s="7" t="s">
        <v>11</v>
      </c>
      <c r="AA184" s="7" t="s">
        <v>12</v>
      </c>
      <c r="AB184" s="7" t="s">
        <v>13</v>
      </c>
    </row>
    <row r="185" spans="2:28">
      <c r="B185" s="46"/>
      <c r="C185" s="11"/>
      <c r="D185" s="11"/>
      <c r="E185" s="11"/>
      <c r="F185" s="11"/>
      <c r="G185" s="11"/>
      <c r="I185" s="46"/>
      <c r="J185" s="11"/>
      <c r="K185" s="11"/>
      <c r="L185" s="11"/>
      <c r="M185" s="11"/>
      <c r="N185" s="11"/>
      <c r="P185" s="46"/>
      <c r="Q185" s="11"/>
      <c r="R185" s="11"/>
      <c r="S185" s="82"/>
      <c r="T185" s="11"/>
      <c r="U185" s="11"/>
      <c r="W185" s="46"/>
      <c r="X185" s="11"/>
      <c r="Y185" s="11"/>
      <c r="Z185" s="11"/>
      <c r="AA185" s="11"/>
      <c r="AB185" s="11"/>
    </row>
    <row r="186" spans="2:28">
      <c r="B186" s="46"/>
      <c r="C186" s="11"/>
      <c r="D186" s="11"/>
      <c r="E186" s="11"/>
      <c r="F186" s="11"/>
      <c r="G186" s="11"/>
      <c r="I186" s="46"/>
      <c r="J186" s="11"/>
      <c r="K186" s="11"/>
      <c r="L186" s="11"/>
      <c r="M186" s="11"/>
      <c r="N186" s="11"/>
      <c r="P186" s="46"/>
      <c r="Q186" s="11"/>
      <c r="R186" s="11"/>
      <c r="S186" s="82"/>
      <c r="T186" s="11"/>
      <c r="U186" s="11"/>
      <c r="W186" s="46"/>
      <c r="X186" s="11"/>
      <c r="Y186" s="11"/>
      <c r="Z186" s="11"/>
      <c r="AA186" s="11"/>
      <c r="AB186" s="11"/>
    </row>
    <row r="187" spans="2:28">
      <c r="B187" s="46"/>
      <c r="C187" s="11"/>
      <c r="D187" s="11"/>
      <c r="E187" s="11"/>
      <c r="F187" s="11"/>
      <c r="G187" s="11"/>
      <c r="I187" s="46"/>
      <c r="J187" s="11"/>
      <c r="K187" s="11"/>
      <c r="L187" s="11"/>
      <c r="M187" s="11"/>
      <c r="N187" s="11"/>
      <c r="P187" s="46"/>
      <c r="Q187" s="11"/>
      <c r="R187" s="11"/>
      <c r="S187" s="82"/>
      <c r="T187" s="11"/>
      <c r="U187" s="11"/>
      <c r="W187" s="46"/>
      <c r="X187" s="11"/>
      <c r="Y187" s="11"/>
      <c r="Z187" s="11"/>
      <c r="AA187" s="11"/>
      <c r="AB187" s="11"/>
    </row>
    <row r="188" spans="2:28">
      <c r="B188" s="46"/>
      <c r="C188" s="11"/>
      <c r="D188" s="11"/>
      <c r="E188" s="11"/>
      <c r="F188" s="11"/>
      <c r="G188" s="11"/>
      <c r="I188" s="46"/>
      <c r="J188" s="11"/>
      <c r="K188" s="11"/>
      <c r="L188" s="11"/>
      <c r="M188" s="11"/>
      <c r="N188" s="11"/>
      <c r="P188" s="46"/>
      <c r="Q188" s="11"/>
      <c r="R188" s="11"/>
      <c r="S188" s="82"/>
      <c r="T188" s="11"/>
      <c r="U188" s="11"/>
      <c r="W188" s="46"/>
      <c r="X188" s="11"/>
      <c r="Y188" s="11"/>
      <c r="Z188" s="11"/>
      <c r="AA188" s="11"/>
      <c r="AB188" s="11"/>
    </row>
    <row r="189" spans="2:28">
      <c r="B189" s="46"/>
      <c r="C189" s="11"/>
      <c r="D189" s="11"/>
      <c r="E189" s="11"/>
      <c r="F189" s="11"/>
      <c r="G189" s="11"/>
      <c r="I189" s="46"/>
      <c r="J189" s="11"/>
      <c r="K189" s="11"/>
      <c r="L189" s="11"/>
      <c r="M189" s="11"/>
      <c r="N189" s="11"/>
      <c r="P189" s="46"/>
      <c r="Q189" s="11"/>
      <c r="R189" s="11"/>
      <c r="S189" s="82"/>
      <c r="T189" s="11"/>
      <c r="U189" s="11"/>
      <c r="W189" s="46"/>
      <c r="X189" s="11"/>
      <c r="Y189" s="11"/>
      <c r="Z189" s="11"/>
      <c r="AA189" s="11"/>
      <c r="AB189" s="11"/>
    </row>
    <row r="190" spans="2:28">
      <c r="B190" s="46"/>
      <c r="C190" s="11"/>
      <c r="D190" s="11"/>
      <c r="E190" s="11"/>
      <c r="F190" s="11"/>
      <c r="G190" s="11"/>
      <c r="I190" s="46"/>
      <c r="J190" s="11"/>
      <c r="K190" s="11"/>
      <c r="L190" s="11"/>
      <c r="M190" s="11"/>
      <c r="N190" s="11"/>
      <c r="P190" s="46"/>
      <c r="Q190" s="11"/>
      <c r="R190" s="11"/>
      <c r="S190" s="82"/>
      <c r="T190" s="11"/>
      <c r="U190" s="11"/>
      <c r="W190" s="46"/>
      <c r="X190" s="11"/>
      <c r="Y190" s="11"/>
      <c r="Z190" s="11"/>
      <c r="AA190" s="11"/>
      <c r="AB190" s="11"/>
    </row>
    <row r="191" spans="2:28">
      <c r="B191" s="46"/>
      <c r="C191" s="11"/>
      <c r="D191" s="11"/>
      <c r="E191" s="11"/>
      <c r="F191" s="11"/>
      <c r="G191" s="11"/>
      <c r="I191" s="46"/>
      <c r="J191" s="11"/>
      <c r="K191" s="11"/>
      <c r="L191" s="11"/>
      <c r="M191" s="11"/>
      <c r="N191" s="11"/>
      <c r="P191" s="46"/>
      <c r="Q191" s="11"/>
      <c r="R191" s="11"/>
      <c r="S191" s="82"/>
      <c r="T191" s="11"/>
      <c r="U191" s="11"/>
      <c r="W191" s="46"/>
      <c r="X191" s="11"/>
      <c r="Y191" s="11"/>
      <c r="Z191" s="11"/>
      <c r="AA191" s="11"/>
      <c r="AB191" s="11"/>
    </row>
    <row r="192" spans="2:28">
      <c r="B192" s="46"/>
      <c r="C192" s="11"/>
      <c r="D192" s="11"/>
      <c r="E192" s="11"/>
      <c r="F192" s="11"/>
      <c r="G192" s="11"/>
      <c r="I192" s="46"/>
      <c r="J192" s="11"/>
      <c r="K192" s="11"/>
      <c r="L192" s="11"/>
      <c r="M192" s="11"/>
      <c r="N192" s="11"/>
      <c r="P192" s="46"/>
      <c r="Q192" s="11"/>
      <c r="R192" s="11"/>
      <c r="S192" s="82"/>
      <c r="T192" s="11"/>
      <c r="U192" s="11"/>
      <c r="W192" s="46"/>
      <c r="X192" s="11"/>
      <c r="Y192" s="11"/>
      <c r="Z192" s="11"/>
      <c r="AA192" s="11"/>
      <c r="AB192" s="11"/>
    </row>
    <row r="193" spans="2:28">
      <c r="B193" s="46"/>
      <c r="C193" s="11"/>
      <c r="D193" s="11"/>
      <c r="E193" s="11"/>
      <c r="F193" s="11"/>
      <c r="G193" s="11"/>
      <c r="I193" s="46"/>
      <c r="J193" s="11"/>
      <c r="K193" s="11"/>
      <c r="L193" s="11"/>
      <c r="M193" s="11"/>
      <c r="N193" s="11"/>
      <c r="P193" s="46"/>
      <c r="Q193" s="11"/>
      <c r="R193" s="11"/>
      <c r="S193" s="82"/>
      <c r="T193" s="11"/>
      <c r="U193" s="11"/>
      <c r="W193" s="46"/>
      <c r="X193" s="11"/>
      <c r="Y193" s="11"/>
      <c r="Z193" s="11"/>
      <c r="AA193" s="11"/>
      <c r="AB193" s="11"/>
    </row>
    <row r="194" spans="2:28">
      <c r="B194" s="46"/>
      <c r="C194" s="11"/>
      <c r="D194" s="11"/>
      <c r="E194" s="11"/>
      <c r="F194" s="11"/>
      <c r="G194" s="11"/>
      <c r="I194" s="46"/>
      <c r="J194" s="11"/>
      <c r="K194" s="11"/>
      <c r="L194" s="11"/>
      <c r="M194" s="11"/>
      <c r="N194" s="11"/>
      <c r="P194" s="46"/>
      <c r="Q194" s="11"/>
      <c r="R194" s="11"/>
      <c r="S194" s="82"/>
      <c r="T194" s="11"/>
      <c r="U194" s="11"/>
      <c r="W194" s="46"/>
      <c r="X194" s="11"/>
      <c r="Y194" s="11"/>
      <c r="Z194" s="11"/>
      <c r="AA194" s="11"/>
      <c r="AB194" s="11"/>
    </row>
    <row r="195" spans="2:28">
      <c r="B195" s="46"/>
      <c r="C195" s="11"/>
      <c r="D195" s="11"/>
      <c r="E195" s="11"/>
      <c r="F195" s="11"/>
      <c r="G195" s="11"/>
      <c r="I195" s="46"/>
      <c r="J195" s="11"/>
      <c r="K195" s="11"/>
      <c r="L195" s="11"/>
      <c r="M195" s="11"/>
      <c r="N195" s="11"/>
      <c r="P195" s="46"/>
      <c r="Q195" s="11"/>
      <c r="R195" s="11"/>
      <c r="S195" s="82"/>
      <c r="T195" s="11"/>
      <c r="U195" s="11"/>
      <c r="W195" s="46"/>
      <c r="X195" s="11"/>
      <c r="Y195" s="11"/>
      <c r="Z195" s="11"/>
      <c r="AA195" s="11"/>
      <c r="AB195" s="11"/>
    </row>
    <row r="196" spans="2:28">
      <c r="B196" s="46"/>
      <c r="C196" s="11"/>
      <c r="D196" s="11"/>
      <c r="E196" s="11"/>
      <c r="F196" s="11"/>
      <c r="G196" s="11"/>
      <c r="I196" s="46"/>
      <c r="J196" s="11"/>
      <c r="K196" s="11"/>
      <c r="L196" s="11"/>
      <c r="M196" s="11"/>
      <c r="N196" s="11"/>
      <c r="P196" s="46"/>
      <c r="Q196" s="11"/>
      <c r="R196" s="11"/>
      <c r="S196" s="82"/>
      <c r="T196" s="11"/>
      <c r="U196" s="11"/>
      <c r="W196" s="46"/>
      <c r="X196" s="11"/>
      <c r="Y196" s="11"/>
      <c r="Z196" s="11"/>
      <c r="AA196" s="11"/>
      <c r="AB196" s="11"/>
    </row>
    <row r="197" spans="2:28">
      <c r="B197" s="46"/>
      <c r="C197" s="11"/>
      <c r="D197" s="11"/>
      <c r="E197" s="11"/>
      <c r="F197" s="11"/>
      <c r="G197" s="11"/>
      <c r="I197" s="46"/>
      <c r="J197" s="11"/>
      <c r="K197" s="11"/>
      <c r="L197" s="11"/>
      <c r="M197" s="11"/>
      <c r="N197" s="11"/>
      <c r="P197" s="46"/>
      <c r="Q197" s="11"/>
      <c r="R197" s="11"/>
      <c r="S197" s="82"/>
      <c r="T197" s="11"/>
      <c r="U197" s="11"/>
      <c r="W197" s="46"/>
      <c r="X197" s="11"/>
      <c r="Y197" s="11"/>
      <c r="Z197" s="11"/>
      <c r="AA197" s="11"/>
      <c r="AB197" s="11"/>
    </row>
    <row r="198" spans="2:28">
      <c r="B198" s="9" t="str">
        <f>B179</f>
        <v>TOTAL</v>
      </c>
      <c r="C198" s="13">
        <f ca="1">SUM(C21,C40,C59,C78,C97)</f>
        <v>550.51596733537235</v>
      </c>
      <c r="D198" s="13">
        <f ca="1">SUM(D21,D40,D59,D78,D97)</f>
        <v>278.15049342138411</v>
      </c>
      <c r="E198" s="13">
        <f ca="1">SUM(E21,E40,E59,E78,E97)</f>
        <v>168.27287304984139</v>
      </c>
      <c r="F198" s="13">
        <f ca="1">SUM(F21,F40,F59,F78,F97)</f>
        <v>131.31961071996679</v>
      </c>
      <c r="G198" s="13">
        <f ca="1">SUM(G21,G40,G59,G78,G97)</f>
        <v>131.31961071996679</v>
      </c>
      <c r="I198" s="9" t="str">
        <f>B198</f>
        <v>TOTAL</v>
      </c>
      <c r="J198" s="13">
        <f ca="1">SUM(J21,J40,J59,J78,J97)</f>
        <v>4.5191106782901285</v>
      </c>
      <c r="K198" s="13">
        <f ca="1">SUM(K21,K40,K59,K78,K97)</f>
        <v>4.1653407330282093</v>
      </c>
      <c r="L198" s="13">
        <f ca="1">SUM(L21,L40,L59,L78,L97)</f>
        <v>4.126575902286997</v>
      </c>
      <c r="M198" s="13">
        <f ca="1">SUM(M21,M40,M59,M78,M97)</f>
        <v>4.1130413798365444</v>
      </c>
      <c r="N198" s="13">
        <f ca="1">SUM(N21,N40,N59,N78,N97)</f>
        <v>4.1130413798365444</v>
      </c>
      <c r="P198" s="9" t="str">
        <f>I198</f>
        <v>TOTAL</v>
      </c>
      <c r="Q198" s="13">
        <f t="shared" ref="Q198:U198" ca="1" si="139">SUM(Q21,Q40,Q59,Q78,Q97)</f>
        <v>555.03507801366254</v>
      </c>
      <c r="R198" s="13">
        <f t="shared" ca="1" si="139"/>
        <v>282.3158341544123</v>
      </c>
      <c r="S198" s="83">
        <f t="shared" ca="1" si="139"/>
        <v>172.39944895212838</v>
      </c>
      <c r="T198" s="13">
        <f t="shared" ca="1" si="139"/>
        <v>135.43265209980331</v>
      </c>
      <c r="U198" s="13">
        <f t="shared" ca="1" si="139"/>
        <v>135.43265209980331</v>
      </c>
      <c r="W198" s="9" t="str">
        <f>P198</f>
        <v>TOTAL</v>
      </c>
      <c r="X198" s="13">
        <f t="shared" ref="X198:AB198" si="140">SUM(X21,X40,X59,X78,X97)</f>
        <v>0</v>
      </c>
      <c r="Y198" s="13">
        <f t="shared" si="140"/>
        <v>0</v>
      </c>
      <c r="Z198" s="13">
        <f t="shared" si="140"/>
        <v>0</v>
      </c>
      <c r="AA198" s="13">
        <f t="shared" si="140"/>
        <v>0</v>
      </c>
      <c r="AB198" s="13">
        <f t="shared" si="140"/>
        <v>0</v>
      </c>
    </row>
    <row r="200" spans="2:28" s="43" customFormat="1">
      <c r="S200" s="84"/>
    </row>
    <row r="201" spans="2:28" s="43" customFormat="1">
      <c r="S201" s="84"/>
    </row>
  </sheetData>
  <mergeCells count="2">
    <mergeCell ref="B2:B3"/>
    <mergeCell ref="B103:B10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074E4-E6CC-40A9-A086-FC8987EF5D0F}">
  <dimension ref="B1:BD107"/>
  <sheetViews>
    <sheetView zoomScale="85" zoomScaleNormal="85" workbookViewId="0">
      <selection activeCell="G15" sqref="G15"/>
    </sheetView>
  </sheetViews>
  <sheetFormatPr defaultColWidth="8.7265625" defaultRowHeight="14.5"/>
  <cols>
    <col min="1" max="1" width="8.7265625" style="1"/>
    <col min="2" max="2" width="39.54296875" style="1" customWidth="1"/>
    <col min="3" max="3" width="31.26953125" style="1" bestFit="1" customWidth="1"/>
    <col min="4" max="4" width="31.26953125" style="1" customWidth="1"/>
    <col min="5" max="5" width="71.54296875" style="1" bestFit="1" customWidth="1"/>
    <col min="6" max="31" width="8.7265625" style="1"/>
    <col min="32" max="32" width="10.81640625" style="1" bestFit="1" customWidth="1"/>
    <col min="33" max="16384" width="8.7265625" style="1"/>
  </cols>
  <sheetData>
    <row r="1" spans="2:56">
      <c r="B1" s="85" t="s">
        <v>76</v>
      </c>
      <c r="D1" s="86" t="s">
        <v>77</v>
      </c>
      <c r="E1" s="87" t="s">
        <v>78</v>
      </c>
      <c r="F1" s="88" t="s">
        <v>79</v>
      </c>
    </row>
    <row r="2" spans="2:56">
      <c r="F2" s="111" t="s">
        <v>96</v>
      </c>
      <c r="G2" s="111" t="s">
        <v>97</v>
      </c>
      <c r="H2" s="111" t="s">
        <v>98</v>
      </c>
      <c r="I2" s="111" t="s">
        <v>99</v>
      </c>
      <c r="J2" s="111" t="s">
        <v>100</v>
      </c>
    </row>
    <row r="3" spans="2:56">
      <c r="B3" s="112" t="s">
        <v>36</v>
      </c>
      <c r="C3" s="112" t="s">
        <v>80</v>
      </c>
      <c r="D3" s="113" t="s">
        <v>81</v>
      </c>
      <c r="E3" s="112" t="s">
        <v>107</v>
      </c>
      <c r="F3" s="114">
        <v>2027</v>
      </c>
      <c r="G3" s="115">
        <f t="shared" ref="G3:AD3" si="0">F3+1</f>
        <v>2028</v>
      </c>
      <c r="H3" s="115">
        <f t="shared" si="0"/>
        <v>2029</v>
      </c>
      <c r="I3" s="115">
        <f t="shared" si="0"/>
        <v>2030</v>
      </c>
      <c r="J3" s="115">
        <f t="shared" si="0"/>
        <v>2031</v>
      </c>
      <c r="K3" s="91">
        <f t="shared" si="0"/>
        <v>2032</v>
      </c>
      <c r="L3" s="91">
        <f t="shared" si="0"/>
        <v>2033</v>
      </c>
      <c r="M3" s="91">
        <f t="shared" si="0"/>
        <v>2034</v>
      </c>
      <c r="N3" s="91">
        <f t="shared" si="0"/>
        <v>2035</v>
      </c>
      <c r="O3" s="91">
        <f t="shared" si="0"/>
        <v>2036</v>
      </c>
      <c r="P3" s="92">
        <f t="shared" si="0"/>
        <v>2037</v>
      </c>
      <c r="Q3" s="92">
        <f t="shared" si="0"/>
        <v>2038</v>
      </c>
      <c r="R3" s="92">
        <f t="shared" si="0"/>
        <v>2039</v>
      </c>
      <c r="S3" s="92">
        <f t="shared" si="0"/>
        <v>2040</v>
      </c>
      <c r="T3" s="92">
        <f t="shared" si="0"/>
        <v>2041</v>
      </c>
      <c r="U3" s="92">
        <f t="shared" si="0"/>
        <v>2042</v>
      </c>
      <c r="V3" s="92">
        <f t="shared" si="0"/>
        <v>2043</v>
      </c>
      <c r="W3" s="92">
        <f t="shared" si="0"/>
        <v>2044</v>
      </c>
      <c r="X3" s="92">
        <f t="shared" si="0"/>
        <v>2045</v>
      </c>
      <c r="Y3" s="92">
        <f t="shared" si="0"/>
        <v>2046</v>
      </c>
      <c r="Z3" s="92">
        <f t="shared" si="0"/>
        <v>2047</v>
      </c>
      <c r="AA3" s="92">
        <f t="shared" si="0"/>
        <v>2048</v>
      </c>
      <c r="AB3" s="92">
        <f t="shared" si="0"/>
        <v>2049</v>
      </c>
      <c r="AC3" s="92">
        <f t="shared" si="0"/>
        <v>2050</v>
      </c>
      <c r="AD3" s="92">
        <f t="shared" si="0"/>
        <v>2051</v>
      </c>
    </row>
    <row r="4" spans="2:56">
      <c r="B4" s="116" t="s">
        <v>108</v>
      </c>
      <c r="C4" s="117" t="s">
        <v>101</v>
      </c>
      <c r="D4" s="118" t="s">
        <v>59</v>
      </c>
      <c r="E4" s="119"/>
      <c r="F4" s="120">
        <v>3.7839029964000002</v>
      </c>
      <c r="G4" s="121">
        <v>3.5613204672000003</v>
      </c>
      <c r="H4" s="121">
        <v>0</v>
      </c>
      <c r="I4" s="121">
        <v>0</v>
      </c>
      <c r="J4" s="121">
        <v>0</v>
      </c>
      <c r="K4" s="121">
        <v>4</v>
      </c>
      <c r="L4" s="121">
        <v>4</v>
      </c>
      <c r="M4" s="121">
        <v>4</v>
      </c>
      <c r="N4" s="121">
        <v>4</v>
      </c>
      <c r="O4" s="121">
        <v>4</v>
      </c>
      <c r="P4" s="95"/>
      <c r="Q4" s="95"/>
      <c r="R4" s="95"/>
      <c r="S4" s="95"/>
      <c r="T4" s="95"/>
      <c r="U4" s="95"/>
      <c r="V4" s="95"/>
      <c r="W4" s="95"/>
      <c r="X4" s="95"/>
      <c r="Y4" s="95"/>
      <c r="Z4" s="96"/>
      <c r="AA4" s="95"/>
      <c r="AB4" s="95"/>
      <c r="AC4" s="95"/>
      <c r="AD4" s="95"/>
      <c r="AF4" s="3"/>
      <c r="AG4" s="3"/>
      <c r="AH4" s="3"/>
      <c r="AI4" s="3"/>
      <c r="AJ4" s="3"/>
      <c r="AK4" s="3"/>
      <c r="AL4" s="3"/>
      <c r="AM4" s="3"/>
      <c r="AN4" s="3"/>
      <c r="AO4" s="3"/>
      <c r="AP4" s="3"/>
      <c r="AQ4" s="3"/>
      <c r="AR4" s="3"/>
      <c r="AS4" s="3"/>
      <c r="AT4" s="3"/>
      <c r="AU4" s="3"/>
      <c r="AV4" s="3"/>
      <c r="AW4" s="3"/>
      <c r="AX4" s="3"/>
      <c r="AY4" s="3"/>
      <c r="AZ4" s="3"/>
      <c r="BA4" s="3"/>
      <c r="BB4" s="3"/>
      <c r="BC4" s="3"/>
      <c r="BD4" s="3"/>
    </row>
    <row r="5" spans="2:56">
      <c r="B5" s="122" t="str">
        <f>B4</f>
        <v>Powercor</v>
      </c>
      <c r="C5" s="123" t="s">
        <v>101</v>
      </c>
      <c r="D5" s="123" t="s">
        <v>102</v>
      </c>
      <c r="E5" s="124"/>
      <c r="F5" s="125">
        <v>36.055465295492979</v>
      </c>
      <c r="G5" s="126">
        <v>25.329815031987426</v>
      </c>
      <c r="H5" s="126">
        <v>35.439974254086877</v>
      </c>
      <c r="I5" s="126">
        <v>44.165515716803561</v>
      </c>
      <c r="J5" s="126">
        <v>15.26361573698459</v>
      </c>
      <c r="K5" s="126">
        <v>21</v>
      </c>
      <c r="L5" s="126">
        <v>21</v>
      </c>
      <c r="M5" s="126">
        <v>21</v>
      </c>
      <c r="N5" s="126">
        <v>21</v>
      </c>
      <c r="O5" s="126">
        <v>21</v>
      </c>
      <c r="P5" s="95"/>
      <c r="Q5" s="95"/>
      <c r="R5" s="95"/>
      <c r="S5" s="95"/>
      <c r="T5" s="95"/>
      <c r="U5" s="95"/>
      <c r="V5" s="95"/>
      <c r="W5" s="95"/>
      <c r="X5" s="95"/>
      <c r="Y5" s="95"/>
      <c r="Z5" s="95"/>
      <c r="AA5" s="95"/>
      <c r="AB5" s="95"/>
      <c r="AC5" s="95"/>
      <c r="AD5" s="95"/>
      <c r="AF5" s="3"/>
      <c r="AG5" s="3"/>
      <c r="AH5" s="3"/>
      <c r="AI5" s="3"/>
      <c r="AJ5" s="3"/>
      <c r="AK5" s="3"/>
      <c r="AL5" s="3"/>
      <c r="AM5" s="3"/>
      <c r="AN5" s="3"/>
      <c r="AO5" s="3"/>
      <c r="AP5" s="3"/>
      <c r="AQ5" s="3"/>
      <c r="AR5" s="3"/>
      <c r="AS5" s="3"/>
      <c r="AT5" s="3"/>
      <c r="AU5" s="3"/>
      <c r="AV5" s="3"/>
      <c r="AW5" s="3"/>
      <c r="AX5" s="3"/>
      <c r="AY5" s="3"/>
      <c r="AZ5" s="3"/>
      <c r="BA5" s="3"/>
      <c r="BB5" s="3"/>
      <c r="BC5" s="3"/>
      <c r="BD5" s="3"/>
    </row>
    <row r="6" spans="2:56">
      <c r="B6" s="122" t="str">
        <f t="shared" ref="B6:B7" si="1">B5</f>
        <v>Powercor</v>
      </c>
      <c r="C6" s="123" t="s">
        <v>101</v>
      </c>
      <c r="D6" s="123" t="s">
        <v>103</v>
      </c>
      <c r="E6" s="124"/>
      <c r="F6" s="125">
        <v>6.7089664233808417</v>
      </c>
      <c r="G6" s="126">
        <v>7.9067910757265345</v>
      </c>
      <c r="H6" s="126">
        <v>5.0900222900043346</v>
      </c>
      <c r="I6" s="126">
        <v>5.2406444974497797</v>
      </c>
      <c r="J6" s="126">
        <v>6.602224227445487</v>
      </c>
      <c r="K6" s="126">
        <v>7</v>
      </c>
      <c r="L6" s="126">
        <v>7</v>
      </c>
      <c r="M6" s="126">
        <v>7</v>
      </c>
      <c r="N6" s="126">
        <v>7</v>
      </c>
      <c r="O6" s="126">
        <v>7</v>
      </c>
      <c r="P6" s="95"/>
      <c r="Q6" s="95"/>
      <c r="R6" s="95"/>
      <c r="S6" s="95"/>
      <c r="T6" s="95"/>
      <c r="U6" s="95"/>
      <c r="V6" s="95"/>
      <c r="W6" s="95"/>
      <c r="X6" s="95"/>
      <c r="Y6" s="95"/>
      <c r="Z6" s="95"/>
      <c r="AA6" s="95"/>
      <c r="AB6" s="95"/>
      <c r="AC6" s="95"/>
      <c r="AD6" s="95"/>
      <c r="AF6" s="3"/>
      <c r="AG6" s="3"/>
      <c r="AH6" s="3"/>
      <c r="AI6" s="3"/>
      <c r="AJ6" s="3"/>
      <c r="AK6" s="3"/>
      <c r="AL6" s="3"/>
      <c r="AM6" s="3"/>
      <c r="AN6" s="3"/>
      <c r="AO6" s="3"/>
      <c r="AP6" s="3"/>
      <c r="AQ6" s="3"/>
      <c r="AR6" s="3"/>
      <c r="AS6" s="3"/>
      <c r="AT6" s="3"/>
      <c r="AU6" s="3"/>
      <c r="AV6" s="3"/>
      <c r="AW6" s="3"/>
      <c r="AX6" s="3"/>
      <c r="AY6" s="3"/>
      <c r="AZ6" s="3"/>
      <c r="BA6" s="3"/>
      <c r="BB6" s="3"/>
      <c r="BC6" s="3"/>
      <c r="BD6" s="3"/>
    </row>
    <row r="7" spans="2:56">
      <c r="B7" s="122" t="str">
        <f t="shared" si="1"/>
        <v>Powercor</v>
      </c>
      <c r="C7" s="123" t="s">
        <v>101</v>
      </c>
      <c r="D7" s="123" t="s">
        <v>104</v>
      </c>
      <c r="E7" s="124"/>
      <c r="F7" s="125">
        <v>8.0151467485028203</v>
      </c>
      <c r="G7" s="126">
        <v>20.003518531148874</v>
      </c>
      <c r="H7" s="126">
        <v>12.648164609061066</v>
      </c>
      <c r="I7" s="126">
        <v>24.24523866910733</v>
      </c>
      <c r="J7" s="126">
        <v>25.329297859297945</v>
      </c>
      <c r="K7" s="126">
        <v>22</v>
      </c>
      <c r="L7" s="126">
        <v>22</v>
      </c>
      <c r="M7" s="126">
        <v>22</v>
      </c>
      <c r="N7" s="126">
        <v>22</v>
      </c>
      <c r="O7" s="126">
        <v>22</v>
      </c>
      <c r="P7" s="95"/>
      <c r="Q7" s="95"/>
      <c r="R7" s="95"/>
      <c r="S7" s="95"/>
      <c r="T7" s="95"/>
      <c r="U7" s="95"/>
      <c r="V7" s="95"/>
      <c r="W7" s="95"/>
      <c r="X7" s="95"/>
      <c r="Y7" s="95"/>
      <c r="Z7" s="95"/>
      <c r="AA7" s="95"/>
      <c r="AB7" s="95"/>
      <c r="AC7" s="95"/>
      <c r="AD7" s="95"/>
      <c r="AF7" s="3"/>
      <c r="AG7" s="3"/>
      <c r="AH7" s="3"/>
      <c r="AI7" s="3"/>
      <c r="AJ7" s="3"/>
      <c r="AK7" s="3"/>
      <c r="AL7" s="3"/>
      <c r="AM7" s="3"/>
      <c r="AN7" s="3"/>
      <c r="AO7" s="3"/>
      <c r="AP7" s="3"/>
      <c r="AQ7" s="3"/>
      <c r="AR7" s="3"/>
      <c r="AS7" s="3"/>
      <c r="AT7" s="3"/>
      <c r="AU7" s="3"/>
      <c r="AV7" s="3"/>
      <c r="AW7" s="3"/>
      <c r="AX7" s="3"/>
      <c r="AY7" s="3"/>
      <c r="AZ7" s="3"/>
      <c r="BA7" s="3"/>
      <c r="BB7" s="3"/>
      <c r="BC7" s="3"/>
      <c r="BD7" s="3"/>
    </row>
    <row r="8" spans="2:56">
      <c r="B8" s="127"/>
      <c r="C8" s="97"/>
      <c r="D8" s="97"/>
      <c r="E8" s="128"/>
      <c r="F8" s="129"/>
      <c r="G8" s="130"/>
      <c r="H8" s="130"/>
      <c r="I8" s="130"/>
      <c r="J8" s="130"/>
      <c r="K8" s="95"/>
      <c r="L8" s="95"/>
      <c r="M8" s="95"/>
      <c r="N8" s="95"/>
      <c r="O8" s="95"/>
      <c r="P8" s="95"/>
      <c r="Q8" s="95"/>
      <c r="R8" s="95"/>
      <c r="S8" s="95"/>
      <c r="T8" s="95"/>
      <c r="U8" s="95"/>
      <c r="V8" s="95"/>
      <c r="W8" s="95"/>
      <c r="X8" s="95"/>
      <c r="Y8" s="95"/>
      <c r="Z8" s="95"/>
      <c r="AA8" s="95"/>
      <c r="AB8" s="95"/>
      <c r="AC8" s="95"/>
      <c r="AD8" s="95"/>
      <c r="AF8" s="3"/>
      <c r="AG8" s="3"/>
      <c r="AH8" s="3"/>
      <c r="AI8" s="3"/>
      <c r="AJ8" s="3"/>
      <c r="AK8" s="3"/>
      <c r="AL8" s="3"/>
      <c r="AM8" s="3"/>
      <c r="AN8" s="3"/>
      <c r="AO8" s="3"/>
      <c r="AP8" s="3"/>
      <c r="AQ8" s="3"/>
      <c r="AR8" s="3"/>
      <c r="AS8" s="3"/>
      <c r="AT8" s="3"/>
      <c r="AU8" s="3"/>
      <c r="AV8" s="3"/>
      <c r="AW8" s="3"/>
      <c r="AX8" s="3"/>
      <c r="AY8" s="3"/>
      <c r="AZ8" s="3"/>
      <c r="BA8" s="3"/>
      <c r="BB8" s="3"/>
      <c r="BC8" s="3"/>
      <c r="BD8" s="3"/>
    </row>
    <row r="9" spans="2:56">
      <c r="B9" s="20"/>
      <c r="C9" s="93"/>
      <c r="D9" s="97"/>
      <c r="E9" s="128"/>
      <c r="F9" s="131"/>
      <c r="G9" s="95"/>
      <c r="H9" s="95"/>
      <c r="I9" s="95"/>
      <c r="J9" s="95"/>
      <c r="K9" s="95"/>
      <c r="L9" s="95"/>
      <c r="M9" s="95"/>
      <c r="N9" s="95"/>
      <c r="O9" s="95"/>
      <c r="P9" s="95"/>
      <c r="Q9" s="95"/>
      <c r="R9" s="95"/>
      <c r="S9" s="95"/>
      <c r="T9" s="95"/>
      <c r="U9" s="95"/>
      <c r="V9" s="95"/>
      <c r="W9" s="95"/>
      <c r="X9" s="95"/>
      <c r="Y9" s="95"/>
      <c r="Z9" s="95"/>
      <c r="AA9" s="95"/>
      <c r="AB9" s="95"/>
      <c r="AC9" s="95"/>
      <c r="AD9" s="95"/>
      <c r="AF9" s="3"/>
      <c r="AG9" s="3"/>
      <c r="AH9" s="3"/>
      <c r="AI9" s="3"/>
      <c r="AJ9" s="3"/>
      <c r="AK9" s="3"/>
      <c r="AL9" s="3"/>
      <c r="AM9" s="3"/>
      <c r="AN9" s="3"/>
      <c r="AO9" s="3"/>
      <c r="AP9" s="3"/>
      <c r="AQ9" s="3"/>
      <c r="AR9" s="3"/>
      <c r="AS9" s="3"/>
      <c r="AT9" s="3"/>
      <c r="AU9" s="3"/>
      <c r="AV9" s="3"/>
      <c r="AW9" s="3"/>
      <c r="AX9" s="3"/>
      <c r="AY9" s="3"/>
      <c r="AZ9" s="3"/>
      <c r="BA9" s="3"/>
      <c r="BB9" s="3"/>
      <c r="BC9" s="3"/>
      <c r="BD9" s="3"/>
    </row>
    <row r="10" spans="2:56">
      <c r="B10" s="20"/>
      <c r="C10" s="93"/>
      <c r="D10" s="97"/>
      <c r="E10" s="128"/>
      <c r="F10" s="131"/>
      <c r="G10" s="95"/>
      <c r="H10" s="95"/>
      <c r="I10" s="95"/>
      <c r="J10" s="95"/>
      <c r="K10" s="95"/>
      <c r="L10" s="95"/>
      <c r="M10" s="95"/>
      <c r="N10" s="95"/>
      <c r="O10" s="95"/>
      <c r="P10" s="95"/>
      <c r="Q10" s="95"/>
      <c r="R10" s="95"/>
      <c r="S10" s="95"/>
      <c r="T10" s="95"/>
      <c r="U10" s="95"/>
      <c r="V10" s="95"/>
      <c r="W10" s="95"/>
      <c r="X10" s="95"/>
      <c r="Y10" s="95"/>
      <c r="Z10" s="95"/>
      <c r="AA10" s="95"/>
      <c r="AB10" s="95"/>
      <c r="AC10" s="95"/>
      <c r="AD10" s="95"/>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2:56">
      <c r="B11" s="20"/>
      <c r="C11" s="93"/>
      <c r="D11" s="98"/>
      <c r="E11" s="128"/>
      <c r="F11" s="131"/>
      <c r="G11" s="95"/>
      <c r="H11" s="95"/>
      <c r="I11" s="95"/>
      <c r="J11" s="95"/>
      <c r="K11" s="95"/>
      <c r="L11" s="95"/>
      <c r="M11" s="95"/>
      <c r="N11" s="95"/>
      <c r="O11" s="95"/>
      <c r="P11" s="95"/>
      <c r="Q11" s="95"/>
      <c r="R11" s="95"/>
      <c r="S11" s="95"/>
      <c r="T11" s="95"/>
      <c r="U11" s="95"/>
      <c r="V11" s="95"/>
      <c r="W11" s="95"/>
      <c r="X11" s="95"/>
      <c r="Y11" s="95"/>
      <c r="Z11" s="95"/>
      <c r="AA11" s="95"/>
      <c r="AB11" s="95"/>
      <c r="AC11" s="95"/>
      <c r="AD11" s="95"/>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2:56">
      <c r="B12" s="20"/>
      <c r="C12" s="93"/>
      <c r="D12" s="97"/>
      <c r="E12" s="128"/>
      <c r="F12" s="131"/>
      <c r="G12" s="95"/>
      <c r="H12" s="95"/>
      <c r="I12" s="95"/>
      <c r="J12" s="95"/>
      <c r="K12" s="95"/>
      <c r="L12" s="95"/>
      <c r="M12" s="95"/>
      <c r="N12" s="95"/>
      <c r="O12" s="95"/>
      <c r="P12" s="95"/>
      <c r="Q12" s="95"/>
      <c r="R12" s="95"/>
      <c r="S12" s="95"/>
      <c r="T12" s="95"/>
      <c r="U12" s="95"/>
      <c r="V12" s="95"/>
      <c r="W12" s="95"/>
      <c r="X12" s="95"/>
      <c r="Y12" s="95"/>
      <c r="Z12" s="95"/>
      <c r="AA12" s="95"/>
      <c r="AB12" s="95"/>
      <c r="AC12" s="95"/>
      <c r="AD12" s="95"/>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2:56">
      <c r="B13" s="20"/>
      <c r="C13" s="93"/>
      <c r="D13" s="97"/>
      <c r="E13" s="128"/>
      <c r="F13" s="131"/>
      <c r="G13" s="95"/>
      <c r="H13" s="95"/>
      <c r="I13" s="95"/>
      <c r="J13" s="95"/>
      <c r="K13" s="95"/>
      <c r="L13" s="95"/>
      <c r="M13" s="95"/>
      <c r="N13" s="95"/>
      <c r="O13" s="95"/>
      <c r="P13" s="95"/>
      <c r="Q13" s="95"/>
      <c r="R13" s="95"/>
      <c r="S13" s="95"/>
      <c r="T13" s="95"/>
      <c r="U13" s="95"/>
      <c r="V13" s="95"/>
      <c r="W13" s="95"/>
      <c r="X13" s="95"/>
      <c r="Y13" s="95"/>
      <c r="Z13" s="95"/>
      <c r="AA13" s="95"/>
      <c r="AB13" s="95"/>
      <c r="AC13" s="95"/>
      <c r="AD13" s="95"/>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2:56">
      <c r="B14" s="20"/>
      <c r="C14" s="93"/>
      <c r="D14" s="97"/>
      <c r="E14" s="128"/>
      <c r="F14" s="131"/>
      <c r="G14" s="95"/>
      <c r="H14" s="95"/>
      <c r="I14" s="95"/>
      <c r="J14" s="95"/>
      <c r="K14" s="95"/>
      <c r="L14" s="95"/>
      <c r="M14" s="95"/>
      <c r="N14" s="95"/>
      <c r="O14" s="95"/>
      <c r="P14" s="95"/>
      <c r="Q14" s="95"/>
      <c r="R14" s="95"/>
      <c r="S14" s="95"/>
      <c r="T14" s="95"/>
      <c r="U14" s="95"/>
      <c r="V14" s="95"/>
      <c r="W14" s="95"/>
      <c r="X14" s="95"/>
      <c r="Y14" s="95"/>
      <c r="Z14" s="95"/>
      <c r="AA14" s="95"/>
      <c r="AB14" s="95"/>
      <c r="AC14" s="95"/>
      <c r="AD14" s="95"/>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2:56">
      <c r="B15" s="20"/>
      <c r="C15" s="93"/>
      <c r="D15" s="98"/>
      <c r="E15" s="128"/>
      <c r="F15" s="131"/>
      <c r="G15" s="95"/>
      <c r="H15" s="95"/>
      <c r="I15" s="95"/>
      <c r="J15" s="95"/>
      <c r="K15" s="95"/>
      <c r="L15" s="95"/>
      <c r="M15" s="95"/>
      <c r="N15" s="95"/>
      <c r="O15" s="95"/>
      <c r="P15" s="95"/>
      <c r="Q15" s="95"/>
      <c r="R15" s="95"/>
      <c r="S15" s="95"/>
      <c r="T15" s="95"/>
      <c r="U15" s="95"/>
      <c r="V15" s="95"/>
      <c r="W15" s="95"/>
      <c r="X15" s="95"/>
      <c r="Y15" s="95"/>
      <c r="Z15" s="95"/>
      <c r="AA15" s="95"/>
      <c r="AB15" s="95"/>
      <c r="AC15" s="95"/>
      <c r="AD15" s="95"/>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2:56">
      <c r="B16" s="20"/>
      <c r="C16" s="93"/>
      <c r="D16" s="98"/>
      <c r="E16" s="132"/>
      <c r="F16" s="131"/>
      <c r="G16" s="95"/>
      <c r="H16" s="95"/>
      <c r="I16" s="95"/>
      <c r="J16" s="95"/>
      <c r="K16" s="95"/>
      <c r="L16" s="95"/>
      <c r="M16" s="95"/>
      <c r="N16" s="95"/>
      <c r="O16" s="95"/>
      <c r="P16" s="95"/>
      <c r="Q16" s="95"/>
      <c r="R16" s="95"/>
      <c r="S16" s="95"/>
      <c r="T16" s="95"/>
      <c r="U16" s="95"/>
      <c r="V16" s="95"/>
      <c r="W16" s="95"/>
      <c r="X16" s="95"/>
      <c r="Y16" s="95"/>
      <c r="Z16" s="95"/>
      <c r="AA16" s="95"/>
      <c r="AB16" s="95"/>
      <c r="AC16" s="95"/>
      <c r="AD16" s="95"/>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2:56">
      <c r="B17" s="20"/>
      <c r="C17" s="93"/>
      <c r="D17" s="98"/>
      <c r="E17" s="94"/>
      <c r="F17" s="131"/>
      <c r="G17" s="95"/>
      <c r="H17" s="95"/>
      <c r="I17" s="95"/>
      <c r="J17" s="95"/>
      <c r="K17" s="95"/>
      <c r="L17" s="95"/>
      <c r="M17" s="95"/>
      <c r="N17" s="95"/>
      <c r="O17" s="95"/>
      <c r="P17" s="95"/>
      <c r="Q17" s="95"/>
      <c r="R17" s="95"/>
      <c r="S17" s="95"/>
      <c r="T17" s="95"/>
      <c r="U17" s="95"/>
      <c r="V17" s="95"/>
      <c r="W17" s="95"/>
      <c r="X17" s="95"/>
      <c r="Y17" s="95"/>
      <c r="Z17" s="95"/>
      <c r="AA17" s="95"/>
      <c r="AB17" s="95"/>
      <c r="AC17" s="95"/>
      <c r="AD17" s="95"/>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2:56">
      <c r="B18" s="20"/>
      <c r="C18" s="93"/>
      <c r="D18" s="98"/>
      <c r="E18" s="94"/>
      <c r="F18" s="131"/>
      <c r="G18" s="95"/>
      <c r="H18" s="95"/>
      <c r="I18" s="95"/>
      <c r="J18" s="95"/>
      <c r="K18" s="95"/>
      <c r="L18" s="95"/>
      <c r="M18" s="95"/>
      <c r="N18" s="95"/>
      <c r="O18" s="95"/>
      <c r="P18" s="95"/>
      <c r="Q18" s="95"/>
      <c r="R18" s="95"/>
      <c r="S18" s="95"/>
      <c r="T18" s="95"/>
      <c r="U18" s="95"/>
      <c r="V18" s="95"/>
      <c r="W18" s="95"/>
      <c r="X18" s="95"/>
      <c r="Y18" s="95"/>
      <c r="Z18" s="95"/>
      <c r="AA18" s="95"/>
      <c r="AB18" s="95"/>
      <c r="AC18" s="95"/>
      <c r="AD18" s="95"/>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2:56">
      <c r="B19" s="20"/>
      <c r="C19" s="93"/>
      <c r="D19" s="98"/>
      <c r="E19" s="94"/>
      <c r="F19" s="131"/>
      <c r="G19" s="95"/>
      <c r="H19" s="95"/>
      <c r="I19" s="95"/>
      <c r="J19" s="95"/>
      <c r="K19" s="95"/>
      <c r="L19" s="95"/>
      <c r="M19" s="95"/>
      <c r="N19" s="95"/>
      <c r="O19" s="95"/>
      <c r="P19" s="95"/>
      <c r="Q19" s="95"/>
      <c r="R19" s="95"/>
      <c r="S19" s="95"/>
      <c r="T19" s="95"/>
      <c r="U19" s="95"/>
      <c r="V19" s="95"/>
      <c r="W19" s="95"/>
      <c r="X19" s="95"/>
      <c r="Y19" s="95"/>
      <c r="Z19" s="95"/>
      <c r="AA19" s="95"/>
      <c r="AB19" s="95"/>
      <c r="AC19" s="95"/>
      <c r="AD19" s="95"/>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2:56">
      <c r="B20" s="20"/>
      <c r="C20" s="93"/>
      <c r="D20" s="98"/>
      <c r="E20" s="94"/>
      <c r="F20" s="131"/>
      <c r="G20" s="95"/>
      <c r="H20" s="95"/>
      <c r="I20" s="95"/>
      <c r="J20" s="95"/>
      <c r="K20" s="95"/>
      <c r="L20" s="95"/>
      <c r="M20" s="95"/>
      <c r="N20" s="95"/>
      <c r="O20" s="95"/>
      <c r="P20" s="95"/>
      <c r="Q20" s="95"/>
      <c r="R20" s="95"/>
      <c r="S20" s="95"/>
      <c r="T20" s="95"/>
      <c r="U20" s="95"/>
      <c r="V20" s="95"/>
      <c r="W20" s="95"/>
      <c r="X20" s="95"/>
      <c r="Y20" s="95"/>
      <c r="Z20" s="95"/>
      <c r="AA20" s="95"/>
      <c r="AB20" s="95"/>
      <c r="AC20" s="95"/>
      <c r="AD20" s="95"/>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2:56">
      <c r="B21" s="20"/>
      <c r="C21" s="93"/>
      <c r="D21" s="98"/>
      <c r="E21" s="128"/>
      <c r="F21" s="131"/>
      <c r="G21" s="95"/>
      <c r="H21" s="95"/>
      <c r="I21" s="95"/>
      <c r="J21" s="95"/>
      <c r="K21" s="95"/>
      <c r="L21" s="95"/>
      <c r="M21" s="95"/>
      <c r="N21" s="95"/>
      <c r="O21" s="95"/>
      <c r="P21" s="95"/>
      <c r="Q21" s="95"/>
      <c r="R21" s="95"/>
      <c r="S21" s="95"/>
      <c r="T21" s="95"/>
      <c r="U21" s="95"/>
      <c r="V21" s="95"/>
      <c r="W21" s="95"/>
      <c r="X21" s="95"/>
      <c r="Y21" s="95"/>
      <c r="Z21" s="95"/>
      <c r="AA21" s="95"/>
      <c r="AB21" s="95"/>
      <c r="AC21" s="95"/>
      <c r="AD21" s="95"/>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2:56">
      <c r="B22" s="20"/>
      <c r="C22" s="93"/>
      <c r="D22" s="98"/>
      <c r="E22" s="128"/>
      <c r="F22" s="131"/>
      <c r="G22" s="95"/>
      <c r="H22" s="95"/>
      <c r="I22" s="95"/>
      <c r="J22" s="95"/>
      <c r="K22" s="95"/>
      <c r="L22" s="95"/>
      <c r="M22" s="95"/>
      <c r="N22" s="95"/>
      <c r="O22" s="95"/>
      <c r="P22" s="95"/>
      <c r="Q22" s="95"/>
      <c r="R22" s="95"/>
      <c r="S22" s="95"/>
      <c r="T22" s="95"/>
      <c r="U22" s="95"/>
      <c r="V22" s="95"/>
      <c r="W22" s="95"/>
      <c r="X22" s="95"/>
      <c r="Y22" s="95"/>
      <c r="Z22" s="95"/>
      <c r="AA22" s="95"/>
      <c r="AB22" s="95"/>
      <c r="AC22" s="95"/>
      <c r="AD22" s="95"/>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2:56">
      <c r="B23" s="20"/>
      <c r="C23" s="93"/>
      <c r="D23" s="98"/>
      <c r="E23" s="128"/>
      <c r="F23" s="131"/>
      <c r="G23" s="95"/>
      <c r="H23" s="95"/>
      <c r="I23" s="95"/>
      <c r="J23" s="95"/>
      <c r="K23" s="95"/>
      <c r="L23" s="95"/>
      <c r="M23" s="95"/>
      <c r="N23" s="95"/>
      <c r="O23" s="95"/>
      <c r="P23" s="95"/>
      <c r="Q23" s="95"/>
      <c r="R23" s="95"/>
      <c r="S23" s="95"/>
      <c r="T23" s="95"/>
      <c r="U23" s="95"/>
      <c r="V23" s="95"/>
      <c r="W23" s="95"/>
      <c r="X23" s="95"/>
      <c r="Y23" s="95"/>
      <c r="Z23" s="95"/>
      <c r="AA23" s="95"/>
      <c r="AB23" s="95"/>
      <c r="AC23" s="95"/>
      <c r="AD23" s="95"/>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2:56">
      <c r="B24" s="20"/>
      <c r="C24" s="93"/>
      <c r="D24" s="98"/>
      <c r="E24" s="128"/>
      <c r="F24" s="131"/>
      <c r="G24" s="95"/>
      <c r="H24" s="95"/>
      <c r="I24" s="95"/>
      <c r="J24" s="95"/>
      <c r="K24" s="95"/>
      <c r="L24" s="95"/>
      <c r="M24" s="95"/>
      <c r="N24" s="95"/>
      <c r="O24" s="95"/>
      <c r="P24" s="95"/>
      <c r="Q24" s="95"/>
      <c r="R24" s="95"/>
      <c r="S24" s="95"/>
      <c r="T24" s="95"/>
      <c r="U24" s="95"/>
      <c r="V24" s="95"/>
      <c r="W24" s="95"/>
      <c r="X24" s="95"/>
      <c r="Y24" s="95"/>
      <c r="Z24" s="95"/>
      <c r="AA24" s="95"/>
      <c r="AB24" s="95"/>
      <c r="AC24" s="95"/>
      <c r="AD24" s="95"/>
      <c r="AF24" s="3"/>
      <c r="AG24" s="3"/>
      <c r="AH24" s="3"/>
      <c r="AI24" s="3"/>
      <c r="AJ24" s="3"/>
      <c r="AK24" s="3"/>
      <c r="AL24" s="3"/>
      <c r="AM24" s="3"/>
      <c r="AN24" s="3"/>
      <c r="AO24" s="3"/>
      <c r="AP24" s="3"/>
      <c r="AQ24" s="3"/>
      <c r="AR24" s="3"/>
      <c r="AS24" s="3"/>
      <c r="AT24" s="3"/>
      <c r="AU24" s="3"/>
      <c r="AV24" s="3"/>
      <c r="AW24" s="3"/>
      <c r="AX24" s="3"/>
      <c r="AY24" s="3"/>
      <c r="AZ24" s="3"/>
      <c r="BA24" s="3"/>
      <c r="BB24" s="3"/>
      <c r="BC24" s="3"/>
      <c r="BD24" s="3"/>
    </row>
    <row r="25" spans="2:56">
      <c r="B25" s="20"/>
      <c r="C25" s="93"/>
      <c r="D25" s="98"/>
      <c r="E25" s="94"/>
      <c r="F25" s="131"/>
      <c r="G25" s="95"/>
      <c r="H25" s="95"/>
      <c r="I25" s="95"/>
      <c r="J25" s="95"/>
      <c r="K25" s="95"/>
      <c r="L25" s="95"/>
      <c r="M25" s="95"/>
      <c r="N25" s="95"/>
      <c r="O25" s="95"/>
      <c r="P25" s="95"/>
      <c r="Q25" s="95"/>
      <c r="R25" s="95"/>
      <c r="S25" s="95"/>
      <c r="T25" s="95"/>
      <c r="U25" s="95"/>
      <c r="V25" s="95"/>
      <c r="W25" s="95"/>
      <c r="X25" s="95"/>
      <c r="Y25" s="95"/>
      <c r="Z25" s="95"/>
      <c r="AA25" s="95"/>
      <c r="AB25" s="95"/>
      <c r="AC25" s="95"/>
      <c r="AD25" s="95"/>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2:56">
      <c r="B26" s="20"/>
      <c r="C26" s="93"/>
      <c r="D26" s="98"/>
      <c r="E26" s="128"/>
      <c r="F26" s="131"/>
      <c r="G26" s="95"/>
      <c r="H26" s="95"/>
      <c r="I26" s="95"/>
      <c r="J26" s="95"/>
      <c r="K26" s="95"/>
      <c r="L26" s="95"/>
      <c r="M26" s="95"/>
      <c r="N26" s="95"/>
      <c r="O26" s="95"/>
      <c r="P26" s="95"/>
      <c r="Q26" s="95"/>
      <c r="R26" s="95"/>
      <c r="S26" s="95"/>
      <c r="T26" s="95"/>
      <c r="U26" s="95"/>
      <c r="V26" s="95"/>
      <c r="W26" s="95"/>
      <c r="X26" s="95"/>
      <c r="Y26" s="95"/>
      <c r="Z26" s="95"/>
      <c r="AA26" s="95"/>
      <c r="AB26" s="95"/>
      <c r="AC26" s="95"/>
      <c r="AD26" s="95"/>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2:56">
      <c r="B27" s="20"/>
      <c r="C27" s="93"/>
      <c r="D27" s="98"/>
      <c r="E27" s="128"/>
      <c r="F27" s="131"/>
      <c r="G27" s="95"/>
      <c r="H27" s="95"/>
      <c r="I27" s="95"/>
      <c r="J27" s="95"/>
      <c r="K27" s="95"/>
      <c r="L27" s="95"/>
      <c r="M27" s="95"/>
      <c r="N27" s="95"/>
      <c r="O27" s="95"/>
      <c r="P27" s="95"/>
      <c r="Q27" s="95"/>
      <c r="R27" s="95"/>
      <c r="S27" s="95"/>
      <c r="T27" s="95"/>
      <c r="U27" s="95"/>
      <c r="V27" s="95"/>
      <c r="W27" s="95"/>
      <c r="X27" s="95"/>
      <c r="Y27" s="95"/>
      <c r="Z27" s="95"/>
      <c r="AA27" s="95"/>
      <c r="AB27" s="95"/>
      <c r="AC27" s="95"/>
      <c r="AD27" s="95"/>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2:56">
      <c r="B28" s="20"/>
      <c r="C28" s="93"/>
      <c r="D28" s="98"/>
      <c r="E28" s="128"/>
      <c r="F28" s="131"/>
      <c r="G28" s="95"/>
      <c r="H28" s="95"/>
      <c r="I28" s="95"/>
      <c r="J28" s="95"/>
      <c r="K28" s="95"/>
      <c r="L28" s="95"/>
      <c r="M28" s="95"/>
      <c r="N28" s="95"/>
      <c r="O28" s="95"/>
      <c r="P28" s="95"/>
      <c r="Q28" s="95"/>
      <c r="R28" s="95"/>
      <c r="S28" s="95"/>
      <c r="T28" s="95"/>
      <c r="U28" s="95"/>
      <c r="V28" s="95"/>
      <c r="W28" s="95"/>
      <c r="X28" s="95"/>
      <c r="Y28" s="95"/>
      <c r="Z28" s="95"/>
      <c r="AA28" s="95"/>
      <c r="AB28" s="95"/>
      <c r="AC28" s="95"/>
      <c r="AD28" s="95"/>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2:56">
      <c r="B29" s="20"/>
      <c r="C29" s="93"/>
      <c r="D29" s="98"/>
      <c r="E29" s="128"/>
      <c r="F29" s="131"/>
      <c r="G29" s="95"/>
      <c r="H29" s="95"/>
      <c r="I29" s="95"/>
      <c r="J29" s="95"/>
      <c r="K29" s="95"/>
      <c r="L29" s="95"/>
      <c r="M29" s="95"/>
      <c r="N29" s="95"/>
      <c r="O29" s="95"/>
      <c r="P29" s="95"/>
      <c r="Q29" s="95"/>
      <c r="R29" s="95"/>
      <c r="S29" s="95"/>
      <c r="T29" s="95"/>
      <c r="U29" s="95"/>
      <c r="V29" s="95"/>
      <c r="W29" s="95"/>
      <c r="X29" s="95"/>
      <c r="Y29" s="95"/>
      <c r="Z29" s="95"/>
      <c r="AA29" s="95"/>
      <c r="AB29" s="95"/>
      <c r="AC29" s="95"/>
      <c r="AD29" s="95"/>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2:56">
      <c r="B30" s="20"/>
      <c r="C30" s="93"/>
      <c r="D30" s="98"/>
      <c r="E30" s="128"/>
      <c r="F30" s="131"/>
      <c r="G30" s="95"/>
      <c r="H30" s="95"/>
      <c r="I30" s="95"/>
      <c r="J30" s="95"/>
      <c r="K30" s="95"/>
      <c r="L30" s="95"/>
      <c r="M30" s="95"/>
      <c r="N30" s="95"/>
      <c r="O30" s="95"/>
      <c r="P30" s="95"/>
      <c r="Q30" s="95"/>
      <c r="R30" s="95"/>
      <c r="S30" s="95"/>
      <c r="T30" s="95"/>
      <c r="U30" s="95"/>
      <c r="V30" s="95"/>
      <c r="W30" s="95"/>
      <c r="X30" s="95"/>
      <c r="Y30" s="95"/>
      <c r="Z30" s="95"/>
      <c r="AA30" s="95"/>
      <c r="AB30" s="95"/>
      <c r="AC30" s="95"/>
      <c r="AD30" s="95"/>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2:56">
      <c r="B31" s="20"/>
      <c r="C31" s="93"/>
      <c r="D31" s="98"/>
      <c r="E31" s="128"/>
      <c r="F31" s="131"/>
      <c r="G31" s="95"/>
      <c r="H31" s="95"/>
      <c r="I31" s="95"/>
      <c r="J31" s="95"/>
      <c r="K31" s="95"/>
      <c r="L31" s="95"/>
      <c r="M31" s="95"/>
      <c r="N31" s="95"/>
      <c r="O31" s="95"/>
      <c r="P31" s="95"/>
      <c r="Q31" s="95"/>
      <c r="R31" s="95"/>
      <c r="S31" s="95"/>
      <c r="T31" s="95"/>
      <c r="U31" s="95"/>
      <c r="V31" s="95"/>
      <c r="W31" s="95"/>
      <c r="X31" s="95"/>
      <c r="Y31" s="95"/>
      <c r="Z31" s="95"/>
      <c r="AA31" s="95"/>
      <c r="AB31" s="95"/>
      <c r="AC31" s="95"/>
      <c r="AD31" s="95"/>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2:56">
      <c r="B32" s="20"/>
      <c r="C32" s="93"/>
      <c r="D32" s="98"/>
      <c r="E32" s="128"/>
      <c r="F32" s="131"/>
      <c r="G32" s="95"/>
      <c r="H32" s="95"/>
      <c r="I32" s="95"/>
      <c r="J32" s="95"/>
      <c r="K32" s="95"/>
      <c r="L32" s="95"/>
      <c r="M32" s="95"/>
      <c r="N32" s="95"/>
      <c r="O32" s="95"/>
      <c r="P32" s="95"/>
      <c r="Q32" s="95"/>
      <c r="R32" s="95"/>
      <c r="S32" s="95"/>
      <c r="T32" s="95"/>
      <c r="U32" s="95"/>
      <c r="V32" s="95"/>
      <c r="W32" s="95"/>
      <c r="X32" s="95"/>
      <c r="Y32" s="95"/>
      <c r="Z32" s="95"/>
      <c r="AA32" s="95"/>
      <c r="AB32" s="95"/>
      <c r="AC32" s="95"/>
      <c r="AD32" s="95"/>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2:56">
      <c r="B33" s="20"/>
      <c r="C33" s="93"/>
      <c r="D33" s="98"/>
      <c r="E33" s="128"/>
      <c r="F33" s="131"/>
      <c r="G33" s="95"/>
      <c r="H33" s="95"/>
      <c r="I33" s="95"/>
      <c r="J33" s="95"/>
      <c r="K33" s="95"/>
      <c r="L33" s="95"/>
      <c r="M33" s="95"/>
      <c r="N33" s="95"/>
      <c r="O33" s="95"/>
      <c r="P33" s="95"/>
      <c r="Q33" s="95"/>
      <c r="R33" s="95"/>
      <c r="S33" s="95"/>
      <c r="T33" s="95"/>
      <c r="U33" s="95"/>
      <c r="V33" s="95"/>
      <c r="W33" s="95"/>
      <c r="X33" s="95"/>
      <c r="Y33" s="95"/>
      <c r="Z33" s="95"/>
      <c r="AA33" s="95"/>
      <c r="AB33" s="95"/>
      <c r="AC33" s="95"/>
      <c r="AD33" s="95"/>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2:56">
      <c r="B34" s="20"/>
      <c r="C34" s="93"/>
      <c r="D34" s="98"/>
      <c r="E34" s="128"/>
      <c r="F34" s="131"/>
      <c r="G34" s="95"/>
      <c r="H34" s="95"/>
      <c r="I34" s="95"/>
      <c r="J34" s="95"/>
      <c r="K34" s="95"/>
      <c r="L34" s="95"/>
      <c r="M34" s="95"/>
      <c r="N34" s="95"/>
      <c r="O34" s="95"/>
      <c r="P34" s="95"/>
      <c r="Q34" s="95"/>
      <c r="R34" s="95"/>
      <c r="S34" s="95"/>
      <c r="T34" s="95"/>
      <c r="U34" s="95"/>
      <c r="V34" s="95"/>
      <c r="W34" s="95"/>
      <c r="X34" s="95"/>
      <c r="Y34" s="95"/>
      <c r="Z34" s="95"/>
      <c r="AA34" s="95"/>
      <c r="AB34" s="95"/>
      <c r="AC34" s="95"/>
      <c r="AD34" s="95"/>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2:56">
      <c r="B35" s="20"/>
      <c r="C35" s="93"/>
      <c r="D35" s="98"/>
      <c r="E35" s="128"/>
      <c r="F35" s="131"/>
      <c r="G35" s="95"/>
      <c r="H35" s="95"/>
      <c r="I35" s="95"/>
      <c r="J35" s="95"/>
      <c r="K35" s="95"/>
      <c r="L35" s="95"/>
      <c r="M35" s="95"/>
      <c r="N35" s="95"/>
      <c r="O35" s="95"/>
      <c r="P35" s="95"/>
      <c r="Q35" s="95"/>
      <c r="R35" s="95"/>
      <c r="S35" s="95"/>
      <c r="T35" s="95"/>
      <c r="U35" s="95"/>
      <c r="V35" s="95"/>
      <c r="W35" s="95"/>
      <c r="X35" s="95"/>
      <c r="Y35" s="95"/>
      <c r="Z35" s="95"/>
      <c r="AA35" s="95"/>
      <c r="AB35" s="95"/>
      <c r="AC35" s="95"/>
      <c r="AD35" s="95"/>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2:56">
      <c r="B36" s="20"/>
      <c r="C36" s="93"/>
      <c r="D36" s="98"/>
      <c r="E36" s="128"/>
      <c r="F36" s="131"/>
      <c r="G36" s="95"/>
      <c r="H36" s="95"/>
      <c r="I36" s="95"/>
      <c r="J36" s="95"/>
      <c r="K36" s="95"/>
      <c r="L36" s="95"/>
      <c r="M36" s="95"/>
      <c r="N36" s="95"/>
      <c r="O36" s="95"/>
      <c r="P36" s="95"/>
      <c r="Q36" s="95"/>
      <c r="R36" s="95"/>
      <c r="S36" s="95"/>
      <c r="T36" s="95"/>
      <c r="U36" s="95"/>
      <c r="V36" s="95"/>
      <c r="W36" s="95"/>
      <c r="X36" s="95"/>
      <c r="Y36" s="95"/>
      <c r="Z36" s="95"/>
      <c r="AA36" s="95"/>
      <c r="AB36" s="95"/>
      <c r="AC36" s="95"/>
      <c r="AD36" s="95"/>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2:56">
      <c r="B37" s="20"/>
      <c r="C37" s="93"/>
      <c r="D37" s="98"/>
      <c r="E37" s="128"/>
      <c r="F37" s="131"/>
      <c r="G37" s="95"/>
      <c r="H37" s="95"/>
      <c r="I37" s="95"/>
      <c r="J37" s="95"/>
      <c r="K37" s="95"/>
      <c r="L37" s="95"/>
      <c r="M37" s="95"/>
      <c r="N37" s="95"/>
      <c r="O37" s="95"/>
      <c r="P37" s="95"/>
      <c r="Q37" s="95"/>
      <c r="R37" s="95"/>
      <c r="S37" s="95"/>
      <c r="T37" s="95"/>
      <c r="U37" s="95"/>
      <c r="V37" s="95"/>
      <c r="W37" s="95"/>
      <c r="X37" s="95"/>
      <c r="Y37" s="95"/>
      <c r="Z37" s="95"/>
      <c r="AA37" s="95"/>
      <c r="AB37" s="95"/>
      <c r="AC37" s="95"/>
      <c r="AD37" s="95"/>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2:56">
      <c r="B38" s="20"/>
      <c r="C38" s="93"/>
      <c r="D38" s="98"/>
      <c r="E38" s="128"/>
      <c r="F38" s="131"/>
      <c r="G38" s="95"/>
      <c r="H38" s="95"/>
      <c r="I38" s="95"/>
      <c r="J38" s="95"/>
      <c r="K38" s="95"/>
      <c r="L38" s="95"/>
      <c r="M38" s="95"/>
      <c r="N38" s="95"/>
      <c r="O38" s="95"/>
      <c r="P38" s="95"/>
      <c r="Q38" s="95"/>
      <c r="R38" s="95"/>
      <c r="S38" s="95"/>
      <c r="T38" s="95"/>
      <c r="U38" s="95"/>
      <c r="V38" s="95"/>
      <c r="W38" s="95"/>
      <c r="X38" s="95"/>
      <c r="Y38" s="95"/>
      <c r="Z38" s="95"/>
      <c r="AA38" s="95"/>
      <c r="AB38" s="95"/>
      <c r="AC38" s="95"/>
      <c r="AD38" s="95"/>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2:56">
      <c r="B39" s="20"/>
      <c r="C39" s="93"/>
      <c r="D39" s="98"/>
      <c r="E39" s="128"/>
      <c r="F39" s="131"/>
      <c r="G39" s="95"/>
      <c r="H39" s="95"/>
      <c r="I39" s="95"/>
      <c r="J39" s="95"/>
      <c r="K39" s="95"/>
      <c r="L39" s="95"/>
      <c r="M39" s="95"/>
      <c r="N39" s="95"/>
      <c r="O39" s="95"/>
      <c r="P39" s="95"/>
      <c r="Q39" s="95"/>
      <c r="R39" s="95"/>
      <c r="S39" s="95"/>
      <c r="T39" s="95"/>
      <c r="U39" s="95"/>
      <c r="V39" s="95"/>
      <c r="W39" s="95"/>
      <c r="X39" s="95"/>
      <c r="Y39" s="95"/>
      <c r="Z39" s="95"/>
      <c r="AA39" s="95"/>
      <c r="AB39" s="95"/>
      <c r="AC39" s="95"/>
      <c r="AD39" s="95"/>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2:56">
      <c r="B40" s="20"/>
      <c r="C40" s="93"/>
      <c r="D40" s="98"/>
      <c r="E40" s="128"/>
      <c r="F40" s="131"/>
      <c r="G40" s="95"/>
      <c r="H40" s="95"/>
      <c r="I40" s="95"/>
      <c r="J40" s="95"/>
      <c r="K40" s="95"/>
      <c r="L40" s="95"/>
      <c r="M40" s="95"/>
      <c r="N40" s="95"/>
      <c r="O40" s="95"/>
      <c r="P40" s="95"/>
      <c r="Q40" s="95"/>
      <c r="R40" s="95"/>
      <c r="S40" s="95"/>
      <c r="T40" s="95"/>
      <c r="U40" s="95"/>
      <c r="V40" s="95"/>
      <c r="W40" s="95"/>
      <c r="X40" s="95"/>
      <c r="Y40" s="95"/>
      <c r="Z40" s="95"/>
      <c r="AA40" s="95"/>
      <c r="AB40" s="95"/>
      <c r="AC40" s="95"/>
      <c r="AD40" s="95"/>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2:56">
      <c r="B41" s="20"/>
      <c r="C41" s="93"/>
      <c r="D41" s="98"/>
      <c r="E41" s="128"/>
      <c r="F41" s="131"/>
      <c r="G41" s="95"/>
      <c r="H41" s="95"/>
      <c r="I41" s="95"/>
      <c r="J41" s="95"/>
      <c r="K41" s="95"/>
      <c r="L41" s="95"/>
      <c r="M41" s="95"/>
      <c r="N41" s="95"/>
      <c r="O41" s="95"/>
      <c r="P41" s="95"/>
      <c r="Q41" s="95"/>
      <c r="R41" s="95"/>
      <c r="S41" s="95"/>
      <c r="T41" s="95"/>
      <c r="U41" s="95"/>
      <c r="V41" s="95"/>
      <c r="W41" s="95"/>
      <c r="X41" s="95"/>
      <c r="Y41" s="95"/>
      <c r="Z41" s="95"/>
      <c r="AA41" s="95"/>
      <c r="AB41" s="95"/>
      <c r="AC41" s="95"/>
      <c r="AD41" s="95"/>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2:56">
      <c r="B42" s="20"/>
      <c r="C42" s="93"/>
      <c r="D42" s="98"/>
      <c r="E42" s="128"/>
      <c r="F42" s="131"/>
      <c r="G42" s="95"/>
      <c r="H42" s="95"/>
      <c r="I42" s="95"/>
      <c r="J42" s="95"/>
      <c r="K42" s="95"/>
      <c r="L42" s="95"/>
      <c r="M42" s="95"/>
      <c r="N42" s="95"/>
      <c r="O42" s="95"/>
      <c r="P42" s="95"/>
      <c r="Q42" s="95"/>
      <c r="R42" s="95"/>
      <c r="S42" s="95"/>
      <c r="T42" s="95"/>
      <c r="U42" s="95"/>
      <c r="V42" s="95"/>
      <c r="W42" s="95"/>
      <c r="X42" s="95"/>
      <c r="Y42" s="95"/>
      <c r="Z42" s="95"/>
      <c r="AA42" s="95"/>
      <c r="AB42" s="95"/>
      <c r="AC42" s="95"/>
      <c r="AD42" s="95"/>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2:56">
      <c r="B43" s="20"/>
      <c r="C43" s="93"/>
      <c r="D43" s="98"/>
      <c r="E43" s="128"/>
      <c r="F43" s="131"/>
      <c r="G43" s="95"/>
      <c r="H43" s="95"/>
      <c r="I43" s="95"/>
      <c r="J43" s="95"/>
      <c r="K43" s="95"/>
      <c r="L43" s="95"/>
      <c r="M43" s="95"/>
      <c r="N43" s="95"/>
      <c r="O43" s="95"/>
      <c r="P43" s="95"/>
      <c r="Q43" s="95"/>
      <c r="R43" s="95"/>
      <c r="S43" s="95"/>
      <c r="T43" s="95"/>
      <c r="U43" s="95"/>
      <c r="V43" s="95"/>
      <c r="W43" s="95"/>
      <c r="X43" s="95"/>
      <c r="Y43" s="95"/>
      <c r="Z43" s="95"/>
      <c r="AA43" s="95"/>
      <c r="AB43" s="95"/>
      <c r="AC43" s="95"/>
      <c r="AD43" s="95"/>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2:56">
      <c r="B44" s="20"/>
      <c r="C44" s="93"/>
      <c r="D44" s="98"/>
      <c r="E44" s="128"/>
      <c r="F44" s="131"/>
      <c r="G44" s="95"/>
      <c r="H44" s="95"/>
      <c r="I44" s="95"/>
      <c r="J44" s="95"/>
      <c r="K44" s="95"/>
      <c r="L44" s="95"/>
      <c r="M44" s="95"/>
      <c r="N44" s="95"/>
      <c r="O44" s="95"/>
      <c r="P44" s="95"/>
      <c r="Q44" s="95"/>
      <c r="R44" s="95"/>
      <c r="S44" s="95"/>
      <c r="T44" s="95"/>
      <c r="U44" s="95"/>
      <c r="V44" s="95"/>
      <c r="W44" s="95"/>
      <c r="X44" s="95"/>
      <c r="Y44" s="95"/>
      <c r="Z44" s="95"/>
      <c r="AA44" s="95"/>
      <c r="AB44" s="95"/>
      <c r="AC44" s="95"/>
      <c r="AD44" s="95"/>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2:56">
      <c r="B45" s="20"/>
      <c r="C45" s="93"/>
      <c r="D45" s="98"/>
      <c r="E45" s="128"/>
      <c r="F45" s="131"/>
      <c r="G45" s="95"/>
      <c r="H45" s="95"/>
      <c r="I45" s="95"/>
      <c r="J45" s="95"/>
      <c r="K45" s="95"/>
      <c r="L45" s="95"/>
      <c r="M45" s="95"/>
      <c r="N45" s="95"/>
      <c r="O45" s="95"/>
      <c r="P45" s="95"/>
      <c r="Q45" s="95"/>
      <c r="R45" s="95"/>
      <c r="S45" s="95"/>
      <c r="T45" s="95"/>
      <c r="U45" s="95"/>
      <c r="V45" s="95"/>
      <c r="W45" s="95"/>
      <c r="X45" s="95"/>
      <c r="Y45" s="95"/>
      <c r="Z45" s="95"/>
      <c r="AA45" s="95"/>
      <c r="AB45" s="95"/>
      <c r="AC45" s="95"/>
      <c r="AD45" s="95"/>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2:56">
      <c r="B46" s="20"/>
      <c r="C46" s="93"/>
      <c r="D46" s="98"/>
      <c r="E46" s="133"/>
      <c r="F46" s="131"/>
      <c r="G46" s="95"/>
      <c r="H46" s="95"/>
      <c r="I46" s="95"/>
      <c r="J46" s="95"/>
      <c r="K46" s="95"/>
      <c r="L46" s="95"/>
      <c r="M46" s="95"/>
      <c r="N46" s="95"/>
      <c r="O46" s="95"/>
      <c r="P46" s="95"/>
      <c r="Q46" s="95"/>
      <c r="R46" s="95"/>
      <c r="S46" s="95"/>
      <c r="T46" s="95"/>
      <c r="U46" s="95"/>
      <c r="V46" s="95"/>
      <c r="W46" s="95"/>
      <c r="X46" s="95"/>
      <c r="Y46" s="95"/>
      <c r="Z46" s="95"/>
      <c r="AA46" s="95"/>
      <c r="AB46" s="95"/>
      <c r="AC46" s="95"/>
      <c r="AD46" s="95"/>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2:56">
      <c r="B47" s="20"/>
      <c r="C47" s="93"/>
      <c r="D47" s="98"/>
      <c r="E47" s="133"/>
      <c r="F47" s="131"/>
      <c r="G47" s="95"/>
      <c r="H47" s="95"/>
      <c r="I47" s="95"/>
      <c r="J47" s="95"/>
      <c r="K47" s="95"/>
      <c r="L47" s="95"/>
      <c r="M47" s="95"/>
      <c r="N47" s="95"/>
      <c r="O47" s="95"/>
      <c r="P47" s="95"/>
      <c r="Q47" s="95"/>
      <c r="R47" s="95"/>
      <c r="S47" s="95"/>
      <c r="T47" s="95"/>
      <c r="U47" s="95"/>
      <c r="V47" s="95"/>
      <c r="W47" s="95"/>
      <c r="X47" s="95"/>
      <c r="Y47" s="95"/>
      <c r="Z47" s="95"/>
      <c r="AA47" s="95"/>
      <c r="AB47" s="95"/>
      <c r="AC47" s="95"/>
      <c r="AD47" s="95"/>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2:56">
      <c r="B48" s="20"/>
      <c r="C48" s="93"/>
      <c r="D48" s="98"/>
      <c r="E48" s="133"/>
      <c r="F48" s="131"/>
      <c r="G48" s="95"/>
      <c r="H48" s="95"/>
      <c r="I48" s="95"/>
      <c r="J48" s="95"/>
      <c r="K48" s="95"/>
      <c r="L48" s="95"/>
      <c r="M48" s="95"/>
      <c r="N48" s="95"/>
      <c r="O48" s="95"/>
      <c r="P48" s="95"/>
      <c r="Q48" s="95"/>
      <c r="R48" s="95"/>
      <c r="S48" s="95"/>
      <c r="T48" s="95"/>
      <c r="U48" s="95"/>
      <c r="V48" s="95"/>
      <c r="W48" s="95"/>
      <c r="X48" s="95"/>
      <c r="Y48" s="95"/>
      <c r="Z48" s="95"/>
      <c r="AA48" s="95"/>
      <c r="AB48" s="95"/>
      <c r="AC48" s="95"/>
      <c r="AD48" s="95"/>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2:56">
      <c r="B49" s="20"/>
      <c r="C49" s="93"/>
      <c r="D49" s="98"/>
      <c r="E49" s="133"/>
      <c r="F49" s="131"/>
      <c r="G49" s="95"/>
      <c r="H49" s="95"/>
      <c r="I49" s="95"/>
      <c r="J49" s="95"/>
      <c r="K49" s="95"/>
      <c r="L49" s="95"/>
      <c r="M49" s="95"/>
      <c r="N49" s="95"/>
      <c r="O49" s="95"/>
      <c r="P49" s="95"/>
      <c r="Q49" s="95"/>
      <c r="R49" s="95"/>
      <c r="S49" s="95"/>
      <c r="T49" s="95"/>
      <c r="U49" s="95"/>
      <c r="V49" s="95"/>
      <c r="W49" s="95"/>
      <c r="X49" s="95"/>
      <c r="Y49" s="95"/>
      <c r="Z49" s="95"/>
      <c r="AA49" s="95"/>
      <c r="AB49" s="95"/>
      <c r="AC49" s="95"/>
      <c r="AD49" s="95"/>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2:56">
      <c r="B50" s="20"/>
      <c r="C50" s="93"/>
      <c r="D50" s="98"/>
      <c r="E50" s="133"/>
      <c r="F50" s="131"/>
      <c r="G50" s="95"/>
      <c r="H50" s="95"/>
      <c r="I50" s="95"/>
      <c r="J50" s="95"/>
      <c r="K50" s="95"/>
      <c r="L50" s="95"/>
      <c r="M50" s="95"/>
      <c r="N50" s="95"/>
      <c r="O50" s="95"/>
      <c r="P50" s="95"/>
      <c r="Q50" s="95"/>
      <c r="R50" s="95"/>
      <c r="S50" s="95"/>
      <c r="T50" s="95"/>
      <c r="U50" s="95"/>
      <c r="V50" s="95"/>
      <c r="W50" s="95"/>
      <c r="X50" s="95"/>
      <c r="Y50" s="95"/>
      <c r="Z50" s="95"/>
      <c r="AA50" s="95"/>
      <c r="AB50" s="95"/>
      <c r="AC50" s="95"/>
      <c r="AD50" s="95"/>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2:56">
      <c r="B51" s="20"/>
      <c r="C51" s="93"/>
      <c r="D51" s="98"/>
      <c r="E51" s="133"/>
      <c r="F51" s="131"/>
      <c r="G51" s="95"/>
      <c r="H51" s="95"/>
      <c r="I51" s="95"/>
      <c r="J51" s="95"/>
      <c r="K51" s="95"/>
      <c r="L51" s="95"/>
      <c r="M51" s="95"/>
      <c r="N51" s="95"/>
      <c r="O51" s="95"/>
      <c r="P51" s="95"/>
      <c r="Q51" s="95"/>
      <c r="R51" s="95"/>
      <c r="S51" s="95"/>
      <c r="T51" s="95"/>
      <c r="U51" s="95"/>
      <c r="V51" s="95"/>
      <c r="W51" s="95"/>
      <c r="X51" s="95"/>
      <c r="Y51" s="95"/>
      <c r="Z51" s="95"/>
      <c r="AA51" s="95"/>
      <c r="AB51" s="95"/>
      <c r="AC51" s="95"/>
      <c r="AD51" s="95"/>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2:56">
      <c r="B52" s="20"/>
      <c r="C52" s="93"/>
      <c r="D52" s="98"/>
      <c r="E52" s="133"/>
      <c r="F52" s="131"/>
      <c r="G52" s="95"/>
      <c r="H52" s="95"/>
      <c r="I52" s="95"/>
      <c r="J52" s="95"/>
      <c r="K52" s="95"/>
      <c r="L52" s="95"/>
      <c r="M52" s="95"/>
      <c r="N52" s="95"/>
      <c r="O52" s="95"/>
      <c r="P52" s="95"/>
      <c r="Q52" s="95"/>
      <c r="R52" s="95"/>
      <c r="S52" s="95"/>
      <c r="T52" s="95"/>
      <c r="U52" s="95"/>
      <c r="V52" s="95"/>
      <c r="W52" s="95"/>
      <c r="X52" s="95"/>
      <c r="Y52" s="95"/>
      <c r="Z52" s="95"/>
      <c r="AA52" s="95"/>
      <c r="AB52" s="95"/>
      <c r="AC52" s="95"/>
      <c r="AD52" s="95"/>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2:56">
      <c r="B53" s="20"/>
      <c r="C53" s="93"/>
      <c r="D53" s="98"/>
      <c r="E53" s="133"/>
      <c r="F53" s="131"/>
      <c r="G53" s="95"/>
      <c r="H53" s="95"/>
      <c r="I53" s="95"/>
      <c r="J53" s="95"/>
      <c r="K53" s="95"/>
      <c r="L53" s="95"/>
      <c r="M53" s="95"/>
      <c r="N53" s="95"/>
      <c r="O53" s="95"/>
      <c r="P53" s="95"/>
      <c r="Q53" s="95"/>
      <c r="R53" s="95"/>
      <c r="S53" s="95"/>
      <c r="T53" s="95"/>
      <c r="U53" s="95"/>
      <c r="V53" s="95"/>
      <c r="W53" s="95"/>
      <c r="X53" s="95"/>
      <c r="Y53" s="95"/>
      <c r="Z53" s="95"/>
      <c r="AA53" s="95"/>
      <c r="AB53" s="95"/>
      <c r="AC53" s="95"/>
      <c r="AD53" s="95"/>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2:56">
      <c r="B54" s="20"/>
      <c r="C54" s="93"/>
      <c r="D54" s="98"/>
      <c r="E54" s="133"/>
      <c r="F54" s="131"/>
      <c r="G54" s="95"/>
      <c r="H54" s="95"/>
      <c r="I54" s="95"/>
      <c r="J54" s="95"/>
      <c r="K54" s="95"/>
      <c r="L54" s="95"/>
      <c r="M54" s="95"/>
      <c r="N54" s="95"/>
      <c r="O54" s="95"/>
      <c r="P54" s="95"/>
      <c r="Q54" s="95"/>
      <c r="R54" s="95"/>
      <c r="S54" s="95"/>
      <c r="T54" s="95"/>
      <c r="U54" s="95"/>
      <c r="V54" s="95"/>
      <c r="W54" s="95"/>
      <c r="X54" s="95"/>
      <c r="Y54" s="95"/>
      <c r="Z54" s="95"/>
      <c r="AA54" s="95"/>
      <c r="AB54" s="95"/>
      <c r="AC54" s="95"/>
      <c r="AD54" s="95"/>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2:56">
      <c r="B55" s="20"/>
      <c r="C55" s="93"/>
      <c r="D55" s="98"/>
      <c r="E55" s="133"/>
      <c r="F55" s="131"/>
      <c r="G55" s="95"/>
      <c r="H55" s="95"/>
      <c r="I55" s="95"/>
      <c r="J55" s="95"/>
      <c r="K55" s="95"/>
      <c r="L55" s="95"/>
      <c r="M55" s="95"/>
      <c r="N55" s="95"/>
      <c r="O55" s="95"/>
      <c r="P55" s="95"/>
      <c r="Q55" s="95"/>
      <c r="R55" s="95"/>
      <c r="S55" s="95"/>
      <c r="T55" s="95"/>
      <c r="U55" s="95"/>
      <c r="V55" s="95"/>
      <c r="W55" s="95"/>
      <c r="X55" s="95"/>
      <c r="Y55" s="95"/>
      <c r="Z55" s="95"/>
      <c r="AA55" s="95"/>
      <c r="AB55" s="95"/>
      <c r="AC55" s="95"/>
      <c r="AD55" s="95"/>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2:56">
      <c r="B56" s="20"/>
      <c r="C56" s="93"/>
      <c r="D56" s="98"/>
      <c r="E56" s="133"/>
      <c r="F56" s="131"/>
      <c r="G56" s="95"/>
      <c r="H56" s="95"/>
      <c r="I56" s="95"/>
      <c r="J56" s="95"/>
      <c r="K56" s="95"/>
      <c r="L56" s="95"/>
      <c r="M56" s="95"/>
      <c r="N56" s="95"/>
      <c r="O56" s="95"/>
      <c r="P56" s="95"/>
      <c r="Q56" s="95"/>
      <c r="R56" s="95"/>
      <c r="S56" s="95"/>
      <c r="T56" s="95"/>
      <c r="U56" s="95"/>
      <c r="V56" s="95"/>
      <c r="W56" s="95"/>
      <c r="X56" s="95"/>
      <c r="Y56" s="95"/>
      <c r="Z56" s="95"/>
      <c r="AA56" s="95"/>
      <c r="AB56" s="95"/>
      <c r="AC56" s="95"/>
      <c r="AD56" s="95"/>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2:56">
      <c r="B57" s="20"/>
      <c r="C57" s="93"/>
      <c r="D57" s="98"/>
      <c r="E57" s="133"/>
      <c r="F57" s="131"/>
      <c r="G57" s="95"/>
      <c r="H57" s="95"/>
      <c r="I57" s="95"/>
      <c r="J57" s="95"/>
      <c r="K57" s="95"/>
      <c r="L57" s="95"/>
      <c r="M57" s="95"/>
      <c r="N57" s="95"/>
      <c r="O57" s="95"/>
      <c r="P57" s="95"/>
      <c r="Q57" s="95"/>
      <c r="R57" s="95"/>
      <c r="S57" s="95"/>
      <c r="T57" s="95"/>
      <c r="U57" s="95"/>
      <c r="V57" s="95"/>
      <c r="W57" s="95"/>
      <c r="X57" s="95"/>
      <c r="Y57" s="95"/>
      <c r="Z57" s="95"/>
      <c r="AA57" s="95"/>
      <c r="AB57" s="95"/>
      <c r="AC57" s="95"/>
      <c r="AD57" s="95"/>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2:56">
      <c r="B58" s="20"/>
      <c r="C58" s="93"/>
      <c r="D58" s="98"/>
      <c r="E58" s="133"/>
      <c r="F58" s="131"/>
      <c r="G58" s="95"/>
      <c r="H58" s="95"/>
      <c r="I58" s="95"/>
      <c r="J58" s="95"/>
      <c r="K58" s="95"/>
      <c r="L58" s="95"/>
      <c r="M58" s="95"/>
      <c r="N58" s="95"/>
      <c r="O58" s="95"/>
      <c r="P58" s="95"/>
      <c r="Q58" s="95"/>
      <c r="R58" s="95"/>
      <c r="S58" s="95"/>
      <c r="T58" s="95"/>
      <c r="U58" s="95"/>
      <c r="V58" s="95"/>
      <c r="W58" s="95"/>
      <c r="X58" s="95"/>
      <c r="Y58" s="95"/>
      <c r="Z58" s="95"/>
      <c r="AA58" s="95"/>
      <c r="AB58" s="95"/>
      <c r="AC58" s="95"/>
      <c r="AD58" s="95"/>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2:56">
      <c r="B59" s="20"/>
      <c r="C59" s="93"/>
      <c r="D59" s="98"/>
      <c r="E59" s="128"/>
      <c r="F59" s="131"/>
      <c r="G59" s="95"/>
      <c r="H59" s="95"/>
      <c r="I59" s="95"/>
      <c r="J59" s="95"/>
      <c r="K59" s="95"/>
      <c r="L59" s="95"/>
      <c r="M59" s="95"/>
      <c r="N59" s="95"/>
      <c r="O59" s="95"/>
      <c r="P59" s="95"/>
      <c r="Q59" s="95"/>
      <c r="R59" s="95"/>
      <c r="S59" s="95"/>
      <c r="T59" s="95"/>
      <c r="U59" s="95"/>
      <c r="V59" s="95"/>
      <c r="W59" s="95"/>
      <c r="X59" s="95"/>
      <c r="Y59" s="95"/>
      <c r="Z59" s="95"/>
      <c r="AA59" s="95"/>
      <c r="AB59" s="95"/>
      <c r="AC59" s="95"/>
      <c r="AD59" s="95"/>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2:56">
      <c r="B60" s="20"/>
      <c r="C60" s="93"/>
      <c r="D60" s="98"/>
      <c r="E60" s="128"/>
      <c r="F60" s="131"/>
      <c r="G60" s="95"/>
      <c r="H60" s="95"/>
      <c r="I60" s="95"/>
      <c r="J60" s="95"/>
      <c r="K60" s="95"/>
      <c r="L60" s="95"/>
      <c r="M60" s="95"/>
      <c r="N60" s="95"/>
      <c r="O60" s="95"/>
      <c r="P60" s="95"/>
      <c r="Q60" s="95"/>
      <c r="R60" s="95"/>
      <c r="S60" s="95"/>
      <c r="T60" s="95"/>
      <c r="U60" s="95"/>
      <c r="V60" s="95"/>
      <c r="W60" s="95"/>
      <c r="X60" s="95"/>
      <c r="Y60" s="95"/>
      <c r="Z60" s="95"/>
      <c r="AA60" s="95"/>
      <c r="AB60" s="95"/>
      <c r="AC60" s="95"/>
      <c r="AD60" s="95"/>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2:56">
      <c r="B61" s="20"/>
      <c r="C61" s="93"/>
      <c r="D61" s="98"/>
      <c r="E61" s="128"/>
      <c r="F61" s="131"/>
      <c r="G61" s="95"/>
      <c r="H61" s="95"/>
      <c r="I61" s="95"/>
      <c r="J61" s="95"/>
      <c r="K61" s="95"/>
      <c r="L61" s="95"/>
      <c r="M61" s="95"/>
      <c r="N61" s="95"/>
      <c r="O61" s="95"/>
      <c r="P61" s="95"/>
      <c r="Q61" s="95"/>
      <c r="R61" s="95"/>
      <c r="S61" s="95"/>
      <c r="T61" s="95"/>
      <c r="U61" s="95"/>
      <c r="V61" s="95"/>
      <c r="W61" s="95"/>
      <c r="X61" s="95"/>
      <c r="Y61" s="95"/>
      <c r="Z61" s="95"/>
      <c r="AA61" s="95"/>
      <c r="AB61" s="95"/>
      <c r="AC61" s="95"/>
      <c r="AD61" s="95"/>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2:56">
      <c r="B62" s="20"/>
      <c r="C62" s="93"/>
      <c r="D62" s="98"/>
      <c r="E62" s="128"/>
      <c r="F62" s="131"/>
      <c r="G62" s="95"/>
      <c r="H62" s="95"/>
      <c r="I62" s="95"/>
      <c r="J62" s="95"/>
      <c r="K62" s="95"/>
      <c r="L62" s="95"/>
      <c r="M62" s="95"/>
      <c r="N62" s="95"/>
      <c r="O62" s="95"/>
      <c r="P62" s="95"/>
      <c r="Q62" s="95"/>
      <c r="R62" s="95"/>
      <c r="S62" s="95"/>
      <c r="T62" s="95"/>
      <c r="U62" s="95"/>
      <c r="V62" s="95"/>
      <c r="W62" s="95"/>
      <c r="X62" s="95"/>
      <c r="Y62" s="95"/>
      <c r="Z62" s="95"/>
      <c r="AA62" s="95"/>
      <c r="AB62" s="95"/>
      <c r="AC62" s="95"/>
      <c r="AD62" s="95"/>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2:56">
      <c r="B63" s="20"/>
      <c r="C63" s="93"/>
      <c r="D63" s="98"/>
      <c r="E63" s="128"/>
      <c r="F63" s="131"/>
      <c r="G63" s="95"/>
      <c r="H63" s="95"/>
      <c r="I63" s="95"/>
      <c r="J63" s="95"/>
      <c r="K63" s="95"/>
      <c r="L63" s="95"/>
      <c r="M63" s="95"/>
      <c r="N63" s="95"/>
      <c r="O63" s="95"/>
      <c r="P63" s="95"/>
      <c r="Q63" s="95"/>
      <c r="R63" s="95"/>
      <c r="S63" s="95"/>
      <c r="T63" s="95"/>
      <c r="U63" s="95"/>
      <c r="V63" s="95"/>
      <c r="W63" s="95"/>
      <c r="X63" s="95"/>
      <c r="Y63" s="95"/>
      <c r="Z63" s="95"/>
      <c r="AA63" s="95"/>
      <c r="AB63" s="95"/>
      <c r="AC63" s="95"/>
      <c r="AD63" s="95"/>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2:56">
      <c r="B64" s="20"/>
      <c r="C64" s="93"/>
      <c r="D64" s="98"/>
      <c r="E64" s="128"/>
      <c r="F64" s="131"/>
      <c r="G64" s="95"/>
      <c r="H64" s="95"/>
      <c r="I64" s="95"/>
      <c r="J64" s="95"/>
      <c r="K64" s="95"/>
      <c r="L64" s="95"/>
      <c r="M64" s="95"/>
      <c r="N64" s="95"/>
      <c r="O64" s="95"/>
      <c r="P64" s="95"/>
      <c r="Q64" s="95"/>
      <c r="R64" s="95"/>
      <c r="S64" s="95"/>
      <c r="T64" s="95"/>
      <c r="U64" s="95"/>
      <c r="V64" s="95"/>
      <c r="W64" s="95"/>
      <c r="X64" s="95"/>
      <c r="Y64" s="95"/>
      <c r="Z64" s="95"/>
      <c r="AA64" s="95"/>
      <c r="AB64" s="95"/>
      <c r="AC64" s="95"/>
      <c r="AD64" s="95"/>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2:56">
      <c r="B65" s="20"/>
      <c r="C65" s="93"/>
      <c r="D65" s="98"/>
      <c r="E65" s="128"/>
      <c r="F65" s="131"/>
      <c r="G65" s="95"/>
      <c r="H65" s="95"/>
      <c r="I65" s="95"/>
      <c r="J65" s="95"/>
      <c r="K65" s="95"/>
      <c r="L65" s="95"/>
      <c r="M65" s="95"/>
      <c r="N65" s="95"/>
      <c r="O65" s="95"/>
      <c r="P65" s="95"/>
      <c r="Q65" s="95"/>
      <c r="R65" s="95"/>
      <c r="S65" s="95"/>
      <c r="T65" s="95"/>
      <c r="U65" s="95"/>
      <c r="V65" s="95"/>
      <c r="W65" s="95"/>
      <c r="X65" s="95"/>
      <c r="Y65" s="95"/>
      <c r="Z65" s="95"/>
      <c r="AA65" s="95"/>
      <c r="AB65" s="95"/>
      <c r="AC65" s="95"/>
      <c r="AD65" s="95"/>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2:56">
      <c r="B66" s="20"/>
      <c r="C66" s="93"/>
      <c r="D66" s="98"/>
      <c r="E66" s="128"/>
      <c r="F66" s="131"/>
      <c r="G66" s="95"/>
      <c r="H66" s="95"/>
      <c r="I66" s="95"/>
      <c r="J66" s="95"/>
      <c r="K66" s="95"/>
      <c r="L66" s="95"/>
      <c r="M66" s="95"/>
      <c r="N66" s="95"/>
      <c r="O66" s="95"/>
      <c r="P66" s="95"/>
      <c r="Q66" s="95"/>
      <c r="R66" s="95"/>
      <c r="S66" s="95"/>
      <c r="T66" s="95"/>
      <c r="U66" s="95"/>
      <c r="V66" s="95"/>
      <c r="W66" s="95"/>
      <c r="X66" s="95"/>
      <c r="Y66" s="95"/>
      <c r="Z66" s="95"/>
      <c r="AA66" s="95"/>
      <c r="AB66" s="95"/>
      <c r="AC66" s="95"/>
      <c r="AD66" s="95"/>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2:56">
      <c r="B67" s="20"/>
      <c r="C67" s="93"/>
      <c r="D67" s="98"/>
      <c r="E67" s="128"/>
      <c r="F67" s="131"/>
      <c r="G67" s="95"/>
      <c r="H67" s="95"/>
      <c r="I67" s="95"/>
      <c r="J67" s="95"/>
      <c r="K67" s="95"/>
      <c r="L67" s="95"/>
      <c r="M67" s="95"/>
      <c r="N67" s="95"/>
      <c r="O67" s="95"/>
      <c r="P67" s="95"/>
      <c r="Q67" s="95"/>
      <c r="R67" s="95"/>
      <c r="S67" s="95"/>
      <c r="T67" s="95"/>
      <c r="U67" s="95"/>
      <c r="V67" s="95"/>
      <c r="W67" s="95"/>
      <c r="X67" s="95"/>
      <c r="Y67" s="95"/>
      <c r="Z67" s="95"/>
      <c r="AA67" s="95"/>
      <c r="AB67" s="95"/>
      <c r="AC67" s="95"/>
      <c r="AD67" s="95"/>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2:56">
      <c r="B68" s="20"/>
      <c r="C68" s="93"/>
      <c r="D68" s="98"/>
      <c r="E68" s="128"/>
      <c r="F68" s="131"/>
      <c r="G68" s="95"/>
      <c r="H68" s="95"/>
      <c r="I68" s="95"/>
      <c r="J68" s="95"/>
      <c r="K68" s="95"/>
      <c r="L68" s="95"/>
      <c r="M68" s="95"/>
      <c r="N68" s="95"/>
      <c r="O68" s="95"/>
      <c r="P68" s="95"/>
      <c r="Q68" s="95"/>
      <c r="R68" s="95"/>
      <c r="S68" s="95"/>
      <c r="T68" s="95"/>
      <c r="U68" s="95"/>
      <c r="V68" s="95"/>
      <c r="W68" s="95"/>
      <c r="X68" s="95"/>
      <c r="Y68" s="95"/>
      <c r="Z68" s="95"/>
      <c r="AA68" s="95"/>
      <c r="AB68" s="95"/>
      <c r="AC68" s="95"/>
      <c r="AD68" s="95"/>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2:56">
      <c r="B69" s="20"/>
      <c r="C69" s="93"/>
      <c r="D69" s="98"/>
      <c r="E69" s="128"/>
      <c r="F69" s="131"/>
      <c r="G69" s="95"/>
      <c r="H69" s="95"/>
      <c r="I69" s="95"/>
      <c r="J69" s="95"/>
      <c r="K69" s="95"/>
      <c r="L69" s="95"/>
      <c r="M69" s="95"/>
      <c r="N69" s="95"/>
      <c r="O69" s="95"/>
      <c r="P69" s="95"/>
      <c r="Q69" s="95"/>
      <c r="R69" s="95"/>
      <c r="S69" s="95"/>
      <c r="T69" s="95"/>
      <c r="U69" s="95"/>
      <c r="V69" s="95"/>
      <c r="W69" s="95"/>
      <c r="X69" s="95"/>
      <c r="Y69" s="95"/>
      <c r="Z69" s="95"/>
      <c r="AA69" s="95"/>
      <c r="AB69" s="95"/>
      <c r="AC69" s="95"/>
      <c r="AD69" s="95"/>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2:56">
      <c r="B70" s="20"/>
      <c r="C70" s="93"/>
      <c r="D70" s="98"/>
      <c r="E70" s="128"/>
      <c r="F70" s="131"/>
      <c r="G70" s="95"/>
      <c r="H70" s="95"/>
      <c r="I70" s="95"/>
      <c r="J70" s="95"/>
      <c r="K70" s="95"/>
      <c r="L70" s="95"/>
      <c r="M70" s="95"/>
      <c r="N70" s="95"/>
      <c r="O70" s="95"/>
      <c r="P70" s="95"/>
      <c r="Q70" s="95"/>
      <c r="R70" s="95"/>
      <c r="S70" s="95"/>
      <c r="T70" s="95"/>
      <c r="U70" s="95"/>
      <c r="V70" s="95"/>
      <c r="W70" s="95"/>
      <c r="X70" s="95"/>
      <c r="Y70" s="95"/>
      <c r="Z70" s="95"/>
      <c r="AA70" s="95"/>
      <c r="AB70" s="95"/>
      <c r="AC70" s="95"/>
      <c r="AD70" s="95"/>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2:56">
      <c r="B71" s="20"/>
      <c r="C71" s="93"/>
      <c r="D71" s="98"/>
      <c r="E71" s="128"/>
      <c r="F71" s="131"/>
      <c r="G71" s="95"/>
      <c r="H71" s="95"/>
      <c r="I71" s="95"/>
      <c r="J71" s="95"/>
      <c r="K71" s="95"/>
      <c r="L71" s="95"/>
      <c r="M71" s="95"/>
      <c r="N71" s="95"/>
      <c r="O71" s="95"/>
      <c r="P71" s="95"/>
      <c r="Q71" s="95"/>
      <c r="R71" s="95"/>
      <c r="S71" s="95"/>
      <c r="T71" s="95"/>
      <c r="U71" s="95"/>
      <c r="V71" s="95"/>
      <c r="W71" s="95"/>
      <c r="X71" s="95"/>
      <c r="Y71" s="95"/>
      <c r="Z71" s="95"/>
      <c r="AA71" s="95"/>
      <c r="AB71" s="95"/>
      <c r="AC71" s="95"/>
      <c r="AD71" s="95"/>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2:56">
      <c r="B72" s="20"/>
      <c r="C72" s="93"/>
      <c r="D72" s="98"/>
      <c r="E72" s="128"/>
      <c r="F72" s="131"/>
      <c r="G72" s="95"/>
      <c r="H72" s="95"/>
      <c r="I72" s="95"/>
      <c r="J72" s="95"/>
      <c r="K72" s="95"/>
      <c r="L72" s="95"/>
      <c r="M72" s="95"/>
      <c r="N72" s="95"/>
      <c r="O72" s="95"/>
      <c r="P72" s="95"/>
      <c r="Q72" s="95"/>
      <c r="R72" s="95"/>
      <c r="S72" s="95"/>
      <c r="T72" s="95"/>
      <c r="U72" s="95"/>
      <c r="V72" s="95"/>
      <c r="W72" s="95"/>
      <c r="X72" s="95"/>
      <c r="Y72" s="95"/>
      <c r="Z72" s="95"/>
      <c r="AA72" s="95"/>
      <c r="AB72" s="95"/>
      <c r="AC72" s="95"/>
      <c r="AD72" s="95"/>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2:56">
      <c r="B73" s="20"/>
      <c r="C73" s="93"/>
      <c r="D73" s="98"/>
      <c r="E73" s="128"/>
      <c r="F73" s="131"/>
      <c r="G73" s="95"/>
      <c r="H73" s="95"/>
      <c r="I73" s="95"/>
      <c r="J73" s="95"/>
      <c r="K73" s="95"/>
      <c r="L73" s="95"/>
      <c r="M73" s="95"/>
      <c r="N73" s="95"/>
      <c r="O73" s="95"/>
      <c r="P73" s="95"/>
      <c r="Q73" s="95"/>
      <c r="R73" s="95"/>
      <c r="S73" s="95"/>
      <c r="T73" s="95"/>
      <c r="U73" s="95"/>
      <c r="V73" s="95"/>
      <c r="W73" s="95"/>
      <c r="X73" s="95"/>
      <c r="Y73" s="95"/>
      <c r="Z73" s="95"/>
      <c r="AA73" s="95"/>
      <c r="AB73" s="95"/>
      <c r="AC73" s="95"/>
      <c r="AD73" s="95"/>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2:56">
      <c r="B74" s="20"/>
      <c r="C74" s="93"/>
      <c r="D74" s="98"/>
      <c r="E74" s="128"/>
      <c r="F74" s="131"/>
      <c r="G74" s="95"/>
      <c r="H74" s="95"/>
      <c r="I74" s="95"/>
      <c r="J74" s="95"/>
      <c r="K74" s="95"/>
      <c r="L74" s="95"/>
      <c r="M74" s="95"/>
      <c r="N74" s="95"/>
      <c r="O74" s="95"/>
      <c r="P74" s="95"/>
      <c r="Q74" s="95"/>
      <c r="R74" s="95"/>
      <c r="S74" s="95"/>
      <c r="T74" s="95"/>
      <c r="U74" s="95"/>
      <c r="V74" s="95"/>
      <c r="W74" s="95"/>
      <c r="X74" s="95"/>
      <c r="Y74" s="95"/>
      <c r="Z74" s="95"/>
      <c r="AA74" s="95"/>
      <c r="AB74" s="95"/>
      <c r="AC74" s="95"/>
      <c r="AD74" s="95"/>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2:56">
      <c r="B75" s="20"/>
      <c r="C75" s="93"/>
      <c r="D75" s="98"/>
      <c r="E75" s="128"/>
      <c r="F75" s="131"/>
      <c r="G75" s="95"/>
      <c r="H75" s="95"/>
      <c r="I75" s="95"/>
      <c r="J75" s="95"/>
      <c r="K75" s="95"/>
      <c r="L75" s="95"/>
      <c r="M75" s="95"/>
      <c r="N75" s="95"/>
      <c r="O75" s="95"/>
      <c r="P75" s="95"/>
      <c r="Q75" s="95"/>
      <c r="R75" s="95"/>
      <c r="S75" s="95"/>
      <c r="T75" s="95"/>
      <c r="U75" s="95"/>
      <c r="V75" s="95"/>
      <c r="W75" s="95"/>
      <c r="X75" s="95"/>
      <c r="Y75" s="95"/>
      <c r="Z75" s="95"/>
      <c r="AA75" s="95"/>
      <c r="AB75" s="95"/>
      <c r="AC75" s="95"/>
      <c r="AD75" s="95"/>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2:56">
      <c r="B76" s="20"/>
      <c r="C76" s="93"/>
      <c r="D76" s="98"/>
      <c r="E76" s="128"/>
      <c r="F76" s="131"/>
      <c r="G76" s="95"/>
      <c r="H76" s="95"/>
      <c r="I76" s="95"/>
      <c r="J76" s="95"/>
      <c r="K76" s="95"/>
      <c r="L76" s="95"/>
      <c r="M76" s="95"/>
      <c r="N76" s="95"/>
      <c r="O76" s="95"/>
      <c r="P76" s="95"/>
      <c r="Q76" s="95"/>
      <c r="R76" s="95"/>
      <c r="S76" s="95"/>
      <c r="T76" s="95"/>
      <c r="U76" s="95"/>
      <c r="V76" s="95"/>
      <c r="W76" s="95"/>
      <c r="X76" s="95"/>
      <c r="Y76" s="95"/>
      <c r="Z76" s="95"/>
      <c r="AA76" s="95"/>
      <c r="AB76" s="95"/>
      <c r="AC76" s="95"/>
      <c r="AD76" s="95"/>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2:56">
      <c r="B77" s="20"/>
      <c r="C77" s="93"/>
      <c r="D77" s="98"/>
      <c r="E77" s="128"/>
      <c r="F77" s="131"/>
      <c r="G77" s="95"/>
      <c r="H77" s="95"/>
      <c r="I77" s="95"/>
      <c r="J77" s="95"/>
      <c r="K77" s="95"/>
      <c r="L77" s="95"/>
      <c r="M77" s="95"/>
      <c r="N77" s="95"/>
      <c r="O77" s="95"/>
      <c r="P77" s="95"/>
      <c r="Q77" s="95"/>
      <c r="R77" s="95"/>
      <c r="S77" s="95"/>
      <c r="T77" s="95"/>
      <c r="U77" s="95"/>
      <c r="V77" s="95"/>
      <c r="W77" s="95"/>
      <c r="X77" s="95"/>
      <c r="Y77" s="95"/>
      <c r="Z77" s="95"/>
      <c r="AA77" s="95"/>
      <c r="AB77" s="95"/>
      <c r="AC77" s="95"/>
      <c r="AD77" s="95"/>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2:56">
      <c r="B78" s="20"/>
      <c r="C78" s="93"/>
      <c r="D78" s="98"/>
      <c r="E78" s="128"/>
      <c r="F78" s="131"/>
      <c r="G78" s="95"/>
      <c r="H78" s="95"/>
      <c r="I78" s="95"/>
      <c r="J78" s="95"/>
      <c r="K78" s="95"/>
      <c r="L78" s="95"/>
      <c r="M78" s="95"/>
      <c r="N78" s="95"/>
      <c r="O78" s="95"/>
      <c r="P78" s="95"/>
      <c r="Q78" s="95"/>
      <c r="R78" s="95"/>
      <c r="S78" s="95"/>
      <c r="T78" s="95"/>
      <c r="U78" s="95"/>
      <c r="V78" s="95"/>
      <c r="W78" s="95"/>
      <c r="X78" s="95"/>
      <c r="Y78" s="95"/>
      <c r="Z78" s="95"/>
      <c r="AA78" s="95"/>
      <c r="AB78" s="95"/>
      <c r="AC78" s="95"/>
      <c r="AD78" s="99"/>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2:56">
      <c r="B79" s="20"/>
      <c r="C79" s="93"/>
      <c r="D79" s="98"/>
      <c r="E79" s="128"/>
      <c r="F79" s="131"/>
      <c r="G79" s="95"/>
      <c r="H79" s="95"/>
      <c r="I79" s="95"/>
      <c r="J79" s="95"/>
      <c r="K79" s="95"/>
      <c r="L79" s="95"/>
      <c r="M79" s="95"/>
      <c r="N79" s="95"/>
      <c r="O79" s="95"/>
      <c r="P79" s="95"/>
      <c r="Q79" s="95"/>
      <c r="R79" s="95"/>
      <c r="S79" s="95"/>
      <c r="T79" s="95"/>
      <c r="U79" s="95"/>
      <c r="V79" s="95"/>
      <c r="W79" s="95"/>
      <c r="X79" s="95"/>
      <c r="Y79" s="95"/>
      <c r="Z79" s="95"/>
      <c r="AA79" s="95"/>
      <c r="AB79" s="95"/>
      <c r="AC79" s="95"/>
      <c r="AD79" s="95"/>
    </row>
    <row r="80" spans="2:56">
      <c r="B80" s="20"/>
      <c r="C80" s="93"/>
      <c r="D80" s="98"/>
      <c r="E80" s="128"/>
      <c r="F80" s="134"/>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row>
    <row r="81" spans="2:31">
      <c r="B81" s="20"/>
      <c r="C81" s="93"/>
      <c r="D81" s="98"/>
      <c r="E81" s="128"/>
      <c r="F81" s="134"/>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row>
    <row r="82" spans="2:31">
      <c r="B82" s="20"/>
      <c r="C82" s="93"/>
      <c r="D82" s="98"/>
      <c r="E82" s="128"/>
      <c r="F82" s="134"/>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3"/>
    </row>
    <row r="83" spans="2:31">
      <c r="B83" s="20"/>
      <c r="C83" s="93"/>
      <c r="D83" s="98"/>
      <c r="E83" s="128"/>
      <c r="F83" s="134"/>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row>
    <row r="84" spans="2:31">
      <c r="B84" s="20"/>
      <c r="C84" s="93"/>
      <c r="D84" s="98"/>
      <c r="E84" s="128"/>
      <c r="F84" s="134"/>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row>
    <row r="85" spans="2:31">
      <c r="B85" s="20"/>
      <c r="C85" s="93"/>
      <c r="D85" s="98"/>
      <c r="E85" s="128"/>
      <c r="F85" s="134"/>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row>
    <row r="86" spans="2:31">
      <c r="B86" s="20"/>
      <c r="C86" s="93"/>
      <c r="D86" s="98"/>
      <c r="E86" s="128"/>
      <c r="F86" s="134"/>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row>
    <row r="87" spans="2:31">
      <c r="B87" s="20"/>
      <c r="C87" s="93"/>
      <c r="D87" s="98"/>
      <c r="E87" s="128"/>
      <c r="F87" s="134"/>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row>
    <row r="88" spans="2:31">
      <c r="B88" s="20"/>
      <c r="C88" s="93"/>
      <c r="D88" s="98"/>
      <c r="E88" s="128"/>
      <c r="F88" s="134"/>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row>
    <row r="89" spans="2:31">
      <c r="B89" s="20"/>
      <c r="C89" s="93"/>
      <c r="D89" s="98"/>
      <c r="E89" s="128"/>
      <c r="F89" s="134"/>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row>
    <row r="90" spans="2:31">
      <c r="B90" s="20"/>
      <c r="C90" s="93"/>
      <c r="D90" s="98"/>
      <c r="E90" s="128"/>
      <c r="F90" s="134"/>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row>
    <row r="91" spans="2:31">
      <c r="B91" s="20"/>
      <c r="C91" s="93"/>
      <c r="D91" s="98"/>
      <c r="E91" s="128"/>
      <c r="F91" s="134"/>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row>
    <row r="92" spans="2:31">
      <c r="B92" s="20"/>
      <c r="C92" s="93"/>
      <c r="D92" s="98"/>
      <c r="E92" s="128"/>
      <c r="F92" s="134"/>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row>
    <row r="93" spans="2:31">
      <c r="B93" s="20"/>
      <c r="C93" s="93"/>
      <c r="D93" s="98"/>
      <c r="E93" s="128"/>
      <c r="F93" s="134"/>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row>
    <row r="94" spans="2:31">
      <c r="B94" s="20"/>
      <c r="C94" s="93"/>
      <c r="D94" s="98"/>
      <c r="E94" s="128"/>
      <c r="F94" s="134"/>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row>
    <row r="95" spans="2:31">
      <c r="B95" s="20"/>
      <c r="C95" s="93"/>
      <c r="D95" s="98"/>
      <c r="E95" s="128"/>
      <c r="F95" s="134"/>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row>
    <row r="96" spans="2:31">
      <c r="B96" s="20"/>
      <c r="C96" s="93"/>
      <c r="D96" s="98"/>
      <c r="E96" s="128"/>
      <c r="F96" s="134"/>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row>
    <row r="97" spans="2:30">
      <c r="B97" s="20"/>
      <c r="C97" s="93"/>
      <c r="D97" s="98"/>
      <c r="E97" s="128"/>
      <c r="F97" s="134"/>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row>
    <row r="98" spans="2:30">
      <c r="B98" s="20"/>
      <c r="C98" s="93"/>
      <c r="D98" s="98"/>
      <c r="E98" s="128"/>
      <c r="F98" s="134"/>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row>
    <row r="99" spans="2:30">
      <c r="B99" s="20"/>
      <c r="C99" s="93"/>
      <c r="D99" s="98"/>
      <c r="E99" s="128"/>
      <c r="F99" s="134"/>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row>
    <row r="100" spans="2:30">
      <c r="B100" s="20"/>
      <c r="C100" s="93"/>
      <c r="D100" s="98"/>
      <c r="E100" s="128"/>
      <c r="F100" s="134"/>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row>
    <row r="101" spans="2:30">
      <c r="B101" s="20"/>
      <c r="C101" s="93"/>
      <c r="D101" s="98"/>
      <c r="E101" s="128"/>
      <c r="F101" s="134"/>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row>
    <row r="102" spans="2:30">
      <c r="B102" s="20"/>
      <c r="C102" s="93"/>
      <c r="D102" s="98"/>
      <c r="E102" s="128"/>
      <c r="F102" s="134"/>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row>
    <row r="103" spans="2:30">
      <c r="B103" s="20"/>
      <c r="C103" s="93"/>
      <c r="D103" s="98"/>
      <c r="E103" s="128"/>
      <c r="F103" s="134"/>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row>
    <row r="104" spans="2:30">
      <c r="B104" s="20"/>
      <c r="C104" s="93"/>
      <c r="D104" s="98"/>
      <c r="E104" s="128"/>
      <c r="F104" s="134"/>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row>
    <row r="105" spans="2:30">
      <c r="B105" s="20"/>
      <c r="C105" s="93"/>
      <c r="D105" s="98"/>
      <c r="E105" s="128"/>
      <c r="F105" s="134"/>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row>
    <row r="106" spans="2:30">
      <c r="B106" s="20"/>
      <c r="C106" s="93"/>
      <c r="D106" s="98"/>
      <c r="E106" s="135"/>
      <c r="F106" s="136"/>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row>
    <row r="107" spans="2:30">
      <c r="C107" s="137"/>
      <c r="D107" s="137"/>
      <c r="E107" s="137"/>
      <c r="F107" s="13">
        <f>SUM(F4:F106)</f>
        <v>54.563481463776647</v>
      </c>
      <c r="G107" s="13">
        <f t="shared" ref="G107:AD107" si="2">SUM(G4:G106)</f>
        <v>56.801445106062829</v>
      </c>
      <c r="H107" s="13">
        <f t="shared" si="2"/>
        <v>53.178161153152274</v>
      </c>
      <c r="I107" s="13">
        <f t="shared" si="2"/>
        <v>73.65139888336067</v>
      </c>
      <c r="J107" s="13">
        <f t="shared" si="2"/>
        <v>47.195137823728018</v>
      </c>
      <c r="K107" s="13">
        <f t="shared" si="2"/>
        <v>54</v>
      </c>
      <c r="L107" s="13">
        <f t="shared" si="2"/>
        <v>54</v>
      </c>
      <c r="M107" s="13">
        <f t="shared" si="2"/>
        <v>54</v>
      </c>
      <c r="N107" s="13">
        <f t="shared" si="2"/>
        <v>54</v>
      </c>
      <c r="O107" s="13">
        <f t="shared" si="2"/>
        <v>54</v>
      </c>
      <c r="P107" s="13">
        <f t="shared" si="2"/>
        <v>0</v>
      </c>
      <c r="Q107" s="13">
        <f t="shared" si="2"/>
        <v>0</v>
      </c>
      <c r="R107" s="13">
        <f t="shared" si="2"/>
        <v>0</v>
      </c>
      <c r="S107" s="13">
        <f t="shared" si="2"/>
        <v>0</v>
      </c>
      <c r="T107" s="13">
        <f t="shared" si="2"/>
        <v>0</v>
      </c>
      <c r="U107" s="13">
        <f t="shared" si="2"/>
        <v>0</v>
      </c>
      <c r="V107" s="13">
        <f t="shared" si="2"/>
        <v>0</v>
      </c>
      <c r="W107" s="13">
        <f t="shared" si="2"/>
        <v>0</v>
      </c>
      <c r="X107" s="13">
        <f t="shared" si="2"/>
        <v>0</v>
      </c>
      <c r="Y107" s="13">
        <f t="shared" si="2"/>
        <v>0</v>
      </c>
      <c r="Z107" s="13">
        <f t="shared" si="2"/>
        <v>0</v>
      </c>
      <c r="AA107" s="13">
        <f t="shared" si="2"/>
        <v>0</v>
      </c>
      <c r="AB107" s="13">
        <f t="shared" si="2"/>
        <v>0</v>
      </c>
      <c r="AC107" s="13">
        <f t="shared" si="2"/>
        <v>0</v>
      </c>
      <c r="AD107" s="13">
        <f t="shared" si="2"/>
        <v>0</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6AA68-8437-4B16-9183-8E01E671FFD8}">
  <dimension ref="B1:BD107"/>
  <sheetViews>
    <sheetView zoomScale="85" zoomScaleNormal="85" workbookViewId="0">
      <selection activeCell="G15" sqref="G15"/>
    </sheetView>
  </sheetViews>
  <sheetFormatPr defaultColWidth="8.7265625" defaultRowHeight="14.5"/>
  <cols>
    <col min="1" max="1" width="8.7265625" style="1"/>
    <col min="2" max="2" width="39.54296875" style="1" customWidth="1"/>
    <col min="3" max="3" width="31.26953125" style="1" bestFit="1" customWidth="1"/>
    <col min="4" max="4" width="31.26953125" style="1" customWidth="1"/>
    <col min="5" max="5" width="71.54296875" style="1" bestFit="1" customWidth="1"/>
    <col min="6" max="31" width="8.7265625" style="1"/>
    <col min="32" max="32" width="10.81640625" style="1" bestFit="1" customWidth="1"/>
    <col min="33" max="16384" width="8.7265625" style="1"/>
  </cols>
  <sheetData>
    <row r="1" spans="2:56">
      <c r="B1" s="4" t="s">
        <v>76</v>
      </c>
      <c r="D1" s="149" t="s">
        <v>77</v>
      </c>
      <c r="E1" s="148" t="s">
        <v>78</v>
      </c>
      <c r="F1" s="9" t="s">
        <v>79</v>
      </c>
    </row>
    <row r="2" spans="2:56">
      <c r="F2" s="111" t="s">
        <v>96</v>
      </c>
      <c r="G2" s="111" t="s">
        <v>97</v>
      </c>
      <c r="H2" s="111" t="s">
        <v>98</v>
      </c>
      <c r="I2" s="111" t="s">
        <v>99</v>
      </c>
      <c r="J2" s="111" t="s">
        <v>100</v>
      </c>
    </row>
    <row r="3" spans="2:56">
      <c r="B3" s="112" t="s">
        <v>36</v>
      </c>
      <c r="C3" s="112" t="s">
        <v>80</v>
      </c>
      <c r="D3" s="113" t="s">
        <v>81</v>
      </c>
      <c r="E3" s="112" t="s">
        <v>107</v>
      </c>
      <c r="F3" s="114">
        <v>2027</v>
      </c>
      <c r="G3" s="115">
        <f t="shared" ref="G3:AD3" si="0">F3+1</f>
        <v>2028</v>
      </c>
      <c r="H3" s="115">
        <f t="shared" si="0"/>
        <v>2029</v>
      </c>
      <c r="I3" s="115">
        <f t="shared" si="0"/>
        <v>2030</v>
      </c>
      <c r="J3" s="115">
        <f t="shared" si="0"/>
        <v>2031</v>
      </c>
      <c r="K3" s="147">
        <f t="shared" si="0"/>
        <v>2032</v>
      </c>
      <c r="L3" s="147">
        <f t="shared" si="0"/>
        <v>2033</v>
      </c>
      <c r="M3" s="147">
        <f t="shared" si="0"/>
        <v>2034</v>
      </c>
      <c r="N3" s="147">
        <f t="shared" si="0"/>
        <v>2035</v>
      </c>
      <c r="O3" s="147">
        <f t="shared" si="0"/>
        <v>2036</v>
      </c>
      <c r="P3" s="7">
        <f t="shared" si="0"/>
        <v>2037</v>
      </c>
      <c r="Q3" s="7">
        <f t="shared" si="0"/>
        <v>2038</v>
      </c>
      <c r="R3" s="7">
        <f t="shared" si="0"/>
        <v>2039</v>
      </c>
      <c r="S3" s="7">
        <f t="shared" si="0"/>
        <v>2040</v>
      </c>
      <c r="T3" s="7">
        <f t="shared" si="0"/>
        <v>2041</v>
      </c>
      <c r="U3" s="7">
        <f t="shared" si="0"/>
        <v>2042</v>
      </c>
      <c r="V3" s="7">
        <f t="shared" si="0"/>
        <v>2043</v>
      </c>
      <c r="W3" s="7">
        <f t="shared" si="0"/>
        <v>2044</v>
      </c>
      <c r="X3" s="7">
        <f t="shared" si="0"/>
        <v>2045</v>
      </c>
      <c r="Y3" s="7">
        <f t="shared" si="0"/>
        <v>2046</v>
      </c>
      <c r="Z3" s="7">
        <f t="shared" si="0"/>
        <v>2047</v>
      </c>
      <c r="AA3" s="7">
        <f t="shared" si="0"/>
        <v>2048</v>
      </c>
      <c r="AB3" s="7">
        <f t="shared" si="0"/>
        <v>2049</v>
      </c>
      <c r="AC3" s="7">
        <f t="shared" si="0"/>
        <v>2050</v>
      </c>
      <c r="AD3" s="7">
        <f t="shared" si="0"/>
        <v>2051</v>
      </c>
    </row>
    <row r="4" spans="2:56">
      <c r="B4" s="116" t="s">
        <v>108</v>
      </c>
      <c r="C4" s="117" t="s">
        <v>101</v>
      </c>
      <c r="D4" s="118" t="s">
        <v>104</v>
      </c>
      <c r="E4" s="119"/>
      <c r="F4" s="120">
        <v>8.6387053989393401</v>
      </c>
      <c r="G4" s="121">
        <v>7.3688607490086939</v>
      </c>
      <c r="H4" s="121">
        <v>7.6202943099589859</v>
      </c>
      <c r="I4" s="121">
        <v>10.316644295008542</v>
      </c>
      <c r="J4" s="121">
        <v>8.0518192787712071</v>
      </c>
      <c r="K4" s="121">
        <v>0</v>
      </c>
      <c r="L4" s="121">
        <v>0</v>
      </c>
      <c r="M4" s="121">
        <v>0</v>
      </c>
      <c r="N4" s="121">
        <v>0</v>
      </c>
      <c r="O4" s="121">
        <v>0</v>
      </c>
      <c r="P4" s="95"/>
      <c r="Q4" s="95"/>
      <c r="R4" s="95"/>
      <c r="S4" s="95"/>
      <c r="T4" s="95"/>
      <c r="U4" s="95"/>
      <c r="V4" s="95"/>
      <c r="W4" s="95"/>
      <c r="X4" s="95"/>
      <c r="Y4" s="95"/>
      <c r="Z4" s="96"/>
      <c r="AA4" s="95"/>
      <c r="AB4" s="95"/>
      <c r="AC4" s="95"/>
      <c r="AD4" s="95"/>
      <c r="AF4" s="3"/>
      <c r="AG4" s="3"/>
      <c r="AH4" s="3"/>
      <c r="AI4" s="3"/>
      <c r="AJ4" s="3"/>
      <c r="AK4" s="3"/>
      <c r="AL4" s="3"/>
      <c r="AM4" s="3"/>
      <c r="AN4" s="3"/>
      <c r="AO4" s="3"/>
      <c r="AP4" s="3"/>
      <c r="AQ4" s="3"/>
      <c r="AR4" s="3"/>
      <c r="AS4" s="3"/>
      <c r="AT4" s="3"/>
      <c r="AU4" s="3"/>
      <c r="AV4" s="3"/>
      <c r="AW4" s="3"/>
      <c r="AX4" s="3"/>
      <c r="AY4" s="3"/>
      <c r="AZ4" s="3"/>
      <c r="BA4" s="3"/>
      <c r="BB4" s="3"/>
      <c r="BC4" s="3"/>
      <c r="BD4" s="3"/>
    </row>
    <row r="5" spans="2:56">
      <c r="B5" s="127"/>
      <c r="C5" s="97"/>
      <c r="D5" s="97"/>
      <c r="E5" s="128"/>
      <c r="F5" s="95"/>
      <c r="G5" s="95"/>
      <c r="H5" s="95"/>
      <c r="I5" s="95"/>
      <c r="J5" s="95"/>
      <c r="K5" s="95"/>
      <c r="L5" s="95"/>
      <c r="M5" s="95"/>
      <c r="N5" s="95"/>
      <c r="O5" s="95"/>
      <c r="P5" s="95"/>
      <c r="Q5" s="95"/>
      <c r="R5" s="95"/>
      <c r="S5" s="95"/>
      <c r="T5" s="95"/>
      <c r="U5" s="95"/>
      <c r="V5" s="95"/>
      <c r="W5" s="95"/>
      <c r="X5" s="95"/>
      <c r="Y5" s="95"/>
      <c r="Z5" s="95"/>
      <c r="AA5" s="95"/>
      <c r="AB5" s="95"/>
      <c r="AC5" s="95"/>
      <c r="AD5" s="95"/>
      <c r="AF5" s="3"/>
      <c r="AG5" s="3"/>
      <c r="AH5" s="3"/>
      <c r="AI5" s="3"/>
      <c r="AJ5" s="3"/>
      <c r="AK5" s="3"/>
      <c r="AL5" s="3"/>
      <c r="AM5" s="3"/>
      <c r="AN5" s="3"/>
      <c r="AO5" s="3"/>
      <c r="AP5" s="3"/>
      <c r="AQ5" s="3"/>
      <c r="AR5" s="3"/>
      <c r="AS5" s="3"/>
      <c r="AT5" s="3"/>
      <c r="AU5" s="3"/>
      <c r="AV5" s="3"/>
      <c r="AW5" s="3"/>
      <c r="AX5" s="3"/>
      <c r="AY5" s="3"/>
      <c r="AZ5" s="3"/>
      <c r="BA5" s="3"/>
      <c r="BB5" s="3"/>
      <c r="BC5" s="3"/>
      <c r="BD5" s="3"/>
    </row>
    <row r="6" spans="2:56">
      <c r="B6" s="127"/>
      <c r="C6" s="97"/>
      <c r="D6" s="97"/>
      <c r="E6" s="128"/>
      <c r="F6" s="95"/>
      <c r="G6" s="95"/>
      <c r="H6" s="95"/>
      <c r="I6" s="95"/>
      <c r="J6" s="95"/>
      <c r="K6" s="95"/>
      <c r="L6" s="95"/>
      <c r="M6" s="95"/>
      <c r="N6" s="95"/>
      <c r="O6" s="95"/>
      <c r="P6" s="95"/>
      <c r="Q6" s="95"/>
      <c r="R6" s="95"/>
      <c r="S6" s="95"/>
      <c r="T6" s="95"/>
      <c r="U6" s="95"/>
      <c r="V6" s="95"/>
      <c r="W6" s="95"/>
      <c r="X6" s="95"/>
      <c r="Y6" s="95"/>
      <c r="Z6" s="95"/>
      <c r="AA6" s="95"/>
      <c r="AB6" s="95"/>
      <c r="AC6" s="95"/>
      <c r="AD6" s="95"/>
      <c r="AF6" s="3"/>
      <c r="AG6" s="3"/>
      <c r="AH6" s="3"/>
      <c r="AI6" s="3"/>
      <c r="AJ6" s="3"/>
      <c r="AK6" s="3"/>
      <c r="AL6" s="3"/>
      <c r="AM6" s="3"/>
      <c r="AN6" s="3"/>
      <c r="AO6" s="3"/>
      <c r="AP6" s="3"/>
      <c r="AQ6" s="3"/>
      <c r="AR6" s="3"/>
      <c r="AS6" s="3"/>
      <c r="AT6" s="3"/>
      <c r="AU6" s="3"/>
      <c r="AV6" s="3"/>
      <c r="AW6" s="3"/>
      <c r="AX6" s="3"/>
      <c r="AY6" s="3"/>
      <c r="AZ6" s="3"/>
      <c r="BA6" s="3"/>
      <c r="BB6" s="3"/>
      <c r="BC6" s="3"/>
      <c r="BD6" s="3"/>
    </row>
    <row r="7" spans="2:56">
      <c r="B7" s="127"/>
      <c r="C7" s="97"/>
      <c r="D7" s="97"/>
      <c r="E7" s="128"/>
      <c r="F7" s="95"/>
      <c r="G7" s="95"/>
      <c r="H7" s="95"/>
      <c r="I7" s="95"/>
      <c r="J7" s="95"/>
      <c r="K7" s="95"/>
      <c r="L7" s="95"/>
      <c r="M7" s="95"/>
      <c r="N7" s="95"/>
      <c r="O7" s="95"/>
      <c r="P7" s="95"/>
      <c r="Q7" s="95"/>
      <c r="R7" s="95"/>
      <c r="S7" s="95"/>
      <c r="T7" s="95"/>
      <c r="U7" s="95"/>
      <c r="V7" s="95"/>
      <c r="W7" s="95"/>
      <c r="X7" s="95"/>
      <c r="Y7" s="95"/>
      <c r="Z7" s="95"/>
      <c r="AA7" s="95"/>
      <c r="AB7" s="95"/>
      <c r="AC7" s="95"/>
      <c r="AD7" s="95"/>
      <c r="AF7" s="3"/>
      <c r="AG7" s="3"/>
      <c r="AH7" s="3"/>
      <c r="AI7" s="3"/>
      <c r="AJ7" s="3"/>
      <c r="AK7" s="3"/>
      <c r="AL7" s="3"/>
      <c r="AM7" s="3"/>
      <c r="AN7" s="3"/>
      <c r="AO7" s="3"/>
      <c r="AP7" s="3"/>
      <c r="AQ7" s="3"/>
      <c r="AR7" s="3"/>
      <c r="AS7" s="3"/>
      <c r="AT7" s="3"/>
      <c r="AU7" s="3"/>
      <c r="AV7" s="3"/>
      <c r="AW7" s="3"/>
      <c r="AX7" s="3"/>
      <c r="AY7" s="3"/>
      <c r="AZ7" s="3"/>
      <c r="BA7" s="3"/>
      <c r="BB7" s="3"/>
      <c r="BC7" s="3"/>
      <c r="BD7" s="3"/>
    </row>
    <row r="8" spans="2:56">
      <c r="B8" s="127"/>
      <c r="C8" s="97"/>
      <c r="D8" s="97"/>
      <c r="E8" s="128"/>
      <c r="F8" s="129"/>
      <c r="G8" s="130"/>
      <c r="H8" s="130"/>
      <c r="I8" s="130"/>
      <c r="J8" s="130"/>
      <c r="K8" s="95"/>
      <c r="L8" s="95"/>
      <c r="M8" s="95"/>
      <c r="N8" s="95"/>
      <c r="O8" s="95"/>
      <c r="P8" s="95"/>
      <c r="Q8" s="95"/>
      <c r="R8" s="95"/>
      <c r="S8" s="95"/>
      <c r="T8" s="95"/>
      <c r="U8" s="95"/>
      <c r="V8" s="95"/>
      <c r="W8" s="95"/>
      <c r="X8" s="95"/>
      <c r="Y8" s="95"/>
      <c r="Z8" s="95"/>
      <c r="AA8" s="95"/>
      <c r="AB8" s="95"/>
      <c r="AC8" s="95"/>
      <c r="AD8" s="95"/>
      <c r="AF8" s="3"/>
      <c r="AG8" s="3"/>
      <c r="AH8" s="3"/>
      <c r="AI8" s="3"/>
      <c r="AJ8" s="3"/>
      <c r="AK8" s="3"/>
      <c r="AL8" s="3"/>
      <c r="AM8" s="3"/>
      <c r="AN8" s="3"/>
      <c r="AO8" s="3"/>
      <c r="AP8" s="3"/>
      <c r="AQ8" s="3"/>
      <c r="AR8" s="3"/>
      <c r="AS8" s="3"/>
      <c r="AT8" s="3"/>
      <c r="AU8" s="3"/>
      <c r="AV8" s="3"/>
      <c r="AW8" s="3"/>
      <c r="AX8" s="3"/>
      <c r="AY8" s="3"/>
      <c r="AZ8" s="3"/>
      <c r="BA8" s="3"/>
      <c r="BB8" s="3"/>
      <c r="BC8" s="3"/>
      <c r="BD8" s="3"/>
    </row>
    <row r="9" spans="2:56">
      <c r="B9" s="127"/>
      <c r="C9" s="97"/>
      <c r="D9" s="97"/>
      <c r="E9" s="128"/>
      <c r="F9" s="131"/>
      <c r="G9" s="95"/>
      <c r="H9" s="95"/>
      <c r="I9" s="95"/>
      <c r="J9" s="95"/>
      <c r="K9" s="95"/>
      <c r="L9" s="95"/>
      <c r="M9" s="95"/>
      <c r="N9" s="95"/>
      <c r="O9" s="95"/>
      <c r="P9" s="95"/>
      <c r="Q9" s="95"/>
      <c r="R9" s="95"/>
      <c r="S9" s="95"/>
      <c r="T9" s="95"/>
      <c r="U9" s="95"/>
      <c r="V9" s="95"/>
      <c r="W9" s="95"/>
      <c r="X9" s="95"/>
      <c r="Y9" s="95"/>
      <c r="Z9" s="95"/>
      <c r="AA9" s="95"/>
      <c r="AB9" s="95"/>
      <c r="AC9" s="95"/>
      <c r="AD9" s="95"/>
      <c r="AF9" s="3"/>
      <c r="AG9" s="3"/>
      <c r="AH9" s="3"/>
      <c r="AI9" s="3"/>
      <c r="AJ9" s="3"/>
      <c r="AK9" s="3"/>
      <c r="AL9" s="3"/>
      <c r="AM9" s="3"/>
      <c r="AN9" s="3"/>
      <c r="AO9" s="3"/>
      <c r="AP9" s="3"/>
      <c r="AQ9" s="3"/>
      <c r="AR9" s="3"/>
      <c r="AS9" s="3"/>
      <c r="AT9" s="3"/>
      <c r="AU9" s="3"/>
      <c r="AV9" s="3"/>
      <c r="AW9" s="3"/>
      <c r="AX9" s="3"/>
      <c r="AY9" s="3"/>
      <c r="AZ9" s="3"/>
      <c r="BA9" s="3"/>
      <c r="BB9" s="3"/>
      <c r="BC9" s="3"/>
      <c r="BD9" s="3"/>
    </row>
    <row r="10" spans="2:56">
      <c r="B10" s="127"/>
      <c r="C10" s="97"/>
      <c r="D10" s="97"/>
      <c r="E10" s="128"/>
      <c r="F10" s="131"/>
      <c r="G10" s="95"/>
      <c r="H10" s="95"/>
      <c r="I10" s="95"/>
      <c r="J10" s="95"/>
      <c r="K10" s="95"/>
      <c r="L10" s="95"/>
      <c r="M10" s="95"/>
      <c r="N10" s="95"/>
      <c r="O10" s="95"/>
      <c r="P10" s="95"/>
      <c r="Q10" s="95"/>
      <c r="R10" s="95"/>
      <c r="S10" s="95"/>
      <c r="T10" s="95"/>
      <c r="U10" s="95"/>
      <c r="V10" s="95"/>
      <c r="W10" s="95"/>
      <c r="X10" s="95"/>
      <c r="Y10" s="95"/>
      <c r="Z10" s="95"/>
      <c r="AA10" s="95"/>
      <c r="AB10" s="95"/>
      <c r="AC10" s="95"/>
      <c r="AD10" s="95"/>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2:56">
      <c r="B11" s="127"/>
      <c r="C11" s="97"/>
      <c r="D11" s="97"/>
      <c r="E11" s="128"/>
      <c r="F11" s="131"/>
      <c r="G11" s="95"/>
      <c r="H11" s="95"/>
      <c r="I11" s="95"/>
      <c r="J11" s="95"/>
      <c r="K11" s="95"/>
      <c r="L11" s="95"/>
      <c r="M11" s="95"/>
      <c r="N11" s="95"/>
      <c r="O11" s="95"/>
      <c r="P11" s="95"/>
      <c r="Q11" s="95"/>
      <c r="R11" s="95"/>
      <c r="S11" s="95"/>
      <c r="T11" s="95"/>
      <c r="U11" s="95"/>
      <c r="V11" s="95"/>
      <c r="W11" s="95"/>
      <c r="X11" s="95"/>
      <c r="Y11" s="95"/>
      <c r="Z11" s="95"/>
      <c r="AA11" s="95"/>
      <c r="AB11" s="95"/>
      <c r="AC11" s="95"/>
      <c r="AD11" s="95"/>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2:56">
      <c r="B12" s="127"/>
      <c r="C12" s="97"/>
      <c r="D12" s="97"/>
      <c r="E12" s="128"/>
      <c r="F12" s="131"/>
      <c r="G12" s="95"/>
      <c r="H12" s="95"/>
      <c r="I12" s="95"/>
      <c r="J12" s="95"/>
      <c r="K12" s="95"/>
      <c r="L12" s="95"/>
      <c r="M12" s="95"/>
      <c r="N12" s="95"/>
      <c r="O12" s="95"/>
      <c r="P12" s="95"/>
      <c r="Q12" s="95"/>
      <c r="R12" s="95"/>
      <c r="S12" s="95"/>
      <c r="T12" s="95"/>
      <c r="U12" s="95"/>
      <c r="V12" s="95"/>
      <c r="W12" s="95"/>
      <c r="X12" s="95"/>
      <c r="Y12" s="95"/>
      <c r="Z12" s="95"/>
      <c r="AA12" s="95"/>
      <c r="AB12" s="95"/>
      <c r="AC12" s="95"/>
      <c r="AD12" s="95"/>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2:56">
      <c r="B13" s="127"/>
      <c r="C13" s="97"/>
      <c r="D13" s="97"/>
      <c r="E13" s="128"/>
      <c r="F13" s="131"/>
      <c r="G13" s="95"/>
      <c r="H13" s="95"/>
      <c r="I13" s="95"/>
      <c r="J13" s="95"/>
      <c r="K13" s="95"/>
      <c r="L13" s="95"/>
      <c r="M13" s="95"/>
      <c r="N13" s="95"/>
      <c r="O13" s="95"/>
      <c r="P13" s="95"/>
      <c r="Q13" s="95"/>
      <c r="R13" s="95"/>
      <c r="S13" s="95"/>
      <c r="T13" s="95"/>
      <c r="U13" s="95"/>
      <c r="V13" s="95"/>
      <c r="W13" s="95"/>
      <c r="X13" s="95"/>
      <c r="Y13" s="95"/>
      <c r="Z13" s="95"/>
      <c r="AA13" s="95"/>
      <c r="AB13" s="95"/>
      <c r="AC13" s="95"/>
      <c r="AD13" s="95"/>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2:56">
      <c r="B14" s="127"/>
      <c r="C14" s="97"/>
      <c r="D14" s="97"/>
      <c r="E14" s="128"/>
      <c r="F14" s="131"/>
      <c r="G14" s="95"/>
      <c r="H14" s="95"/>
      <c r="I14" s="95"/>
      <c r="J14" s="95"/>
      <c r="K14" s="95"/>
      <c r="L14" s="95"/>
      <c r="M14" s="95"/>
      <c r="N14" s="95"/>
      <c r="O14" s="95"/>
      <c r="P14" s="95"/>
      <c r="Q14" s="95"/>
      <c r="R14" s="95"/>
      <c r="S14" s="95"/>
      <c r="T14" s="95"/>
      <c r="U14" s="95"/>
      <c r="V14" s="95"/>
      <c r="W14" s="95"/>
      <c r="X14" s="95"/>
      <c r="Y14" s="95"/>
      <c r="Z14" s="95"/>
      <c r="AA14" s="95"/>
      <c r="AB14" s="95"/>
      <c r="AC14" s="95"/>
      <c r="AD14" s="95"/>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2:56">
      <c r="B15" s="127"/>
      <c r="C15" s="97"/>
      <c r="D15" s="97"/>
      <c r="E15" s="128"/>
      <c r="F15" s="131"/>
      <c r="G15" s="95"/>
      <c r="H15" s="95"/>
      <c r="I15" s="95"/>
      <c r="J15" s="95"/>
      <c r="K15" s="95"/>
      <c r="L15" s="95"/>
      <c r="M15" s="95"/>
      <c r="N15" s="95"/>
      <c r="O15" s="95"/>
      <c r="P15" s="95"/>
      <c r="Q15" s="95"/>
      <c r="R15" s="95"/>
      <c r="S15" s="95"/>
      <c r="T15" s="95"/>
      <c r="U15" s="95"/>
      <c r="V15" s="95"/>
      <c r="W15" s="95"/>
      <c r="X15" s="95"/>
      <c r="Y15" s="95"/>
      <c r="Z15" s="95"/>
      <c r="AA15" s="95"/>
      <c r="AB15" s="95"/>
      <c r="AC15" s="95"/>
      <c r="AD15" s="95"/>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2:56">
      <c r="B16" s="127"/>
      <c r="C16" s="97"/>
      <c r="D16" s="97"/>
      <c r="E16" s="128"/>
      <c r="F16" s="131"/>
      <c r="G16" s="95"/>
      <c r="H16" s="95"/>
      <c r="I16" s="95"/>
      <c r="J16" s="95"/>
      <c r="K16" s="95"/>
      <c r="L16" s="95"/>
      <c r="M16" s="95"/>
      <c r="N16" s="95"/>
      <c r="O16" s="95"/>
      <c r="P16" s="95"/>
      <c r="Q16" s="95"/>
      <c r="R16" s="95"/>
      <c r="S16" s="95"/>
      <c r="T16" s="95"/>
      <c r="U16" s="95"/>
      <c r="V16" s="95"/>
      <c r="W16" s="95"/>
      <c r="X16" s="95"/>
      <c r="Y16" s="95"/>
      <c r="Z16" s="95"/>
      <c r="AA16" s="95"/>
      <c r="AB16" s="95"/>
      <c r="AC16" s="95"/>
      <c r="AD16" s="95"/>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2:56">
      <c r="B17" s="127"/>
      <c r="C17" s="97"/>
      <c r="D17" s="97"/>
      <c r="E17" s="128"/>
      <c r="F17" s="131"/>
      <c r="G17" s="95"/>
      <c r="H17" s="95"/>
      <c r="I17" s="95"/>
      <c r="J17" s="95"/>
      <c r="K17" s="95"/>
      <c r="L17" s="95"/>
      <c r="M17" s="95"/>
      <c r="N17" s="95"/>
      <c r="O17" s="95"/>
      <c r="P17" s="95"/>
      <c r="Q17" s="95"/>
      <c r="R17" s="95"/>
      <c r="S17" s="95"/>
      <c r="T17" s="95"/>
      <c r="U17" s="95"/>
      <c r="V17" s="95"/>
      <c r="W17" s="95"/>
      <c r="X17" s="95"/>
      <c r="Y17" s="95"/>
      <c r="Z17" s="95"/>
      <c r="AA17" s="95"/>
      <c r="AB17" s="95"/>
      <c r="AC17" s="95"/>
      <c r="AD17" s="95"/>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2:56">
      <c r="B18" s="127"/>
      <c r="C18" s="97"/>
      <c r="D18" s="97"/>
      <c r="E18" s="128"/>
      <c r="F18" s="131"/>
      <c r="G18" s="95"/>
      <c r="H18" s="95"/>
      <c r="I18" s="95"/>
      <c r="J18" s="95"/>
      <c r="K18" s="95"/>
      <c r="L18" s="95"/>
      <c r="M18" s="95"/>
      <c r="N18" s="95"/>
      <c r="O18" s="95"/>
      <c r="P18" s="95"/>
      <c r="Q18" s="95"/>
      <c r="R18" s="95"/>
      <c r="S18" s="95"/>
      <c r="T18" s="95"/>
      <c r="U18" s="95"/>
      <c r="V18" s="95"/>
      <c r="W18" s="95"/>
      <c r="X18" s="95"/>
      <c r="Y18" s="95"/>
      <c r="Z18" s="95"/>
      <c r="AA18" s="95"/>
      <c r="AB18" s="95"/>
      <c r="AC18" s="95"/>
      <c r="AD18" s="95"/>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2:56">
      <c r="B19" s="127"/>
      <c r="C19" s="97"/>
      <c r="D19" s="97"/>
      <c r="E19" s="128"/>
      <c r="F19" s="131"/>
      <c r="G19" s="95"/>
      <c r="H19" s="95"/>
      <c r="I19" s="95"/>
      <c r="J19" s="95"/>
      <c r="K19" s="95"/>
      <c r="L19" s="95"/>
      <c r="M19" s="95"/>
      <c r="N19" s="95"/>
      <c r="O19" s="95"/>
      <c r="P19" s="95"/>
      <c r="Q19" s="95"/>
      <c r="R19" s="95"/>
      <c r="S19" s="95"/>
      <c r="T19" s="95"/>
      <c r="U19" s="95"/>
      <c r="V19" s="95"/>
      <c r="W19" s="95"/>
      <c r="X19" s="95"/>
      <c r="Y19" s="95"/>
      <c r="Z19" s="95"/>
      <c r="AA19" s="95"/>
      <c r="AB19" s="95"/>
      <c r="AC19" s="95"/>
      <c r="AD19" s="95"/>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2:56">
      <c r="B20" s="127"/>
      <c r="C20" s="97"/>
      <c r="D20" s="97"/>
      <c r="E20" s="128"/>
      <c r="F20" s="131"/>
      <c r="G20" s="95"/>
      <c r="H20" s="95"/>
      <c r="I20" s="95"/>
      <c r="J20" s="95"/>
      <c r="K20" s="95"/>
      <c r="L20" s="95"/>
      <c r="M20" s="95"/>
      <c r="N20" s="95"/>
      <c r="O20" s="95"/>
      <c r="P20" s="95"/>
      <c r="Q20" s="95"/>
      <c r="R20" s="95"/>
      <c r="S20" s="95"/>
      <c r="T20" s="95"/>
      <c r="U20" s="95"/>
      <c r="V20" s="95"/>
      <c r="W20" s="95"/>
      <c r="X20" s="95"/>
      <c r="Y20" s="95"/>
      <c r="Z20" s="95"/>
      <c r="AA20" s="95"/>
      <c r="AB20" s="95"/>
      <c r="AC20" s="95"/>
      <c r="AD20" s="95"/>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2:56">
      <c r="B21" s="127"/>
      <c r="C21" s="97"/>
      <c r="D21" s="97"/>
      <c r="E21" s="128"/>
      <c r="F21" s="131"/>
      <c r="G21" s="95"/>
      <c r="H21" s="95"/>
      <c r="I21" s="95"/>
      <c r="J21" s="95"/>
      <c r="K21" s="95"/>
      <c r="L21" s="95"/>
      <c r="M21" s="95"/>
      <c r="N21" s="95"/>
      <c r="O21" s="95"/>
      <c r="P21" s="95"/>
      <c r="Q21" s="95"/>
      <c r="R21" s="95"/>
      <c r="S21" s="95"/>
      <c r="T21" s="95"/>
      <c r="U21" s="95"/>
      <c r="V21" s="95"/>
      <c r="W21" s="95"/>
      <c r="X21" s="95"/>
      <c r="Y21" s="95"/>
      <c r="Z21" s="95"/>
      <c r="AA21" s="95"/>
      <c r="AB21" s="95"/>
      <c r="AC21" s="95"/>
      <c r="AD21" s="95"/>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2:56">
      <c r="B22" s="127"/>
      <c r="C22" s="97"/>
      <c r="D22" s="97"/>
      <c r="E22" s="128"/>
      <c r="F22" s="131"/>
      <c r="G22" s="95"/>
      <c r="H22" s="95"/>
      <c r="I22" s="95"/>
      <c r="J22" s="95"/>
      <c r="K22" s="95"/>
      <c r="L22" s="95"/>
      <c r="M22" s="95"/>
      <c r="N22" s="95"/>
      <c r="O22" s="95"/>
      <c r="P22" s="95"/>
      <c r="Q22" s="95"/>
      <c r="R22" s="95"/>
      <c r="S22" s="95"/>
      <c r="T22" s="95"/>
      <c r="U22" s="95"/>
      <c r="V22" s="95"/>
      <c r="W22" s="95"/>
      <c r="X22" s="95"/>
      <c r="Y22" s="95"/>
      <c r="Z22" s="95"/>
      <c r="AA22" s="95"/>
      <c r="AB22" s="95"/>
      <c r="AC22" s="95"/>
      <c r="AD22" s="95"/>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2:56">
      <c r="B23" s="127"/>
      <c r="C23" s="97"/>
      <c r="D23" s="97"/>
      <c r="E23" s="128"/>
      <c r="F23" s="131"/>
      <c r="G23" s="95"/>
      <c r="H23" s="95"/>
      <c r="I23" s="95"/>
      <c r="J23" s="95"/>
      <c r="K23" s="95"/>
      <c r="L23" s="95"/>
      <c r="M23" s="95"/>
      <c r="N23" s="95"/>
      <c r="O23" s="95"/>
      <c r="P23" s="95"/>
      <c r="Q23" s="95"/>
      <c r="R23" s="95"/>
      <c r="S23" s="95"/>
      <c r="T23" s="95"/>
      <c r="U23" s="95"/>
      <c r="V23" s="95"/>
      <c r="W23" s="95"/>
      <c r="X23" s="95"/>
      <c r="Y23" s="95"/>
      <c r="Z23" s="95"/>
      <c r="AA23" s="95"/>
      <c r="AB23" s="95"/>
      <c r="AC23" s="95"/>
      <c r="AD23" s="95"/>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2:56">
      <c r="B24" s="127"/>
      <c r="C24" s="97"/>
      <c r="D24" s="97"/>
      <c r="E24" s="128"/>
      <c r="F24" s="131"/>
      <c r="G24" s="95"/>
      <c r="H24" s="95"/>
      <c r="I24" s="95"/>
      <c r="J24" s="95"/>
      <c r="K24" s="95"/>
      <c r="L24" s="95"/>
      <c r="M24" s="95"/>
      <c r="N24" s="95"/>
      <c r="O24" s="95"/>
      <c r="P24" s="95"/>
      <c r="Q24" s="95"/>
      <c r="R24" s="95"/>
      <c r="S24" s="95"/>
      <c r="T24" s="95"/>
      <c r="U24" s="95"/>
      <c r="V24" s="95"/>
      <c r="W24" s="95"/>
      <c r="X24" s="95"/>
      <c r="Y24" s="95"/>
      <c r="Z24" s="95"/>
      <c r="AA24" s="95"/>
      <c r="AB24" s="95"/>
      <c r="AC24" s="95"/>
      <c r="AD24" s="95"/>
      <c r="AF24" s="3"/>
      <c r="AG24" s="3"/>
      <c r="AH24" s="3"/>
      <c r="AI24" s="3"/>
      <c r="AJ24" s="3"/>
      <c r="AK24" s="3"/>
      <c r="AL24" s="3"/>
      <c r="AM24" s="3"/>
      <c r="AN24" s="3"/>
      <c r="AO24" s="3"/>
      <c r="AP24" s="3"/>
      <c r="AQ24" s="3"/>
      <c r="AR24" s="3"/>
      <c r="AS24" s="3"/>
      <c r="AT24" s="3"/>
      <c r="AU24" s="3"/>
      <c r="AV24" s="3"/>
      <c r="AW24" s="3"/>
      <c r="AX24" s="3"/>
      <c r="AY24" s="3"/>
      <c r="AZ24" s="3"/>
      <c r="BA24" s="3"/>
      <c r="BB24" s="3"/>
      <c r="BC24" s="3"/>
      <c r="BD24" s="3"/>
    </row>
    <row r="25" spans="2:56">
      <c r="B25" s="127"/>
      <c r="C25" s="97"/>
      <c r="D25" s="97"/>
      <c r="E25" s="128"/>
      <c r="F25" s="131"/>
      <c r="G25" s="95"/>
      <c r="H25" s="95"/>
      <c r="I25" s="95"/>
      <c r="J25" s="95"/>
      <c r="K25" s="95"/>
      <c r="L25" s="95"/>
      <c r="M25" s="95"/>
      <c r="N25" s="95"/>
      <c r="O25" s="95"/>
      <c r="P25" s="95"/>
      <c r="Q25" s="95"/>
      <c r="R25" s="95"/>
      <c r="S25" s="95"/>
      <c r="T25" s="95"/>
      <c r="U25" s="95"/>
      <c r="V25" s="95"/>
      <c r="W25" s="95"/>
      <c r="X25" s="95"/>
      <c r="Y25" s="95"/>
      <c r="Z25" s="95"/>
      <c r="AA25" s="95"/>
      <c r="AB25" s="95"/>
      <c r="AC25" s="95"/>
      <c r="AD25" s="95"/>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2:56">
      <c r="B26" s="127"/>
      <c r="C26" s="97"/>
      <c r="D26" s="97"/>
      <c r="E26" s="128"/>
      <c r="F26" s="131"/>
      <c r="G26" s="95"/>
      <c r="H26" s="95"/>
      <c r="I26" s="95"/>
      <c r="J26" s="95"/>
      <c r="K26" s="95"/>
      <c r="L26" s="95"/>
      <c r="M26" s="95"/>
      <c r="N26" s="95"/>
      <c r="O26" s="95"/>
      <c r="P26" s="95"/>
      <c r="Q26" s="95"/>
      <c r="R26" s="95"/>
      <c r="S26" s="95"/>
      <c r="T26" s="95"/>
      <c r="U26" s="95"/>
      <c r="V26" s="95"/>
      <c r="W26" s="95"/>
      <c r="X26" s="95"/>
      <c r="Y26" s="95"/>
      <c r="Z26" s="95"/>
      <c r="AA26" s="95"/>
      <c r="AB26" s="95"/>
      <c r="AC26" s="95"/>
      <c r="AD26" s="95"/>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2:56">
      <c r="B27" s="127"/>
      <c r="C27" s="97"/>
      <c r="D27" s="97"/>
      <c r="E27" s="128"/>
      <c r="F27" s="131"/>
      <c r="G27" s="95"/>
      <c r="H27" s="95"/>
      <c r="I27" s="95"/>
      <c r="J27" s="95"/>
      <c r="K27" s="95"/>
      <c r="L27" s="95"/>
      <c r="M27" s="95"/>
      <c r="N27" s="95"/>
      <c r="O27" s="95"/>
      <c r="P27" s="95"/>
      <c r="Q27" s="95"/>
      <c r="R27" s="95"/>
      <c r="S27" s="95"/>
      <c r="T27" s="95"/>
      <c r="U27" s="95"/>
      <c r="V27" s="95"/>
      <c r="W27" s="95"/>
      <c r="X27" s="95"/>
      <c r="Y27" s="95"/>
      <c r="Z27" s="95"/>
      <c r="AA27" s="95"/>
      <c r="AB27" s="95"/>
      <c r="AC27" s="95"/>
      <c r="AD27" s="95"/>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2:56">
      <c r="B28" s="127"/>
      <c r="C28" s="97"/>
      <c r="D28" s="97"/>
      <c r="E28" s="128"/>
      <c r="F28" s="131"/>
      <c r="G28" s="95"/>
      <c r="H28" s="95"/>
      <c r="I28" s="95"/>
      <c r="J28" s="95"/>
      <c r="K28" s="95"/>
      <c r="L28" s="95"/>
      <c r="M28" s="95"/>
      <c r="N28" s="95"/>
      <c r="O28" s="95"/>
      <c r="P28" s="95"/>
      <c r="Q28" s="95"/>
      <c r="R28" s="95"/>
      <c r="S28" s="95"/>
      <c r="T28" s="95"/>
      <c r="U28" s="95"/>
      <c r="V28" s="95"/>
      <c r="W28" s="95"/>
      <c r="X28" s="95"/>
      <c r="Y28" s="95"/>
      <c r="Z28" s="95"/>
      <c r="AA28" s="95"/>
      <c r="AB28" s="95"/>
      <c r="AC28" s="95"/>
      <c r="AD28" s="95"/>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2:56">
      <c r="B29" s="20"/>
      <c r="C29" s="93"/>
      <c r="D29" s="98"/>
      <c r="E29" s="128"/>
      <c r="F29" s="131"/>
      <c r="G29" s="95"/>
      <c r="H29" s="95"/>
      <c r="I29" s="95"/>
      <c r="J29" s="95"/>
      <c r="K29" s="95"/>
      <c r="L29" s="95"/>
      <c r="M29" s="95"/>
      <c r="N29" s="95"/>
      <c r="O29" s="95"/>
      <c r="P29" s="95"/>
      <c r="Q29" s="95"/>
      <c r="R29" s="95"/>
      <c r="S29" s="95"/>
      <c r="T29" s="95"/>
      <c r="U29" s="95"/>
      <c r="V29" s="95"/>
      <c r="W29" s="95"/>
      <c r="X29" s="95"/>
      <c r="Y29" s="95"/>
      <c r="Z29" s="95"/>
      <c r="AA29" s="95"/>
      <c r="AB29" s="95"/>
      <c r="AC29" s="95"/>
      <c r="AD29" s="95"/>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2:56">
      <c r="B30" s="20"/>
      <c r="C30" s="93"/>
      <c r="D30" s="98"/>
      <c r="E30" s="128"/>
      <c r="F30" s="131"/>
      <c r="G30" s="95"/>
      <c r="H30" s="95"/>
      <c r="I30" s="95"/>
      <c r="J30" s="95"/>
      <c r="K30" s="95"/>
      <c r="L30" s="95"/>
      <c r="M30" s="95"/>
      <c r="N30" s="95"/>
      <c r="O30" s="95"/>
      <c r="P30" s="95"/>
      <c r="Q30" s="95"/>
      <c r="R30" s="95"/>
      <c r="S30" s="95"/>
      <c r="T30" s="95"/>
      <c r="U30" s="95"/>
      <c r="V30" s="95"/>
      <c r="W30" s="95"/>
      <c r="X30" s="95"/>
      <c r="Y30" s="95"/>
      <c r="Z30" s="95"/>
      <c r="AA30" s="95"/>
      <c r="AB30" s="95"/>
      <c r="AC30" s="95"/>
      <c r="AD30" s="95"/>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2:56">
      <c r="B31" s="20"/>
      <c r="C31" s="93"/>
      <c r="D31" s="98"/>
      <c r="E31" s="128"/>
      <c r="F31" s="131"/>
      <c r="G31" s="95"/>
      <c r="H31" s="95"/>
      <c r="I31" s="95"/>
      <c r="J31" s="95"/>
      <c r="K31" s="95"/>
      <c r="L31" s="95"/>
      <c r="M31" s="95"/>
      <c r="N31" s="95"/>
      <c r="O31" s="95"/>
      <c r="P31" s="95"/>
      <c r="Q31" s="95"/>
      <c r="R31" s="95"/>
      <c r="S31" s="95"/>
      <c r="T31" s="95"/>
      <c r="U31" s="95"/>
      <c r="V31" s="95"/>
      <c r="W31" s="95"/>
      <c r="X31" s="95"/>
      <c r="Y31" s="95"/>
      <c r="Z31" s="95"/>
      <c r="AA31" s="95"/>
      <c r="AB31" s="95"/>
      <c r="AC31" s="95"/>
      <c r="AD31" s="95"/>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2:56">
      <c r="B32" s="20"/>
      <c r="C32" s="93"/>
      <c r="D32" s="98"/>
      <c r="E32" s="128"/>
      <c r="F32" s="131"/>
      <c r="G32" s="95"/>
      <c r="H32" s="95"/>
      <c r="I32" s="95"/>
      <c r="J32" s="95"/>
      <c r="K32" s="95"/>
      <c r="L32" s="95"/>
      <c r="M32" s="95"/>
      <c r="N32" s="95"/>
      <c r="O32" s="95"/>
      <c r="P32" s="95"/>
      <c r="Q32" s="95"/>
      <c r="R32" s="95"/>
      <c r="S32" s="95"/>
      <c r="T32" s="95"/>
      <c r="U32" s="95"/>
      <c r="V32" s="95"/>
      <c r="W32" s="95"/>
      <c r="X32" s="95"/>
      <c r="Y32" s="95"/>
      <c r="Z32" s="95"/>
      <c r="AA32" s="95"/>
      <c r="AB32" s="95"/>
      <c r="AC32" s="95"/>
      <c r="AD32" s="95"/>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2:56">
      <c r="B33" s="20"/>
      <c r="C33" s="93"/>
      <c r="D33" s="98"/>
      <c r="E33" s="128"/>
      <c r="F33" s="131"/>
      <c r="G33" s="95"/>
      <c r="H33" s="95"/>
      <c r="I33" s="95"/>
      <c r="J33" s="95"/>
      <c r="K33" s="95"/>
      <c r="L33" s="95"/>
      <c r="M33" s="95"/>
      <c r="N33" s="95"/>
      <c r="O33" s="95"/>
      <c r="P33" s="95"/>
      <c r="Q33" s="95"/>
      <c r="R33" s="95"/>
      <c r="S33" s="95"/>
      <c r="T33" s="95"/>
      <c r="U33" s="95"/>
      <c r="V33" s="95"/>
      <c r="W33" s="95"/>
      <c r="X33" s="95"/>
      <c r="Y33" s="95"/>
      <c r="Z33" s="95"/>
      <c r="AA33" s="95"/>
      <c r="AB33" s="95"/>
      <c r="AC33" s="95"/>
      <c r="AD33" s="95"/>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2:56">
      <c r="B34" s="20"/>
      <c r="C34" s="93"/>
      <c r="D34" s="98"/>
      <c r="E34" s="128"/>
      <c r="F34" s="131"/>
      <c r="G34" s="95"/>
      <c r="H34" s="95"/>
      <c r="I34" s="95"/>
      <c r="J34" s="95"/>
      <c r="K34" s="95"/>
      <c r="L34" s="95"/>
      <c r="M34" s="95"/>
      <c r="N34" s="95"/>
      <c r="O34" s="95"/>
      <c r="P34" s="95"/>
      <c r="Q34" s="95"/>
      <c r="R34" s="95"/>
      <c r="S34" s="95"/>
      <c r="T34" s="95"/>
      <c r="U34" s="95"/>
      <c r="V34" s="95"/>
      <c r="W34" s="95"/>
      <c r="X34" s="95"/>
      <c r="Y34" s="95"/>
      <c r="Z34" s="95"/>
      <c r="AA34" s="95"/>
      <c r="AB34" s="95"/>
      <c r="AC34" s="95"/>
      <c r="AD34" s="95"/>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2:56">
      <c r="B35" s="20"/>
      <c r="C35" s="93"/>
      <c r="D35" s="98"/>
      <c r="E35" s="128"/>
      <c r="F35" s="131"/>
      <c r="G35" s="95"/>
      <c r="H35" s="95"/>
      <c r="I35" s="95"/>
      <c r="J35" s="95"/>
      <c r="K35" s="95"/>
      <c r="L35" s="95"/>
      <c r="M35" s="95"/>
      <c r="N35" s="95"/>
      <c r="O35" s="95"/>
      <c r="P35" s="95"/>
      <c r="Q35" s="95"/>
      <c r="R35" s="95"/>
      <c r="S35" s="95"/>
      <c r="T35" s="95"/>
      <c r="U35" s="95"/>
      <c r="V35" s="95"/>
      <c r="W35" s="95"/>
      <c r="X35" s="95"/>
      <c r="Y35" s="95"/>
      <c r="Z35" s="95"/>
      <c r="AA35" s="95"/>
      <c r="AB35" s="95"/>
      <c r="AC35" s="95"/>
      <c r="AD35" s="95"/>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2:56">
      <c r="B36" s="20"/>
      <c r="C36" s="93"/>
      <c r="D36" s="98"/>
      <c r="E36" s="128"/>
      <c r="F36" s="131"/>
      <c r="G36" s="95"/>
      <c r="H36" s="95"/>
      <c r="I36" s="95"/>
      <c r="J36" s="95"/>
      <c r="K36" s="95"/>
      <c r="L36" s="95"/>
      <c r="M36" s="95"/>
      <c r="N36" s="95"/>
      <c r="O36" s="95"/>
      <c r="P36" s="95"/>
      <c r="Q36" s="95"/>
      <c r="R36" s="95"/>
      <c r="S36" s="95"/>
      <c r="T36" s="95"/>
      <c r="U36" s="95"/>
      <c r="V36" s="95"/>
      <c r="W36" s="95"/>
      <c r="X36" s="95"/>
      <c r="Y36" s="95"/>
      <c r="Z36" s="95"/>
      <c r="AA36" s="95"/>
      <c r="AB36" s="95"/>
      <c r="AC36" s="95"/>
      <c r="AD36" s="95"/>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2:56">
      <c r="B37" s="20"/>
      <c r="C37" s="93"/>
      <c r="D37" s="98"/>
      <c r="E37" s="128"/>
      <c r="F37" s="131"/>
      <c r="G37" s="95"/>
      <c r="H37" s="95"/>
      <c r="I37" s="95"/>
      <c r="J37" s="95"/>
      <c r="K37" s="95"/>
      <c r="L37" s="95"/>
      <c r="M37" s="95"/>
      <c r="N37" s="95"/>
      <c r="O37" s="95"/>
      <c r="P37" s="95"/>
      <c r="Q37" s="95"/>
      <c r="R37" s="95"/>
      <c r="S37" s="95"/>
      <c r="T37" s="95"/>
      <c r="U37" s="95"/>
      <c r="V37" s="95"/>
      <c r="W37" s="95"/>
      <c r="X37" s="95"/>
      <c r="Y37" s="95"/>
      <c r="Z37" s="95"/>
      <c r="AA37" s="95"/>
      <c r="AB37" s="95"/>
      <c r="AC37" s="95"/>
      <c r="AD37" s="95"/>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2:56">
      <c r="B38" s="20"/>
      <c r="C38" s="93"/>
      <c r="D38" s="98"/>
      <c r="E38" s="128"/>
      <c r="F38" s="131"/>
      <c r="G38" s="95"/>
      <c r="H38" s="95"/>
      <c r="I38" s="95"/>
      <c r="J38" s="95"/>
      <c r="K38" s="95"/>
      <c r="L38" s="95"/>
      <c r="M38" s="95"/>
      <c r="N38" s="95"/>
      <c r="O38" s="95"/>
      <c r="P38" s="95"/>
      <c r="Q38" s="95"/>
      <c r="R38" s="95"/>
      <c r="S38" s="95"/>
      <c r="T38" s="95"/>
      <c r="U38" s="95"/>
      <c r="V38" s="95"/>
      <c r="W38" s="95"/>
      <c r="X38" s="95"/>
      <c r="Y38" s="95"/>
      <c r="Z38" s="95"/>
      <c r="AA38" s="95"/>
      <c r="AB38" s="95"/>
      <c r="AC38" s="95"/>
      <c r="AD38" s="95"/>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2:56">
      <c r="B39" s="20"/>
      <c r="C39" s="93"/>
      <c r="D39" s="98"/>
      <c r="E39" s="128"/>
      <c r="F39" s="131"/>
      <c r="G39" s="95"/>
      <c r="H39" s="95"/>
      <c r="I39" s="95"/>
      <c r="J39" s="95"/>
      <c r="K39" s="95"/>
      <c r="L39" s="95"/>
      <c r="M39" s="95"/>
      <c r="N39" s="95"/>
      <c r="O39" s="95"/>
      <c r="P39" s="95"/>
      <c r="Q39" s="95"/>
      <c r="R39" s="95"/>
      <c r="S39" s="95"/>
      <c r="T39" s="95"/>
      <c r="U39" s="95"/>
      <c r="V39" s="95"/>
      <c r="W39" s="95"/>
      <c r="X39" s="95"/>
      <c r="Y39" s="95"/>
      <c r="Z39" s="95"/>
      <c r="AA39" s="95"/>
      <c r="AB39" s="95"/>
      <c r="AC39" s="95"/>
      <c r="AD39" s="95"/>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2:56">
      <c r="B40" s="20"/>
      <c r="C40" s="93"/>
      <c r="D40" s="98"/>
      <c r="E40" s="128"/>
      <c r="F40" s="131"/>
      <c r="G40" s="95"/>
      <c r="H40" s="95"/>
      <c r="I40" s="95"/>
      <c r="J40" s="95"/>
      <c r="K40" s="95"/>
      <c r="L40" s="95"/>
      <c r="M40" s="95"/>
      <c r="N40" s="95"/>
      <c r="O40" s="95"/>
      <c r="P40" s="95"/>
      <c r="Q40" s="95"/>
      <c r="R40" s="95"/>
      <c r="S40" s="95"/>
      <c r="T40" s="95"/>
      <c r="U40" s="95"/>
      <c r="V40" s="95"/>
      <c r="W40" s="95"/>
      <c r="X40" s="95"/>
      <c r="Y40" s="95"/>
      <c r="Z40" s="95"/>
      <c r="AA40" s="95"/>
      <c r="AB40" s="95"/>
      <c r="AC40" s="95"/>
      <c r="AD40" s="95"/>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2:56">
      <c r="B41" s="20"/>
      <c r="C41" s="93"/>
      <c r="D41" s="98"/>
      <c r="E41" s="128"/>
      <c r="F41" s="131"/>
      <c r="G41" s="95"/>
      <c r="H41" s="95"/>
      <c r="I41" s="95"/>
      <c r="J41" s="95"/>
      <c r="K41" s="95"/>
      <c r="L41" s="95"/>
      <c r="M41" s="95"/>
      <c r="N41" s="95"/>
      <c r="O41" s="95"/>
      <c r="P41" s="95"/>
      <c r="Q41" s="95"/>
      <c r="R41" s="95"/>
      <c r="S41" s="95"/>
      <c r="T41" s="95"/>
      <c r="U41" s="95"/>
      <c r="V41" s="95"/>
      <c r="W41" s="95"/>
      <c r="X41" s="95"/>
      <c r="Y41" s="95"/>
      <c r="Z41" s="95"/>
      <c r="AA41" s="95"/>
      <c r="AB41" s="95"/>
      <c r="AC41" s="95"/>
      <c r="AD41" s="95"/>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2:56">
      <c r="B42" s="20"/>
      <c r="C42" s="93"/>
      <c r="D42" s="98"/>
      <c r="E42" s="128"/>
      <c r="F42" s="131"/>
      <c r="G42" s="95"/>
      <c r="H42" s="95"/>
      <c r="I42" s="95"/>
      <c r="J42" s="95"/>
      <c r="K42" s="95"/>
      <c r="L42" s="95"/>
      <c r="M42" s="95"/>
      <c r="N42" s="95"/>
      <c r="O42" s="95"/>
      <c r="P42" s="95"/>
      <c r="Q42" s="95"/>
      <c r="R42" s="95"/>
      <c r="S42" s="95"/>
      <c r="T42" s="95"/>
      <c r="U42" s="95"/>
      <c r="V42" s="95"/>
      <c r="W42" s="95"/>
      <c r="X42" s="95"/>
      <c r="Y42" s="95"/>
      <c r="Z42" s="95"/>
      <c r="AA42" s="95"/>
      <c r="AB42" s="95"/>
      <c r="AC42" s="95"/>
      <c r="AD42" s="95"/>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2:56">
      <c r="B43" s="20"/>
      <c r="C43" s="93"/>
      <c r="D43" s="98"/>
      <c r="E43" s="128"/>
      <c r="F43" s="131"/>
      <c r="G43" s="95"/>
      <c r="H43" s="95"/>
      <c r="I43" s="95"/>
      <c r="J43" s="95"/>
      <c r="K43" s="95"/>
      <c r="L43" s="95"/>
      <c r="M43" s="95"/>
      <c r="N43" s="95"/>
      <c r="O43" s="95"/>
      <c r="P43" s="95"/>
      <c r="Q43" s="95"/>
      <c r="R43" s="95"/>
      <c r="S43" s="95"/>
      <c r="T43" s="95"/>
      <c r="U43" s="95"/>
      <c r="V43" s="95"/>
      <c r="W43" s="95"/>
      <c r="X43" s="95"/>
      <c r="Y43" s="95"/>
      <c r="Z43" s="95"/>
      <c r="AA43" s="95"/>
      <c r="AB43" s="95"/>
      <c r="AC43" s="95"/>
      <c r="AD43" s="95"/>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2:56">
      <c r="B44" s="20"/>
      <c r="C44" s="93"/>
      <c r="D44" s="98"/>
      <c r="E44" s="128"/>
      <c r="F44" s="131"/>
      <c r="G44" s="95"/>
      <c r="H44" s="95"/>
      <c r="I44" s="95"/>
      <c r="J44" s="95"/>
      <c r="K44" s="95"/>
      <c r="L44" s="95"/>
      <c r="M44" s="95"/>
      <c r="N44" s="95"/>
      <c r="O44" s="95"/>
      <c r="P44" s="95"/>
      <c r="Q44" s="95"/>
      <c r="R44" s="95"/>
      <c r="S44" s="95"/>
      <c r="T44" s="95"/>
      <c r="U44" s="95"/>
      <c r="V44" s="95"/>
      <c r="W44" s="95"/>
      <c r="X44" s="95"/>
      <c r="Y44" s="95"/>
      <c r="Z44" s="95"/>
      <c r="AA44" s="95"/>
      <c r="AB44" s="95"/>
      <c r="AC44" s="95"/>
      <c r="AD44" s="95"/>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2:56">
      <c r="B45" s="20"/>
      <c r="C45" s="93"/>
      <c r="D45" s="98"/>
      <c r="E45" s="128"/>
      <c r="F45" s="131"/>
      <c r="G45" s="95"/>
      <c r="H45" s="95"/>
      <c r="I45" s="95"/>
      <c r="J45" s="95"/>
      <c r="K45" s="95"/>
      <c r="L45" s="95"/>
      <c r="M45" s="95"/>
      <c r="N45" s="95"/>
      <c r="O45" s="95"/>
      <c r="P45" s="95"/>
      <c r="Q45" s="95"/>
      <c r="R45" s="95"/>
      <c r="S45" s="95"/>
      <c r="T45" s="95"/>
      <c r="U45" s="95"/>
      <c r="V45" s="95"/>
      <c r="W45" s="95"/>
      <c r="X45" s="95"/>
      <c r="Y45" s="95"/>
      <c r="Z45" s="95"/>
      <c r="AA45" s="95"/>
      <c r="AB45" s="95"/>
      <c r="AC45" s="95"/>
      <c r="AD45" s="95"/>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2:56">
      <c r="B46" s="20"/>
      <c r="C46" s="93"/>
      <c r="D46" s="98"/>
      <c r="E46" s="133"/>
      <c r="F46" s="131"/>
      <c r="G46" s="95"/>
      <c r="H46" s="95"/>
      <c r="I46" s="95"/>
      <c r="J46" s="95"/>
      <c r="K46" s="95"/>
      <c r="L46" s="95"/>
      <c r="M46" s="95"/>
      <c r="N46" s="95"/>
      <c r="O46" s="95"/>
      <c r="P46" s="95"/>
      <c r="Q46" s="95"/>
      <c r="R46" s="95"/>
      <c r="S46" s="95"/>
      <c r="T46" s="95"/>
      <c r="U46" s="95"/>
      <c r="V46" s="95"/>
      <c r="W46" s="95"/>
      <c r="X46" s="95"/>
      <c r="Y46" s="95"/>
      <c r="Z46" s="95"/>
      <c r="AA46" s="95"/>
      <c r="AB46" s="95"/>
      <c r="AC46" s="95"/>
      <c r="AD46" s="95"/>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2:56">
      <c r="B47" s="20"/>
      <c r="C47" s="93"/>
      <c r="D47" s="98"/>
      <c r="E47" s="133"/>
      <c r="F47" s="131"/>
      <c r="G47" s="95"/>
      <c r="H47" s="95"/>
      <c r="I47" s="95"/>
      <c r="J47" s="95"/>
      <c r="K47" s="95"/>
      <c r="L47" s="95"/>
      <c r="M47" s="95"/>
      <c r="N47" s="95"/>
      <c r="O47" s="95"/>
      <c r="P47" s="95"/>
      <c r="Q47" s="95"/>
      <c r="R47" s="95"/>
      <c r="S47" s="95"/>
      <c r="T47" s="95"/>
      <c r="U47" s="95"/>
      <c r="V47" s="95"/>
      <c r="W47" s="95"/>
      <c r="X47" s="95"/>
      <c r="Y47" s="95"/>
      <c r="Z47" s="95"/>
      <c r="AA47" s="95"/>
      <c r="AB47" s="95"/>
      <c r="AC47" s="95"/>
      <c r="AD47" s="95"/>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2:56">
      <c r="B48" s="20"/>
      <c r="C48" s="93"/>
      <c r="D48" s="98"/>
      <c r="E48" s="133"/>
      <c r="F48" s="131"/>
      <c r="G48" s="95"/>
      <c r="H48" s="95"/>
      <c r="I48" s="95"/>
      <c r="J48" s="95"/>
      <c r="K48" s="95"/>
      <c r="L48" s="95"/>
      <c r="M48" s="95"/>
      <c r="N48" s="95"/>
      <c r="O48" s="95"/>
      <c r="P48" s="95"/>
      <c r="Q48" s="95"/>
      <c r="R48" s="95"/>
      <c r="S48" s="95"/>
      <c r="T48" s="95"/>
      <c r="U48" s="95"/>
      <c r="V48" s="95"/>
      <c r="W48" s="95"/>
      <c r="X48" s="95"/>
      <c r="Y48" s="95"/>
      <c r="Z48" s="95"/>
      <c r="AA48" s="95"/>
      <c r="AB48" s="95"/>
      <c r="AC48" s="95"/>
      <c r="AD48" s="95"/>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2:56">
      <c r="B49" s="20"/>
      <c r="C49" s="93"/>
      <c r="D49" s="98"/>
      <c r="E49" s="133"/>
      <c r="F49" s="131"/>
      <c r="G49" s="95"/>
      <c r="H49" s="95"/>
      <c r="I49" s="95"/>
      <c r="J49" s="95"/>
      <c r="K49" s="95"/>
      <c r="L49" s="95"/>
      <c r="M49" s="95"/>
      <c r="N49" s="95"/>
      <c r="O49" s="95"/>
      <c r="P49" s="95"/>
      <c r="Q49" s="95"/>
      <c r="R49" s="95"/>
      <c r="S49" s="95"/>
      <c r="T49" s="95"/>
      <c r="U49" s="95"/>
      <c r="V49" s="95"/>
      <c r="W49" s="95"/>
      <c r="X49" s="95"/>
      <c r="Y49" s="95"/>
      <c r="Z49" s="95"/>
      <c r="AA49" s="95"/>
      <c r="AB49" s="95"/>
      <c r="AC49" s="95"/>
      <c r="AD49" s="95"/>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2:56">
      <c r="B50" s="20"/>
      <c r="C50" s="93"/>
      <c r="D50" s="98"/>
      <c r="E50" s="133"/>
      <c r="F50" s="131"/>
      <c r="G50" s="95"/>
      <c r="H50" s="95"/>
      <c r="I50" s="95"/>
      <c r="J50" s="95"/>
      <c r="K50" s="95"/>
      <c r="L50" s="95"/>
      <c r="M50" s="95"/>
      <c r="N50" s="95"/>
      <c r="O50" s="95"/>
      <c r="P50" s="95"/>
      <c r="Q50" s="95"/>
      <c r="R50" s="95"/>
      <c r="S50" s="95"/>
      <c r="T50" s="95"/>
      <c r="U50" s="95"/>
      <c r="V50" s="95"/>
      <c r="W50" s="95"/>
      <c r="X50" s="95"/>
      <c r="Y50" s="95"/>
      <c r="Z50" s="95"/>
      <c r="AA50" s="95"/>
      <c r="AB50" s="95"/>
      <c r="AC50" s="95"/>
      <c r="AD50" s="95"/>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2:56">
      <c r="B51" s="20"/>
      <c r="C51" s="93"/>
      <c r="D51" s="98"/>
      <c r="E51" s="133"/>
      <c r="F51" s="131"/>
      <c r="G51" s="95"/>
      <c r="H51" s="95"/>
      <c r="I51" s="95"/>
      <c r="J51" s="95"/>
      <c r="K51" s="95"/>
      <c r="L51" s="95"/>
      <c r="M51" s="95"/>
      <c r="N51" s="95"/>
      <c r="O51" s="95"/>
      <c r="P51" s="95"/>
      <c r="Q51" s="95"/>
      <c r="R51" s="95"/>
      <c r="S51" s="95"/>
      <c r="T51" s="95"/>
      <c r="U51" s="95"/>
      <c r="V51" s="95"/>
      <c r="W51" s="95"/>
      <c r="X51" s="95"/>
      <c r="Y51" s="95"/>
      <c r="Z51" s="95"/>
      <c r="AA51" s="95"/>
      <c r="AB51" s="95"/>
      <c r="AC51" s="95"/>
      <c r="AD51" s="95"/>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2:56">
      <c r="B52" s="20"/>
      <c r="C52" s="93"/>
      <c r="D52" s="98"/>
      <c r="E52" s="133"/>
      <c r="F52" s="131"/>
      <c r="G52" s="95"/>
      <c r="H52" s="95"/>
      <c r="I52" s="95"/>
      <c r="J52" s="95"/>
      <c r="K52" s="95"/>
      <c r="L52" s="95"/>
      <c r="M52" s="95"/>
      <c r="N52" s="95"/>
      <c r="O52" s="95"/>
      <c r="P52" s="95"/>
      <c r="Q52" s="95"/>
      <c r="R52" s="95"/>
      <c r="S52" s="95"/>
      <c r="T52" s="95"/>
      <c r="U52" s="95"/>
      <c r="V52" s="95"/>
      <c r="W52" s="95"/>
      <c r="X52" s="95"/>
      <c r="Y52" s="95"/>
      <c r="Z52" s="95"/>
      <c r="AA52" s="95"/>
      <c r="AB52" s="95"/>
      <c r="AC52" s="95"/>
      <c r="AD52" s="95"/>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2:56">
      <c r="B53" s="20"/>
      <c r="C53" s="93"/>
      <c r="D53" s="98"/>
      <c r="E53" s="133"/>
      <c r="F53" s="131"/>
      <c r="G53" s="95"/>
      <c r="H53" s="95"/>
      <c r="I53" s="95"/>
      <c r="J53" s="95"/>
      <c r="K53" s="95"/>
      <c r="L53" s="95"/>
      <c r="M53" s="95"/>
      <c r="N53" s="95"/>
      <c r="O53" s="95"/>
      <c r="P53" s="95"/>
      <c r="Q53" s="95"/>
      <c r="R53" s="95"/>
      <c r="S53" s="95"/>
      <c r="T53" s="95"/>
      <c r="U53" s="95"/>
      <c r="V53" s="95"/>
      <c r="W53" s="95"/>
      <c r="X53" s="95"/>
      <c r="Y53" s="95"/>
      <c r="Z53" s="95"/>
      <c r="AA53" s="95"/>
      <c r="AB53" s="95"/>
      <c r="AC53" s="95"/>
      <c r="AD53" s="95"/>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2:56">
      <c r="B54" s="20"/>
      <c r="C54" s="93"/>
      <c r="D54" s="98"/>
      <c r="E54" s="133"/>
      <c r="F54" s="131"/>
      <c r="G54" s="95"/>
      <c r="H54" s="95"/>
      <c r="I54" s="95"/>
      <c r="J54" s="95"/>
      <c r="K54" s="95"/>
      <c r="L54" s="95"/>
      <c r="M54" s="95"/>
      <c r="N54" s="95"/>
      <c r="O54" s="95"/>
      <c r="P54" s="95"/>
      <c r="Q54" s="95"/>
      <c r="R54" s="95"/>
      <c r="S54" s="95"/>
      <c r="T54" s="95"/>
      <c r="U54" s="95"/>
      <c r="V54" s="95"/>
      <c r="W54" s="95"/>
      <c r="X54" s="95"/>
      <c r="Y54" s="95"/>
      <c r="Z54" s="95"/>
      <c r="AA54" s="95"/>
      <c r="AB54" s="95"/>
      <c r="AC54" s="95"/>
      <c r="AD54" s="95"/>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2:56">
      <c r="B55" s="20"/>
      <c r="C55" s="93"/>
      <c r="D55" s="98"/>
      <c r="E55" s="133"/>
      <c r="F55" s="131"/>
      <c r="G55" s="95"/>
      <c r="H55" s="95"/>
      <c r="I55" s="95"/>
      <c r="J55" s="95"/>
      <c r="K55" s="95"/>
      <c r="L55" s="95"/>
      <c r="M55" s="95"/>
      <c r="N55" s="95"/>
      <c r="O55" s="95"/>
      <c r="P55" s="95"/>
      <c r="Q55" s="95"/>
      <c r="R55" s="95"/>
      <c r="S55" s="95"/>
      <c r="T55" s="95"/>
      <c r="U55" s="95"/>
      <c r="V55" s="95"/>
      <c r="W55" s="95"/>
      <c r="X55" s="95"/>
      <c r="Y55" s="95"/>
      <c r="Z55" s="95"/>
      <c r="AA55" s="95"/>
      <c r="AB55" s="95"/>
      <c r="AC55" s="95"/>
      <c r="AD55" s="95"/>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2:56">
      <c r="B56" s="20"/>
      <c r="C56" s="93"/>
      <c r="D56" s="98"/>
      <c r="E56" s="133"/>
      <c r="F56" s="131"/>
      <c r="G56" s="95"/>
      <c r="H56" s="95"/>
      <c r="I56" s="95"/>
      <c r="J56" s="95"/>
      <c r="K56" s="95"/>
      <c r="L56" s="95"/>
      <c r="M56" s="95"/>
      <c r="N56" s="95"/>
      <c r="O56" s="95"/>
      <c r="P56" s="95"/>
      <c r="Q56" s="95"/>
      <c r="R56" s="95"/>
      <c r="S56" s="95"/>
      <c r="T56" s="95"/>
      <c r="U56" s="95"/>
      <c r="V56" s="95"/>
      <c r="W56" s="95"/>
      <c r="X56" s="95"/>
      <c r="Y56" s="95"/>
      <c r="Z56" s="95"/>
      <c r="AA56" s="95"/>
      <c r="AB56" s="95"/>
      <c r="AC56" s="95"/>
      <c r="AD56" s="95"/>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2:56">
      <c r="B57" s="20"/>
      <c r="C57" s="93"/>
      <c r="D57" s="98"/>
      <c r="E57" s="133"/>
      <c r="F57" s="131"/>
      <c r="G57" s="95"/>
      <c r="H57" s="95"/>
      <c r="I57" s="95"/>
      <c r="J57" s="95"/>
      <c r="K57" s="95"/>
      <c r="L57" s="95"/>
      <c r="M57" s="95"/>
      <c r="N57" s="95"/>
      <c r="O57" s="95"/>
      <c r="P57" s="95"/>
      <c r="Q57" s="95"/>
      <c r="R57" s="95"/>
      <c r="S57" s="95"/>
      <c r="T57" s="95"/>
      <c r="U57" s="95"/>
      <c r="V57" s="95"/>
      <c r="W57" s="95"/>
      <c r="X57" s="95"/>
      <c r="Y57" s="95"/>
      <c r="Z57" s="95"/>
      <c r="AA57" s="95"/>
      <c r="AB57" s="95"/>
      <c r="AC57" s="95"/>
      <c r="AD57" s="95"/>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2:56">
      <c r="B58" s="20"/>
      <c r="C58" s="93"/>
      <c r="D58" s="98"/>
      <c r="E58" s="133"/>
      <c r="F58" s="131"/>
      <c r="G58" s="95"/>
      <c r="H58" s="95"/>
      <c r="I58" s="95"/>
      <c r="J58" s="95"/>
      <c r="K58" s="95"/>
      <c r="L58" s="95"/>
      <c r="M58" s="95"/>
      <c r="N58" s="95"/>
      <c r="O58" s="95"/>
      <c r="P58" s="95"/>
      <c r="Q58" s="95"/>
      <c r="R58" s="95"/>
      <c r="S58" s="95"/>
      <c r="T58" s="95"/>
      <c r="U58" s="95"/>
      <c r="V58" s="95"/>
      <c r="W58" s="95"/>
      <c r="X58" s="95"/>
      <c r="Y58" s="95"/>
      <c r="Z58" s="95"/>
      <c r="AA58" s="95"/>
      <c r="AB58" s="95"/>
      <c r="AC58" s="95"/>
      <c r="AD58" s="95"/>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2:56">
      <c r="B59" s="20"/>
      <c r="C59" s="93"/>
      <c r="D59" s="98"/>
      <c r="E59" s="128"/>
      <c r="F59" s="131"/>
      <c r="G59" s="95"/>
      <c r="H59" s="95"/>
      <c r="I59" s="95"/>
      <c r="J59" s="95"/>
      <c r="K59" s="95"/>
      <c r="L59" s="95"/>
      <c r="M59" s="95"/>
      <c r="N59" s="95"/>
      <c r="O59" s="95"/>
      <c r="P59" s="95"/>
      <c r="Q59" s="95"/>
      <c r="R59" s="95"/>
      <c r="S59" s="95"/>
      <c r="T59" s="95"/>
      <c r="U59" s="95"/>
      <c r="V59" s="95"/>
      <c r="W59" s="95"/>
      <c r="X59" s="95"/>
      <c r="Y59" s="95"/>
      <c r="Z59" s="95"/>
      <c r="AA59" s="95"/>
      <c r="AB59" s="95"/>
      <c r="AC59" s="95"/>
      <c r="AD59" s="95"/>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2:56">
      <c r="B60" s="20"/>
      <c r="C60" s="93"/>
      <c r="D60" s="98"/>
      <c r="E60" s="128"/>
      <c r="F60" s="131"/>
      <c r="G60" s="95"/>
      <c r="H60" s="95"/>
      <c r="I60" s="95"/>
      <c r="J60" s="95"/>
      <c r="K60" s="95"/>
      <c r="L60" s="95"/>
      <c r="M60" s="95"/>
      <c r="N60" s="95"/>
      <c r="O60" s="95"/>
      <c r="P60" s="95"/>
      <c r="Q60" s="95"/>
      <c r="R60" s="95"/>
      <c r="S60" s="95"/>
      <c r="T60" s="95"/>
      <c r="U60" s="95"/>
      <c r="V60" s="95"/>
      <c r="W60" s="95"/>
      <c r="X60" s="95"/>
      <c r="Y60" s="95"/>
      <c r="Z60" s="95"/>
      <c r="AA60" s="95"/>
      <c r="AB60" s="95"/>
      <c r="AC60" s="95"/>
      <c r="AD60" s="95"/>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2:56">
      <c r="B61" s="20"/>
      <c r="C61" s="93"/>
      <c r="D61" s="98"/>
      <c r="E61" s="128"/>
      <c r="F61" s="131"/>
      <c r="G61" s="95"/>
      <c r="H61" s="95"/>
      <c r="I61" s="95"/>
      <c r="J61" s="95"/>
      <c r="K61" s="95"/>
      <c r="L61" s="95"/>
      <c r="M61" s="95"/>
      <c r="N61" s="95"/>
      <c r="O61" s="95"/>
      <c r="P61" s="95"/>
      <c r="Q61" s="95"/>
      <c r="R61" s="95"/>
      <c r="S61" s="95"/>
      <c r="T61" s="95"/>
      <c r="U61" s="95"/>
      <c r="V61" s="95"/>
      <c r="W61" s="95"/>
      <c r="X61" s="95"/>
      <c r="Y61" s="95"/>
      <c r="Z61" s="95"/>
      <c r="AA61" s="95"/>
      <c r="AB61" s="95"/>
      <c r="AC61" s="95"/>
      <c r="AD61" s="95"/>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2:56">
      <c r="B62" s="20"/>
      <c r="C62" s="93"/>
      <c r="D62" s="98"/>
      <c r="E62" s="128"/>
      <c r="F62" s="131"/>
      <c r="G62" s="95"/>
      <c r="H62" s="95"/>
      <c r="I62" s="95"/>
      <c r="J62" s="95"/>
      <c r="K62" s="95"/>
      <c r="L62" s="95"/>
      <c r="M62" s="95"/>
      <c r="N62" s="95"/>
      <c r="O62" s="95"/>
      <c r="P62" s="95"/>
      <c r="Q62" s="95"/>
      <c r="R62" s="95"/>
      <c r="S62" s="95"/>
      <c r="T62" s="95"/>
      <c r="U62" s="95"/>
      <c r="V62" s="95"/>
      <c r="W62" s="95"/>
      <c r="X62" s="95"/>
      <c r="Y62" s="95"/>
      <c r="Z62" s="95"/>
      <c r="AA62" s="95"/>
      <c r="AB62" s="95"/>
      <c r="AC62" s="95"/>
      <c r="AD62" s="95"/>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2:56">
      <c r="B63" s="20"/>
      <c r="C63" s="93"/>
      <c r="D63" s="98"/>
      <c r="E63" s="128"/>
      <c r="F63" s="131"/>
      <c r="G63" s="95"/>
      <c r="H63" s="95"/>
      <c r="I63" s="95"/>
      <c r="J63" s="95"/>
      <c r="K63" s="95"/>
      <c r="L63" s="95"/>
      <c r="M63" s="95"/>
      <c r="N63" s="95"/>
      <c r="O63" s="95"/>
      <c r="P63" s="95"/>
      <c r="Q63" s="95"/>
      <c r="R63" s="95"/>
      <c r="S63" s="95"/>
      <c r="T63" s="95"/>
      <c r="U63" s="95"/>
      <c r="V63" s="95"/>
      <c r="W63" s="95"/>
      <c r="X63" s="95"/>
      <c r="Y63" s="95"/>
      <c r="Z63" s="95"/>
      <c r="AA63" s="95"/>
      <c r="AB63" s="95"/>
      <c r="AC63" s="95"/>
      <c r="AD63" s="95"/>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2:56">
      <c r="B64" s="20"/>
      <c r="C64" s="93"/>
      <c r="D64" s="98"/>
      <c r="E64" s="128"/>
      <c r="F64" s="131"/>
      <c r="G64" s="95"/>
      <c r="H64" s="95"/>
      <c r="I64" s="95"/>
      <c r="J64" s="95"/>
      <c r="K64" s="95"/>
      <c r="L64" s="95"/>
      <c r="M64" s="95"/>
      <c r="N64" s="95"/>
      <c r="O64" s="95"/>
      <c r="P64" s="95"/>
      <c r="Q64" s="95"/>
      <c r="R64" s="95"/>
      <c r="S64" s="95"/>
      <c r="T64" s="95"/>
      <c r="U64" s="95"/>
      <c r="V64" s="95"/>
      <c r="W64" s="95"/>
      <c r="X64" s="95"/>
      <c r="Y64" s="95"/>
      <c r="Z64" s="95"/>
      <c r="AA64" s="95"/>
      <c r="AB64" s="95"/>
      <c r="AC64" s="95"/>
      <c r="AD64" s="95"/>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2:56">
      <c r="B65" s="20"/>
      <c r="C65" s="93"/>
      <c r="D65" s="98"/>
      <c r="E65" s="128"/>
      <c r="F65" s="131"/>
      <c r="G65" s="95"/>
      <c r="H65" s="95"/>
      <c r="I65" s="95"/>
      <c r="J65" s="95"/>
      <c r="K65" s="95"/>
      <c r="L65" s="95"/>
      <c r="M65" s="95"/>
      <c r="N65" s="95"/>
      <c r="O65" s="95"/>
      <c r="P65" s="95"/>
      <c r="Q65" s="95"/>
      <c r="R65" s="95"/>
      <c r="S65" s="95"/>
      <c r="T65" s="95"/>
      <c r="U65" s="95"/>
      <c r="V65" s="95"/>
      <c r="W65" s="95"/>
      <c r="X65" s="95"/>
      <c r="Y65" s="95"/>
      <c r="Z65" s="95"/>
      <c r="AA65" s="95"/>
      <c r="AB65" s="95"/>
      <c r="AC65" s="95"/>
      <c r="AD65" s="95"/>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2:56">
      <c r="B66" s="20"/>
      <c r="C66" s="93"/>
      <c r="D66" s="98"/>
      <c r="E66" s="128"/>
      <c r="F66" s="131"/>
      <c r="G66" s="95"/>
      <c r="H66" s="95"/>
      <c r="I66" s="95"/>
      <c r="J66" s="95"/>
      <c r="K66" s="95"/>
      <c r="L66" s="95"/>
      <c r="M66" s="95"/>
      <c r="N66" s="95"/>
      <c r="O66" s="95"/>
      <c r="P66" s="95"/>
      <c r="Q66" s="95"/>
      <c r="R66" s="95"/>
      <c r="S66" s="95"/>
      <c r="T66" s="95"/>
      <c r="U66" s="95"/>
      <c r="V66" s="95"/>
      <c r="W66" s="95"/>
      <c r="X66" s="95"/>
      <c r="Y66" s="95"/>
      <c r="Z66" s="95"/>
      <c r="AA66" s="95"/>
      <c r="AB66" s="95"/>
      <c r="AC66" s="95"/>
      <c r="AD66" s="95"/>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2:56">
      <c r="B67" s="20"/>
      <c r="C67" s="93"/>
      <c r="D67" s="98"/>
      <c r="E67" s="128"/>
      <c r="F67" s="131"/>
      <c r="G67" s="95"/>
      <c r="H67" s="95"/>
      <c r="I67" s="95"/>
      <c r="J67" s="95"/>
      <c r="K67" s="95"/>
      <c r="L67" s="95"/>
      <c r="M67" s="95"/>
      <c r="N67" s="95"/>
      <c r="O67" s="95"/>
      <c r="P67" s="95"/>
      <c r="Q67" s="95"/>
      <c r="R67" s="95"/>
      <c r="S67" s="95"/>
      <c r="T67" s="95"/>
      <c r="U67" s="95"/>
      <c r="V67" s="95"/>
      <c r="W67" s="95"/>
      <c r="X67" s="95"/>
      <c r="Y67" s="95"/>
      <c r="Z67" s="95"/>
      <c r="AA67" s="95"/>
      <c r="AB67" s="95"/>
      <c r="AC67" s="95"/>
      <c r="AD67" s="95"/>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2:56">
      <c r="B68" s="20"/>
      <c r="C68" s="93"/>
      <c r="D68" s="98"/>
      <c r="E68" s="128"/>
      <c r="F68" s="131"/>
      <c r="G68" s="95"/>
      <c r="H68" s="95"/>
      <c r="I68" s="95"/>
      <c r="J68" s="95"/>
      <c r="K68" s="95"/>
      <c r="L68" s="95"/>
      <c r="M68" s="95"/>
      <c r="N68" s="95"/>
      <c r="O68" s="95"/>
      <c r="P68" s="95"/>
      <c r="Q68" s="95"/>
      <c r="R68" s="95"/>
      <c r="S68" s="95"/>
      <c r="T68" s="95"/>
      <c r="U68" s="95"/>
      <c r="V68" s="95"/>
      <c r="W68" s="95"/>
      <c r="X68" s="95"/>
      <c r="Y68" s="95"/>
      <c r="Z68" s="95"/>
      <c r="AA68" s="95"/>
      <c r="AB68" s="95"/>
      <c r="AC68" s="95"/>
      <c r="AD68" s="95"/>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2:56">
      <c r="B69" s="20"/>
      <c r="C69" s="93"/>
      <c r="D69" s="98"/>
      <c r="E69" s="128"/>
      <c r="F69" s="131"/>
      <c r="G69" s="95"/>
      <c r="H69" s="95"/>
      <c r="I69" s="95"/>
      <c r="J69" s="95"/>
      <c r="K69" s="95"/>
      <c r="L69" s="95"/>
      <c r="M69" s="95"/>
      <c r="N69" s="95"/>
      <c r="O69" s="95"/>
      <c r="P69" s="95"/>
      <c r="Q69" s="95"/>
      <c r="R69" s="95"/>
      <c r="S69" s="95"/>
      <c r="T69" s="95"/>
      <c r="U69" s="95"/>
      <c r="V69" s="95"/>
      <c r="W69" s="95"/>
      <c r="X69" s="95"/>
      <c r="Y69" s="95"/>
      <c r="Z69" s="95"/>
      <c r="AA69" s="95"/>
      <c r="AB69" s="95"/>
      <c r="AC69" s="95"/>
      <c r="AD69" s="95"/>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2:56">
      <c r="B70" s="20"/>
      <c r="C70" s="93"/>
      <c r="D70" s="98"/>
      <c r="E70" s="128"/>
      <c r="F70" s="131"/>
      <c r="G70" s="95"/>
      <c r="H70" s="95"/>
      <c r="I70" s="95"/>
      <c r="J70" s="95"/>
      <c r="K70" s="95"/>
      <c r="L70" s="95"/>
      <c r="M70" s="95"/>
      <c r="N70" s="95"/>
      <c r="O70" s="95"/>
      <c r="P70" s="95"/>
      <c r="Q70" s="95"/>
      <c r="R70" s="95"/>
      <c r="S70" s="95"/>
      <c r="T70" s="95"/>
      <c r="U70" s="95"/>
      <c r="V70" s="95"/>
      <c r="W70" s="95"/>
      <c r="X70" s="95"/>
      <c r="Y70" s="95"/>
      <c r="Z70" s="95"/>
      <c r="AA70" s="95"/>
      <c r="AB70" s="95"/>
      <c r="AC70" s="95"/>
      <c r="AD70" s="95"/>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2:56">
      <c r="B71" s="20"/>
      <c r="C71" s="93"/>
      <c r="D71" s="98"/>
      <c r="E71" s="128"/>
      <c r="F71" s="131"/>
      <c r="G71" s="95"/>
      <c r="H71" s="95"/>
      <c r="I71" s="95"/>
      <c r="J71" s="95"/>
      <c r="K71" s="95"/>
      <c r="L71" s="95"/>
      <c r="M71" s="95"/>
      <c r="N71" s="95"/>
      <c r="O71" s="95"/>
      <c r="P71" s="95"/>
      <c r="Q71" s="95"/>
      <c r="R71" s="95"/>
      <c r="S71" s="95"/>
      <c r="T71" s="95"/>
      <c r="U71" s="95"/>
      <c r="V71" s="95"/>
      <c r="W71" s="95"/>
      <c r="X71" s="95"/>
      <c r="Y71" s="95"/>
      <c r="Z71" s="95"/>
      <c r="AA71" s="95"/>
      <c r="AB71" s="95"/>
      <c r="AC71" s="95"/>
      <c r="AD71" s="95"/>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2:56">
      <c r="B72" s="20"/>
      <c r="C72" s="93"/>
      <c r="D72" s="98"/>
      <c r="E72" s="128"/>
      <c r="F72" s="131"/>
      <c r="G72" s="95"/>
      <c r="H72" s="95"/>
      <c r="I72" s="95"/>
      <c r="J72" s="95"/>
      <c r="K72" s="95"/>
      <c r="L72" s="95"/>
      <c r="M72" s="95"/>
      <c r="N72" s="95"/>
      <c r="O72" s="95"/>
      <c r="P72" s="95"/>
      <c r="Q72" s="95"/>
      <c r="R72" s="95"/>
      <c r="S72" s="95"/>
      <c r="T72" s="95"/>
      <c r="U72" s="95"/>
      <c r="V72" s="95"/>
      <c r="W72" s="95"/>
      <c r="X72" s="95"/>
      <c r="Y72" s="95"/>
      <c r="Z72" s="95"/>
      <c r="AA72" s="95"/>
      <c r="AB72" s="95"/>
      <c r="AC72" s="95"/>
      <c r="AD72" s="95"/>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2:56">
      <c r="B73" s="20"/>
      <c r="C73" s="93"/>
      <c r="D73" s="98"/>
      <c r="E73" s="128"/>
      <c r="F73" s="131"/>
      <c r="G73" s="95"/>
      <c r="H73" s="95"/>
      <c r="I73" s="95"/>
      <c r="J73" s="95"/>
      <c r="K73" s="95"/>
      <c r="L73" s="95"/>
      <c r="M73" s="95"/>
      <c r="N73" s="95"/>
      <c r="O73" s="95"/>
      <c r="P73" s="95"/>
      <c r="Q73" s="95"/>
      <c r="R73" s="95"/>
      <c r="S73" s="95"/>
      <c r="T73" s="95"/>
      <c r="U73" s="95"/>
      <c r="V73" s="95"/>
      <c r="W73" s="95"/>
      <c r="X73" s="95"/>
      <c r="Y73" s="95"/>
      <c r="Z73" s="95"/>
      <c r="AA73" s="95"/>
      <c r="AB73" s="95"/>
      <c r="AC73" s="95"/>
      <c r="AD73" s="95"/>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2:56">
      <c r="B74" s="20"/>
      <c r="C74" s="93"/>
      <c r="D74" s="98"/>
      <c r="E74" s="128"/>
      <c r="F74" s="131"/>
      <c r="G74" s="95"/>
      <c r="H74" s="95"/>
      <c r="I74" s="95"/>
      <c r="J74" s="95"/>
      <c r="K74" s="95"/>
      <c r="L74" s="95"/>
      <c r="M74" s="95"/>
      <c r="N74" s="95"/>
      <c r="O74" s="95"/>
      <c r="P74" s="95"/>
      <c r="Q74" s="95"/>
      <c r="R74" s="95"/>
      <c r="S74" s="95"/>
      <c r="T74" s="95"/>
      <c r="U74" s="95"/>
      <c r="V74" s="95"/>
      <c r="W74" s="95"/>
      <c r="X74" s="95"/>
      <c r="Y74" s="95"/>
      <c r="Z74" s="95"/>
      <c r="AA74" s="95"/>
      <c r="AB74" s="95"/>
      <c r="AC74" s="95"/>
      <c r="AD74" s="95"/>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2:56">
      <c r="B75" s="20"/>
      <c r="C75" s="93"/>
      <c r="D75" s="98"/>
      <c r="E75" s="128"/>
      <c r="F75" s="131"/>
      <c r="G75" s="95"/>
      <c r="H75" s="95"/>
      <c r="I75" s="95"/>
      <c r="J75" s="95"/>
      <c r="K75" s="95"/>
      <c r="L75" s="95"/>
      <c r="M75" s="95"/>
      <c r="N75" s="95"/>
      <c r="O75" s="95"/>
      <c r="P75" s="95"/>
      <c r="Q75" s="95"/>
      <c r="R75" s="95"/>
      <c r="S75" s="95"/>
      <c r="T75" s="95"/>
      <c r="U75" s="95"/>
      <c r="V75" s="95"/>
      <c r="W75" s="95"/>
      <c r="X75" s="95"/>
      <c r="Y75" s="95"/>
      <c r="Z75" s="95"/>
      <c r="AA75" s="95"/>
      <c r="AB75" s="95"/>
      <c r="AC75" s="95"/>
      <c r="AD75" s="95"/>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2:56">
      <c r="B76" s="20"/>
      <c r="C76" s="93"/>
      <c r="D76" s="98"/>
      <c r="E76" s="128"/>
      <c r="F76" s="131"/>
      <c r="G76" s="95"/>
      <c r="H76" s="95"/>
      <c r="I76" s="95"/>
      <c r="J76" s="95"/>
      <c r="K76" s="95"/>
      <c r="L76" s="95"/>
      <c r="M76" s="95"/>
      <c r="N76" s="95"/>
      <c r="O76" s="95"/>
      <c r="P76" s="95"/>
      <c r="Q76" s="95"/>
      <c r="R76" s="95"/>
      <c r="S76" s="95"/>
      <c r="T76" s="95"/>
      <c r="U76" s="95"/>
      <c r="V76" s="95"/>
      <c r="W76" s="95"/>
      <c r="X76" s="95"/>
      <c r="Y76" s="95"/>
      <c r="Z76" s="95"/>
      <c r="AA76" s="95"/>
      <c r="AB76" s="95"/>
      <c r="AC76" s="95"/>
      <c r="AD76" s="95"/>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2:56">
      <c r="B77" s="20"/>
      <c r="C77" s="93"/>
      <c r="D77" s="98"/>
      <c r="E77" s="128"/>
      <c r="F77" s="131"/>
      <c r="G77" s="95"/>
      <c r="H77" s="95"/>
      <c r="I77" s="95"/>
      <c r="J77" s="95"/>
      <c r="K77" s="95"/>
      <c r="L77" s="95"/>
      <c r="M77" s="95"/>
      <c r="N77" s="95"/>
      <c r="O77" s="95"/>
      <c r="P77" s="95"/>
      <c r="Q77" s="95"/>
      <c r="R77" s="95"/>
      <c r="S77" s="95"/>
      <c r="T77" s="95"/>
      <c r="U77" s="95"/>
      <c r="V77" s="95"/>
      <c r="W77" s="95"/>
      <c r="X77" s="95"/>
      <c r="Y77" s="95"/>
      <c r="Z77" s="95"/>
      <c r="AA77" s="95"/>
      <c r="AB77" s="95"/>
      <c r="AC77" s="95"/>
      <c r="AD77" s="95"/>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2:56">
      <c r="B78" s="20"/>
      <c r="C78" s="93"/>
      <c r="D78" s="98"/>
      <c r="E78" s="128"/>
      <c r="F78" s="131"/>
      <c r="G78" s="95"/>
      <c r="H78" s="95"/>
      <c r="I78" s="95"/>
      <c r="J78" s="95"/>
      <c r="K78" s="95"/>
      <c r="L78" s="95"/>
      <c r="M78" s="95"/>
      <c r="N78" s="95"/>
      <c r="O78" s="95"/>
      <c r="P78" s="95"/>
      <c r="Q78" s="95"/>
      <c r="R78" s="95"/>
      <c r="S78" s="95"/>
      <c r="T78" s="95"/>
      <c r="U78" s="95"/>
      <c r="V78" s="95"/>
      <c r="W78" s="95"/>
      <c r="X78" s="95"/>
      <c r="Y78" s="95"/>
      <c r="Z78" s="95"/>
      <c r="AA78" s="95"/>
      <c r="AB78" s="95"/>
      <c r="AC78" s="95"/>
      <c r="AD78" s="99"/>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2:56">
      <c r="B79" s="20"/>
      <c r="C79" s="93"/>
      <c r="D79" s="98"/>
      <c r="E79" s="128"/>
      <c r="F79" s="131"/>
      <c r="G79" s="95"/>
      <c r="H79" s="95"/>
      <c r="I79" s="95"/>
      <c r="J79" s="95"/>
      <c r="K79" s="95"/>
      <c r="L79" s="95"/>
      <c r="M79" s="95"/>
      <c r="N79" s="95"/>
      <c r="O79" s="95"/>
      <c r="P79" s="95"/>
      <c r="Q79" s="95"/>
      <c r="R79" s="95"/>
      <c r="S79" s="95"/>
      <c r="T79" s="95"/>
      <c r="U79" s="95"/>
      <c r="V79" s="95"/>
      <c r="W79" s="95"/>
      <c r="X79" s="95"/>
      <c r="Y79" s="95"/>
      <c r="Z79" s="95"/>
      <c r="AA79" s="95"/>
      <c r="AB79" s="95"/>
      <c r="AC79" s="95"/>
      <c r="AD79" s="95"/>
    </row>
    <row r="80" spans="2:56">
      <c r="B80" s="20"/>
      <c r="C80" s="93"/>
      <c r="D80" s="98"/>
      <c r="E80" s="128"/>
      <c r="F80" s="134"/>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row>
    <row r="81" spans="2:31">
      <c r="B81" s="20"/>
      <c r="C81" s="93"/>
      <c r="D81" s="98"/>
      <c r="E81" s="128"/>
      <c r="F81" s="134"/>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row>
    <row r="82" spans="2:31">
      <c r="B82" s="20"/>
      <c r="C82" s="93"/>
      <c r="D82" s="98"/>
      <c r="E82" s="128"/>
      <c r="F82" s="134"/>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3"/>
    </row>
    <row r="83" spans="2:31">
      <c r="B83" s="20"/>
      <c r="C83" s="93"/>
      <c r="D83" s="98"/>
      <c r="E83" s="128"/>
      <c r="F83" s="134"/>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row>
    <row r="84" spans="2:31">
      <c r="B84" s="20"/>
      <c r="C84" s="93"/>
      <c r="D84" s="98"/>
      <c r="E84" s="128"/>
      <c r="F84" s="134"/>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row>
    <row r="85" spans="2:31">
      <c r="B85" s="20"/>
      <c r="C85" s="93"/>
      <c r="D85" s="98"/>
      <c r="E85" s="128"/>
      <c r="F85" s="134"/>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row>
    <row r="86" spans="2:31">
      <c r="B86" s="20"/>
      <c r="C86" s="93"/>
      <c r="D86" s="98"/>
      <c r="E86" s="128"/>
      <c r="F86" s="134"/>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row>
    <row r="87" spans="2:31">
      <c r="B87" s="20"/>
      <c r="C87" s="93"/>
      <c r="D87" s="98"/>
      <c r="E87" s="128"/>
      <c r="F87" s="134"/>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row>
    <row r="88" spans="2:31">
      <c r="B88" s="20"/>
      <c r="C88" s="93"/>
      <c r="D88" s="98"/>
      <c r="E88" s="128"/>
      <c r="F88" s="134"/>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row>
    <row r="89" spans="2:31">
      <c r="B89" s="20"/>
      <c r="C89" s="93"/>
      <c r="D89" s="98"/>
      <c r="E89" s="128"/>
      <c r="F89" s="134"/>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row>
    <row r="90" spans="2:31">
      <c r="B90" s="20"/>
      <c r="C90" s="93"/>
      <c r="D90" s="98"/>
      <c r="E90" s="128"/>
      <c r="F90" s="134"/>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row>
    <row r="91" spans="2:31">
      <c r="B91" s="20"/>
      <c r="C91" s="93"/>
      <c r="D91" s="98"/>
      <c r="E91" s="128"/>
      <c r="F91" s="134"/>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row>
    <row r="92" spans="2:31">
      <c r="B92" s="20"/>
      <c r="C92" s="93"/>
      <c r="D92" s="98"/>
      <c r="E92" s="128"/>
      <c r="F92" s="134"/>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row>
    <row r="93" spans="2:31">
      <c r="B93" s="20"/>
      <c r="C93" s="93"/>
      <c r="D93" s="98"/>
      <c r="E93" s="128"/>
      <c r="F93" s="134"/>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row>
    <row r="94" spans="2:31">
      <c r="B94" s="20"/>
      <c r="C94" s="93"/>
      <c r="D94" s="98"/>
      <c r="E94" s="128"/>
      <c r="F94" s="134"/>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row>
    <row r="95" spans="2:31">
      <c r="B95" s="20"/>
      <c r="C95" s="93"/>
      <c r="D95" s="98"/>
      <c r="E95" s="128"/>
      <c r="F95" s="134"/>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row>
    <row r="96" spans="2:31">
      <c r="B96" s="20"/>
      <c r="C96" s="93"/>
      <c r="D96" s="98"/>
      <c r="E96" s="128"/>
      <c r="F96" s="134"/>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row>
    <row r="97" spans="2:30">
      <c r="B97" s="20"/>
      <c r="C97" s="93"/>
      <c r="D97" s="98"/>
      <c r="E97" s="128"/>
      <c r="F97" s="134"/>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row>
    <row r="98" spans="2:30">
      <c r="B98" s="20"/>
      <c r="C98" s="93"/>
      <c r="D98" s="98"/>
      <c r="E98" s="128"/>
      <c r="F98" s="134"/>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row>
    <row r="99" spans="2:30">
      <c r="B99" s="20"/>
      <c r="C99" s="93"/>
      <c r="D99" s="98"/>
      <c r="E99" s="128"/>
      <c r="F99" s="134"/>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row>
    <row r="100" spans="2:30">
      <c r="B100" s="20"/>
      <c r="C100" s="93"/>
      <c r="D100" s="98"/>
      <c r="E100" s="128"/>
      <c r="F100" s="134"/>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row>
    <row r="101" spans="2:30">
      <c r="B101" s="20"/>
      <c r="C101" s="93"/>
      <c r="D101" s="98"/>
      <c r="E101" s="128"/>
      <c r="F101" s="134"/>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row>
    <row r="102" spans="2:30">
      <c r="B102" s="20"/>
      <c r="C102" s="93"/>
      <c r="D102" s="98"/>
      <c r="E102" s="128"/>
      <c r="F102" s="134"/>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row>
    <row r="103" spans="2:30">
      <c r="B103" s="20"/>
      <c r="C103" s="93"/>
      <c r="D103" s="98"/>
      <c r="E103" s="128"/>
      <c r="F103" s="134"/>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row>
    <row r="104" spans="2:30">
      <c r="B104" s="20"/>
      <c r="C104" s="93"/>
      <c r="D104" s="98"/>
      <c r="E104" s="128"/>
      <c r="F104" s="134"/>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row>
    <row r="105" spans="2:30">
      <c r="B105" s="20"/>
      <c r="C105" s="93"/>
      <c r="D105" s="98"/>
      <c r="E105" s="128"/>
      <c r="F105" s="134"/>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row>
    <row r="106" spans="2:30">
      <c r="B106" s="20"/>
      <c r="C106" s="93"/>
      <c r="D106" s="98"/>
      <c r="E106" s="135"/>
      <c r="F106" s="136"/>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row>
    <row r="107" spans="2:30">
      <c r="C107" s="137"/>
      <c r="D107" s="137"/>
      <c r="E107" s="137"/>
      <c r="F107" s="13">
        <f t="shared" ref="F107:AD107" si="1">SUM(F4:F106)</f>
        <v>8.6387053989393401</v>
      </c>
      <c r="G107" s="13">
        <f t="shared" si="1"/>
        <v>7.3688607490086939</v>
      </c>
      <c r="H107" s="13">
        <f t="shared" si="1"/>
        <v>7.6202943099589859</v>
      </c>
      <c r="I107" s="13">
        <f t="shared" si="1"/>
        <v>10.316644295008542</v>
      </c>
      <c r="J107" s="13">
        <f t="shared" si="1"/>
        <v>8.0518192787712071</v>
      </c>
      <c r="K107" s="13">
        <f t="shared" si="1"/>
        <v>0</v>
      </c>
      <c r="L107" s="13">
        <f t="shared" si="1"/>
        <v>0</v>
      </c>
      <c r="M107" s="13">
        <f t="shared" si="1"/>
        <v>0</v>
      </c>
      <c r="N107" s="13">
        <f t="shared" si="1"/>
        <v>0</v>
      </c>
      <c r="O107" s="13">
        <f t="shared" si="1"/>
        <v>0</v>
      </c>
      <c r="P107" s="13">
        <f t="shared" si="1"/>
        <v>0</v>
      </c>
      <c r="Q107" s="13">
        <f t="shared" si="1"/>
        <v>0</v>
      </c>
      <c r="R107" s="13">
        <f t="shared" si="1"/>
        <v>0</v>
      </c>
      <c r="S107" s="13">
        <f t="shared" si="1"/>
        <v>0</v>
      </c>
      <c r="T107" s="13">
        <f t="shared" si="1"/>
        <v>0</v>
      </c>
      <c r="U107" s="13">
        <f t="shared" si="1"/>
        <v>0</v>
      </c>
      <c r="V107" s="13">
        <f t="shared" si="1"/>
        <v>0</v>
      </c>
      <c r="W107" s="13">
        <f t="shared" si="1"/>
        <v>0</v>
      </c>
      <c r="X107" s="13">
        <f t="shared" si="1"/>
        <v>0</v>
      </c>
      <c r="Y107" s="13">
        <f t="shared" si="1"/>
        <v>0</v>
      </c>
      <c r="Z107" s="13">
        <f t="shared" si="1"/>
        <v>0</v>
      </c>
      <c r="AA107" s="13">
        <f t="shared" si="1"/>
        <v>0</v>
      </c>
      <c r="AB107" s="13">
        <f t="shared" si="1"/>
        <v>0</v>
      </c>
      <c r="AC107" s="13">
        <f t="shared" si="1"/>
        <v>0</v>
      </c>
      <c r="AD107" s="13">
        <f t="shared" si="1"/>
        <v>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62C5F-217F-435D-91C1-60DF4533F8D4}">
  <dimension ref="B1:AD107"/>
  <sheetViews>
    <sheetView zoomScale="85" zoomScaleNormal="85" workbookViewId="0">
      <selection activeCell="G15" sqref="G15"/>
    </sheetView>
  </sheetViews>
  <sheetFormatPr defaultColWidth="8.7265625" defaultRowHeight="14.5"/>
  <cols>
    <col min="1" max="1" width="8.7265625" style="1"/>
    <col min="2" max="2" width="39.54296875" style="1" customWidth="1"/>
    <col min="3" max="3" width="31.26953125" style="1" bestFit="1" customWidth="1"/>
    <col min="4" max="4" width="31.26953125" style="1" customWidth="1"/>
    <col min="5" max="5" width="71.54296875" style="1" bestFit="1" customWidth="1"/>
    <col min="6" max="15" width="14.7265625" style="1" bestFit="1" customWidth="1"/>
    <col min="16" max="16384" width="8.7265625" style="1"/>
  </cols>
  <sheetData>
    <row r="1" spans="2:30">
      <c r="B1" s="4" t="s">
        <v>109</v>
      </c>
      <c r="D1" s="149" t="s">
        <v>77</v>
      </c>
      <c r="E1" s="148" t="s">
        <v>78</v>
      </c>
      <c r="F1" s="9" t="s">
        <v>79</v>
      </c>
    </row>
    <row r="2" spans="2:30">
      <c r="F2" s="111" t="str">
        <f>'Input Forecast Cap - Export'!F2</f>
        <v>2026-27</v>
      </c>
      <c r="G2" s="111" t="str">
        <f>'Input Forecast Cap - Export'!G2</f>
        <v>2027-28</v>
      </c>
      <c r="H2" s="111" t="str">
        <f>'Input Forecast Cap - Export'!H2</f>
        <v>2028-29</v>
      </c>
      <c r="I2" s="111" t="str">
        <f>'Input Forecast Cap - Export'!I2</f>
        <v>2029-30</v>
      </c>
      <c r="J2" s="111" t="str">
        <f>'Input Forecast Cap - Export'!J2</f>
        <v>2030-31</v>
      </c>
    </row>
    <row r="3" spans="2:30">
      <c r="B3" s="4" t="s">
        <v>36</v>
      </c>
      <c r="C3" s="4" t="s">
        <v>80</v>
      </c>
      <c r="D3" s="89" t="s">
        <v>81</v>
      </c>
      <c r="E3" s="89" t="str">
        <f>'Input Forecast Cap - Export'!E3</f>
        <v>Powercor - Description of project</v>
      </c>
      <c r="F3" s="90">
        <f>'Input Forecast Cap - Export'!F3</f>
        <v>2027</v>
      </c>
      <c r="G3" s="147">
        <f>F3+1</f>
        <v>2028</v>
      </c>
      <c r="H3" s="147">
        <f>G3+1</f>
        <v>2029</v>
      </c>
      <c r="I3" s="147">
        <f t="shared" ref="I3:AD3" si="0">H3+1</f>
        <v>2030</v>
      </c>
      <c r="J3" s="147">
        <f t="shared" si="0"/>
        <v>2031</v>
      </c>
      <c r="K3" s="147">
        <f t="shared" si="0"/>
        <v>2032</v>
      </c>
      <c r="L3" s="147">
        <f t="shared" si="0"/>
        <v>2033</v>
      </c>
      <c r="M3" s="147">
        <f t="shared" si="0"/>
        <v>2034</v>
      </c>
      <c r="N3" s="147">
        <f t="shared" si="0"/>
        <v>2035</v>
      </c>
      <c r="O3" s="147">
        <f t="shared" si="0"/>
        <v>2036</v>
      </c>
      <c r="P3" s="7">
        <f t="shared" si="0"/>
        <v>2037</v>
      </c>
      <c r="Q3" s="7">
        <f t="shared" si="0"/>
        <v>2038</v>
      </c>
      <c r="R3" s="7">
        <f t="shared" si="0"/>
        <v>2039</v>
      </c>
      <c r="S3" s="7">
        <f t="shared" si="0"/>
        <v>2040</v>
      </c>
      <c r="T3" s="7">
        <f t="shared" si="0"/>
        <v>2041</v>
      </c>
      <c r="U3" s="7">
        <f t="shared" si="0"/>
        <v>2042</v>
      </c>
      <c r="V3" s="7">
        <f t="shared" si="0"/>
        <v>2043</v>
      </c>
      <c r="W3" s="7">
        <f t="shared" si="0"/>
        <v>2044</v>
      </c>
      <c r="X3" s="7">
        <f t="shared" si="0"/>
        <v>2045</v>
      </c>
      <c r="Y3" s="7">
        <f t="shared" si="0"/>
        <v>2046</v>
      </c>
      <c r="Z3" s="7">
        <f t="shared" si="0"/>
        <v>2047</v>
      </c>
      <c r="AA3" s="7">
        <f t="shared" si="0"/>
        <v>2048</v>
      </c>
      <c r="AB3" s="7">
        <f t="shared" si="0"/>
        <v>2049</v>
      </c>
      <c r="AC3" s="7">
        <f t="shared" si="0"/>
        <v>2050</v>
      </c>
      <c r="AD3" s="7">
        <f t="shared" si="0"/>
        <v>2051</v>
      </c>
    </row>
    <row r="4" spans="2:30">
      <c r="B4" s="20" t="s">
        <v>108</v>
      </c>
      <c r="C4" s="20" t="str">
        <f>IF('Input Forecast Cap - Export'!C4="","",'Input Forecast Cap - Export'!C4)</f>
        <v>Network</v>
      </c>
      <c r="D4" s="20" t="str">
        <f>IF('Input Forecast Cap - Export'!D4="","",'Input Forecast Cap - Export'!D4)</f>
        <v>DSS and Low Voltage network</v>
      </c>
      <c r="E4" s="20" t="str">
        <f>IF('Input Forecast Cap - Export'!E4="","",'Input Forecast Cap - Export'!E4)</f>
        <v/>
      </c>
      <c r="F4" s="126">
        <v>204533737.6499998</v>
      </c>
      <c r="G4" s="126">
        <v>344388710.48333311</v>
      </c>
      <c r="H4" s="126">
        <v>476742567.79999983</v>
      </c>
      <c r="I4" s="126">
        <v>579333912.78333306</v>
      </c>
      <c r="J4" s="126">
        <v>672947365.28333282</v>
      </c>
      <c r="K4" s="126">
        <f>J4+$J4/5</f>
        <v>807536838.33999944</v>
      </c>
      <c r="L4" s="126">
        <f t="shared" ref="L4:O4" si="1">K4+$J4/5</f>
        <v>942126311.39666605</v>
      </c>
      <c r="M4" s="126">
        <f t="shared" si="1"/>
        <v>1076715784.4533327</v>
      </c>
      <c r="N4" s="126">
        <f t="shared" si="1"/>
        <v>1211305257.5099993</v>
      </c>
      <c r="O4" s="126">
        <f t="shared" si="1"/>
        <v>1345894730.5666659</v>
      </c>
      <c r="P4" s="108"/>
      <c r="Q4" s="108"/>
      <c r="R4" s="108"/>
      <c r="S4" s="108"/>
      <c r="T4" s="108"/>
      <c r="U4" s="108"/>
      <c r="V4" s="108"/>
      <c r="W4" s="108"/>
      <c r="X4" s="108"/>
      <c r="Y4" s="108"/>
      <c r="Z4" s="108"/>
      <c r="AA4" s="108"/>
      <c r="AB4" s="108"/>
      <c r="AC4" s="108"/>
      <c r="AD4" s="108"/>
    </row>
    <row r="5" spans="2:30">
      <c r="B5" s="20" t="str">
        <f>B4</f>
        <v>Powercor</v>
      </c>
      <c r="C5" s="20" t="str">
        <f>IF('Input Forecast Cap - Export'!C5="","",'Input Forecast Cap - Export'!C5)</f>
        <v/>
      </c>
      <c r="D5" s="20" t="str">
        <f>IF('Input Forecast Cap - Export'!D5="","",'Input Forecast Cap - Export'!D5)</f>
        <v/>
      </c>
      <c r="E5" s="20" t="str">
        <f>IF('Input Forecast Cap - Export'!E5="","",'Input Forecast Cap - Export'!E5)</f>
        <v/>
      </c>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row>
    <row r="6" spans="2:30">
      <c r="B6" s="20" t="str">
        <f t="shared" ref="B6:B69" si="2">B5</f>
        <v>Powercor</v>
      </c>
      <c r="C6" s="20" t="str">
        <f>IF('Input Forecast Cap - Export'!C6="","",'Input Forecast Cap - Export'!C6)</f>
        <v/>
      </c>
      <c r="D6" s="20" t="str">
        <f>IF('Input Forecast Cap - Export'!D6="","",'Input Forecast Cap - Export'!D6)</f>
        <v/>
      </c>
      <c r="E6" s="20" t="str">
        <f>IF('Input Forecast Cap - Export'!E6="","",'Input Forecast Cap - Export'!E6)</f>
        <v/>
      </c>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row>
    <row r="7" spans="2:30">
      <c r="B7" s="20" t="str">
        <f t="shared" si="2"/>
        <v>Powercor</v>
      </c>
      <c r="C7" s="20" t="str">
        <f>IF('Input Forecast Cap - Export'!C7="","",'Input Forecast Cap - Export'!C7)</f>
        <v/>
      </c>
      <c r="D7" s="20" t="str">
        <f>IF('Input Forecast Cap - Export'!D7="","",'Input Forecast Cap - Export'!D7)</f>
        <v/>
      </c>
      <c r="E7" s="20" t="str">
        <f>IF('Input Forecast Cap - Export'!E7="","",'Input Forecast Cap - Export'!E7)</f>
        <v/>
      </c>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row>
    <row r="8" spans="2:30">
      <c r="B8" s="20" t="str">
        <f t="shared" si="2"/>
        <v>Powercor</v>
      </c>
      <c r="C8" s="20" t="str">
        <f>IF('Input Forecast Cap - Export'!C8="","",'Input Forecast Cap - Export'!C8)</f>
        <v/>
      </c>
      <c r="D8" s="20" t="str">
        <f>IF('Input Forecast Cap - Export'!D8="","",'Input Forecast Cap - Export'!D8)</f>
        <v/>
      </c>
      <c r="E8" s="20" t="str">
        <f>IF('Input Forecast Cap - Export'!E8="","",'Input Forecast Cap - Export'!E8)</f>
        <v/>
      </c>
      <c r="F8" s="150"/>
      <c r="G8" s="108"/>
      <c r="H8" s="108"/>
      <c r="I8" s="108"/>
      <c r="J8" s="108"/>
      <c r="K8" s="108"/>
      <c r="L8" s="108"/>
      <c r="M8" s="108"/>
      <c r="N8" s="108"/>
      <c r="O8" s="108"/>
      <c r="P8" s="108"/>
      <c r="Q8" s="108"/>
      <c r="R8" s="108"/>
      <c r="S8" s="108"/>
      <c r="T8" s="108"/>
      <c r="U8" s="108"/>
      <c r="V8" s="108"/>
      <c r="W8" s="108"/>
      <c r="X8" s="108"/>
      <c r="Y8" s="108"/>
      <c r="Z8" s="108"/>
      <c r="AA8" s="108"/>
      <c r="AB8" s="108"/>
      <c r="AC8" s="108"/>
      <c r="AD8" s="108"/>
    </row>
    <row r="9" spans="2:30">
      <c r="B9" s="20" t="str">
        <f t="shared" si="2"/>
        <v>Powercor</v>
      </c>
      <c r="C9" s="20" t="str">
        <f>IF('Input Forecast Cap - Export'!C9="","",'Input Forecast Cap - Export'!C9)</f>
        <v/>
      </c>
      <c r="D9" s="20" t="str">
        <f>IF('Input Forecast Cap - Export'!D9="","",'Input Forecast Cap - Export'!D9)</f>
        <v/>
      </c>
      <c r="E9" s="20" t="str">
        <f>IF('Input Forecast Cap - Export'!E9="","",'Input Forecast Cap - Export'!E9)</f>
        <v/>
      </c>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row>
    <row r="10" spans="2:30">
      <c r="B10" s="20" t="str">
        <f t="shared" si="2"/>
        <v>Powercor</v>
      </c>
      <c r="C10" s="20" t="str">
        <f>IF('Input Forecast Cap - Export'!C10="","",'Input Forecast Cap - Export'!C10)</f>
        <v/>
      </c>
      <c r="D10" s="20" t="str">
        <f>IF('Input Forecast Cap - Export'!D10="","",'Input Forecast Cap - Export'!D10)</f>
        <v/>
      </c>
      <c r="E10" s="20" t="str">
        <f>IF('Input Forecast Cap - Export'!E10="","",'Input Forecast Cap - Export'!E10)</f>
        <v/>
      </c>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row>
    <row r="11" spans="2:30">
      <c r="B11" s="20" t="str">
        <f t="shared" si="2"/>
        <v>Powercor</v>
      </c>
      <c r="C11" s="20" t="str">
        <f>IF('Input Forecast Cap - Export'!C11="","",'Input Forecast Cap - Export'!C11)</f>
        <v/>
      </c>
      <c r="D11" s="20" t="str">
        <f>IF('Input Forecast Cap - Export'!D11="","",'Input Forecast Cap - Export'!D11)</f>
        <v/>
      </c>
      <c r="E11" s="20" t="str">
        <f>IF('Input Forecast Cap - Export'!E11="","",'Input Forecast Cap - Export'!E11)</f>
        <v/>
      </c>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row>
    <row r="12" spans="2:30">
      <c r="B12" s="20" t="str">
        <f t="shared" si="2"/>
        <v>Powercor</v>
      </c>
      <c r="C12" s="20" t="str">
        <f>IF('Input Forecast Cap - Export'!C12="","",'Input Forecast Cap - Export'!C12)</f>
        <v/>
      </c>
      <c r="D12" s="20" t="str">
        <f>IF('Input Forecast Cap - Export'!D12="","",'Input Forecast Cap - Export'!D12)</f>
        <v/>
      </c>
      <c r="E12" s="20" t="str">
        <f>IF('Input Forecast Cap - Export'!E12="","",'Input Forecast Cap - Export'!E12)</f>
        <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row>
    <row r="13" spans="2:30">
      <c r="B13" s="20" t="str">
        <f t="shared" si="2"/>
        <v>Powercor</v>
      </c>
      <c r="C13" s="20" t="str">
        <f>IF('Input Forecast Cap - Export'!C13="","",'Input Forecast Cap - Export'!C13)</f>
        <v/>
      </c>
      <c r="D13" s="20" t="str">
        <f>IF('Input Forecast Cap - Export'!D13="","",'Input Forecast Cap - Export'!D13)</f>
        <v/>
      </c>
      <c r="E13" s="20" t="str">
        <f>IF('Input Forecast Cap - Export'!E13="","",'Input Forecast Cap - Export'!E13)</f>
        <v/>
      </c>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row>
    <row r="14" spans="2:30">
      <c r="B14" s="20" t="str">
        <f t="shared" si="2"/>
        <v>Powercor</v>
      </c>
      <c r="C14" s="20" t="str">
        <f>IF('Input Forecast Cap - Export'!C14="","",'Input Forecast Cap - Export'!C14)</f>
        <v/>
      </c>
      <c r="D14" s="20" t="str">
        <f>IF('Input Forecast Cap - Export'!D14="","",'Input Forecast Cap - Export'!D14)</f>
        <v/>
      </c>
      <c r="E14" s="20" t="str">
        <f>IF('Input Forecast Cap - Export'!E14="","",'Input Forecast Cap - Export'!E14)</f>
        <v/>
      </c>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row>
    <row r="15" spans="2:30">
      <c r="B15" s="20" t="str">
        <f t="shared" si="2"/>
        <v>Powercor</v>
      </c>
      <c r="C15" s="20" t="str">
        <f>IF('Input Forecast Cap - Export'!C15="","",'Input Forecast Cap - Export'!C15)</f>
        <v/>
      </c>
      <c r="D15" s="20" t="str">
        <f>IF('Input Forecast Cap - Export'!D15="","",'Input Forecast Cap - Export'!D15)</f>
        <v/>
      </c>
      <c r="E15" s="20" t="str">
        <f>IF('Input Forecast Cap - Export'!E15="","",'Input Forecast Cap - Export'!E15)</f>
        <v/>
      </c>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row>
    <row r="16" spans="2:30">
      <c r="B16" s="20" t="str">
        <f t="shared" si="2"/>
        <v>Powercor</v>
      </c>
      <c r="C16" s="20" t="str">
        <f>IF('Input Forecast Cap - Export'!C16="","",'Input Forecast Cap - Export'!C16)</f>
        <v/>
      </c>
      <c r="D16" s="20" t="str">
        <f>IF('Input Forecast Cap - Export'!D16="","",'Input Forecast Cap - Export'!D16)</f>
        <v/>
      </c>
      <c r="E16" s="20" t="str">
        <f>IF('Input Forecast Cap - Export'!E16="","",'Input Forecast Cap - Export'!E16)</f>
        <v/>
      </c>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row>
    <row r="17" spans="2:30">
      <c r="B17" s="20" t="str">
        <f t="shared" si="2"/>
        <v>Powercor</v>
      </c>
      <c r="C17" s="20" t="str">
        <f>IF('Input Forecast Cap - Export'!C17="","",'Input Forecast Cap - Export'!C17)</f>
        <v/>
      </c>
      <c r="D17" s="20" t="str">
        <f>IF('Input Forecast Cap - Export'!D17="","",'Input Forecast Cap - Export'!D17)</f>
        <v/>
      </c>
      <c r="E17" s="20" t="str">
        <f>IF('Input Forecast Cap - Export'!E17="","",'Input Forecast Cap - Export'!E17)</f>
        <v/>
      </c>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row>
    <row r="18" spans="2:30">
      <c r="B18" s="20" t="str">
        <f t="shared" si="2"/>
        <v>Powercor</v>
      </c>
      <c r="C18" s="20" t="str">
        <f>IF('Input Forecast Cap - Export'!C18="","",'Input Forecast Cap - Export'!C18)</f>
        <v/>
      </c>
      <c r="D18" s="20" t="str">
        <f>IF('Input Forecast Cap - Export'!D18="","",'Input Forecast Cap - Export'!D18)</f>
        <v/>
      </c>
      <c r="E18" s="20" t="str">
        <f>IF('Input Forecast Cap - Export'!E18="","",'Input Forecast Cap - Export'!E18)</f>
        <v/>
      </c>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row>
    <row r="19" spans="2:30">
      <c r="B19" s="20" t="str">
        <f t="shared" si="2"/>
        <v>Powercor</v>
      </c>
      <c r="C19" s="20" t="str">
        <f>IF('Input Forecast Cap - Export'!C19="","",'Input Forecast Cap - Export'!C19)</f>
        <v/>
      </c>
      <c r="D19" s="20" t="str">
        <f>IF('Input Forecast Cap - Export'!D19="","",'Input Forecast Cap - Export'!D19)</f>
        <v/>
      </c>
      <c r="E19" s="20" t="str">
        <f>IF('Input Forecast Cap - Export'!E19="","",'Input Forecast Cap - Export'!E19)</f>
        <v/>
      </c>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row>
    <row r="20" spans="2:30">
      <c r="B20" s="20" t="str">
        <f t="shared" si="2"/>
        <v>Powercor</v>
      </c>
      <c r="C20" s="20" t="str">
        <f>IF('Input Forecast Cap - Export'!C20="","",'Input Forecast Cap - Export'!C20)</f>
        <v/>
      </c>
      <c r="D20" s="20" t="str">
        <f>IF('Input Forecast Cap - Export'!D20="","",'Input Forecast Cap - Export'!D20)</f>
        <v/>
      </c>
      <c r="E20" s="20" t="str">
        <f>IF('Input Forecast Cap - Export'!E20="","",'Input Forecast Cap - Export'!E20)</f>
        <v/>
      </c>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row>
    <row r="21" spans="2:30">
      <c r="B21" s="20" t="str">
        <f t="shared" si="2"/>
        <v>Powercor</v>
      </c>
      <c r="C21" s="20" t="str">
        <f>IF('Input Forecast Cap - Export'!C21="","",'Input Forecast Cap - Export'!C21)</f>
        <v/>
      </c>
      <c r="D21" s="20" t="str">
        <f>IF('Input Forecast Cap - Export'!D21="","",'Input Forecast Cap - Export'!D21)</f>
        <v/>
      </c>
      <c r="E21" s="20" t="str">
        <f>IF('Input Forecast Cap - Export'!E21="","",'Input Forecast Cap - Export'!E21)</f>
        <v/>
      </c>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row>
    <row r="22" spans="2:30">
      <c r="B22" s="20" t="str">
        <f t="shared" si="2"/>
        <v>Powercor</v>
      </c>
      <c r="C22" s="20" t="str">
        <f>IF('Input Forecast Cap - Export'!C22="","",'Input Forecast Cap - Export'!C22)</f>
        <v/>
      </c>
      <c r="D22" s="20" t="str">
        <f>IF('Input Forecast Cap - Export'!D22="","",'Input Forecast Cap - Export'!D22)</f>
        <v/>
      </c>
      <c r="E22" s="20" t="str">
        <f>IF('Input Forecast Cap - Export'!E22="","",'Input Forecast Cap - Export'!E22)</f>
        <v/>
      </c>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row>
    <row r="23" spans="2:30">
      <c r="B23" s="20" t="str">
        <f t="shared" si="2"/>
        <v>Powercor</v>
      </c>
      <c r="C23" s="20" t="str">
        <f>IF('Input Forecast Cap - Export'!C23="","",'Input Forecast Cap - Export'!C23)</f>
        <v/>
      </c>
      <c r="D23" s="20" t="str">
        <f>IF('Input Forecast Cap - Export'!D23="","",'Input Forecast Cap - Export'!D23)</f>
        <v/>
      </c>
      <c r="E23" s="20" t="str">
        <f>IF('Input Forecast Cap - Export'!E23="","",'Input Forecast Cap - Export'!E23)</f>
        <v/>
      </c>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row>
    <row r="24" spans="2:30">
      <c r="B24" s="20" t="str">
        <f t="shared" si="2"/>
        <v>Powercor</v>
      </c>
      <c r="C24" s="20" t="str">
        <f>IF('Input Forecast Cap - Export'!C24="","",'Input Forecast Cap - Export'!C24)</f>
        <v/>
      </c>
      <c r="D24" s="20" t="str">
        <f>IF('Input Forecast Cap - Export'!D24="","",'Input Forecast Cap - Export'!D24)</f>
        <v/>
      </c>
      <c r="E24" s="20" t="str">
        <f>IF('Input Forecast Cap - Export'!E24="","",'Input Forecast Cap - Export'!E24)</f>
        <v/>
      </c>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row>
    <row r="25" spans="2:30">
      <c r="B25" s="20" t="str">
        <f t="shared" si="2"/>
        <v>Powercor</v>
      </c>
      <c r="C25" s="20" t="str">
        <f>IF('Input Forecast Cap - Export'!C25="","",'Input Forecast Cap - Export'!C25)</f>
        <v/>
      </c>
      <c r="D25" s="20" t="str">
        <f>IF('Input Forecast Cap - Export'!D25="","",'Input Forecast Cap - Export'!D25)</f>
        <v/>
      </c>
      <c r="E25" s="20" t="str">
        <f>IF('Input Forecast Cap - Export'!E25="","",'Input Forecast Cap - Export'!E25)</f>
        <v/>
      </c>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row>
    <row r="26" spans="2:30">
      <c r="B26" s="20" t="str">
        <f t="shared" si="2"/>
        <v>Powercor</v>
      </c>
      <c r="C26" s="20" t="str">
        <f>IF('Input Forecast Cap - Export'!C26="","",'Input Forecast Cap - Export'!C26)</f>
        <v/>
      </c>
      <c r="D26" s="20" t="str">
        <f>IF('Input Forecast Cap - Export'!D26="","",'Input Forecast Cap - Export'!D26)</f>
        <v/>
      </c>
      <c r="E26" s="20" t="str">
        <f>IF('Input Forecast Cap - Export'!E26="","",'Input Forecast Cap - Export'!E26)</f>
        <v/>
      </c>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row>
    <row r="27" spans="2:30">
      <c r="B27" s="20" t="str">
        <f t="shared" si="2"/>
        <v>Powercor</v>
      </c>
      <c r="C27" s="20" t="str">
        <f>IF('Input Forecast Cap - Export'!C27="","",'Input Forecast Cap - Export'!C27)</f>
        <v/>
      </c>
      <c r="D27" s="20" t="str">
        <f>IF('Input Forecast Cap - Export'!D27="","",'Input Forecast Cap - Export'!D27)</f>
        <v/>
      </c>
      <c r="E27" s="20" t="str">
        <f>IF('Input Forecast Cap - Export'!E27="","",'Input Forecast Cap - Export'!E27)</f>
        <v/>
      </c>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row>
    <row r="28" spans="2:30">
      <c r="B28" s="20" t="str">
        <f t="shared" si="2"/>
        <v>Powercor</v>
      </c>
      <c r="C28" s="20" t="str">
        <f>IF('Input Forecast Cap - Export'!C28="","",'Input Forecast Cap - Export'!C28)</f>
        <v/>
      </c>
      <c r="D28" s="20" t="str">
        <f>IF('Input Forecast Cap - Export'!D28="","",'Input Forecast Cap - Export'!D28)</f>
        <v/>
      </c>
      <c r="E28" s="20" t="str">
        <f>IF('Input Forecast Cap - Export'!E28="","",'Input Forecast Cap - Export'!E28)</f>
        <v/>
      </c>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row>
    <row r="29" spans="2:30">
      <c r="B29" s="20" t="str">
        <f t="shared" si="2"/>
        <v>Powercor</v>
      </c>
      <c r="C29" s="20" t="str">
        <f>IF('Input Forecast Cap - Export'!C29="","",'Input Forecast Cap - Export'!C29)</f>
        <v/>
      </c>
      <c r="D29" s="20" t="str">
        <f>IF('Input Forecast Cap - Export'!D29="","",'Input Forecast Cap - Export'!D29)</f>
        <v/>
      </c>
      <c r="E29" s="20" t="str">
        <f>IF('Input Forecast Cap - Export'!E29="","",'Input Forecast Cap - Export'!E29)</f>
        <v/>
      </c>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row>
    <row r="30" spans="2:30">
      <c r="B30" s="20" t="str">
        <f t="shared" si="2"/>
        <v>Powercor</v>
      </c>
      <c r="C30" s="20" t="str">
        <f>IF('Input Forecast Cap - Export'!C30="","",'Input Forecast Cap - Export'!C30)</f>
        <v/>
      </c>
      <c r="D30" s="20" t="str">
        <f>IF('Input Forecast Cap - Export'!D30="","",'Input Forecast Cap - Export'!D30)</f>
        <v/>
      </c>
      <c r="E30" s="20" t="str">
        <f>IF('Input Forecast Cap - Export'!E30="","",'Input Forecast Cap - Export'!E30)</f>
        <v/>
      </c>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row>
    <row r="31" spans="2:30">
      <c r="B31" s="20" t="str">
        <f t="shared" si="2"/>
        <v>Powercor</v>
      </c>
      <c r="C31" s="20" t="str">
        <f>IF('Input Forecast Cap - Export'!C31="","",'Input Forecast Cap - Export'!C31)</f>
        <v/>
      </c>
      <c r="D31" s="20" t="str">
        <f>IF('Input Forecast Cap - Export'!D31="","",'Input Forecast Cap - Export'!D31)</f>
        <v/>
      </c>
      <c r="E31" s="20" t="str">
        <f>IF('Input Forecast Cap - Export'!E31="","",'Input Forecast Cap - Export'!E31)</f>
        <v/>
      </c>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row>
    <row r="32" spans="2:30">
      <c r="B32" s="20" t="str">
        <f t="shared" si="2"/>
        <v>Powercor</v>
      </c>
      <c r="C32" s="20" t="str">
        <f>IF('Input Forecast Cap - Export'!C32="","",'Input Forecast Cap - Export'!C32)</f>
        <v/>
      </c>
      <c r="D32" s="20" t="str">
        <f>IF('Input Forecast Cap - Export'!D32="","",'Input Forecast Cap - Export'!D32)</f>
        <v/>
      </c>
      <c r="E32" s="20" t="str">
        <f>IF('Input Forecast Cap - Export'!E32="","",'Input Forecast Cap - Export'!E32)</f>
        <v/>
      </c>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row>
    <row r="33" spans="2:30">
      <c r="B33" s="20" t="str">
        <f t="shared" si="2"/>
        <v>Powercor</v>
      </c>
      <c r="C33" s="20" t="str">
        <f>IF('Input Forecast Cap - Export'!C33="","",'Input Forecast Cap - Export'!C33)</f>
        <v/>
      </c>
      <c r="D33" s="20" t="str">
        <f>IF('Input Forecast Cap - Export'!D33="","",'Input Forecast Cap - Export'!D33)</f>
        <v/>
      </c>
      <c r="E33" s="20" t="str">
        <f>IF('Input Forecast Cap - Export'!E33="","",'Input Forecast Cap - Export'!E33)</f>
        <v/>
      </c>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row>
    <row r="34" spans="2:30">
      <c r="B34" s="20" t="str">
        <f t="shared" si="2"/>
        <v>Powercor</v>
      </c>
      <c r="C34" s="20" t="str">
        <f>IF('Input Forecast Cap - Export'!C34="","",'Input Forecast Cap - Export'!C34)</f>
        <v/>
      </c>
      <c r="D34" s="20" t="str">
        <f>IF('Input Forecast Cap - Export'!D34="","",'Input Forecast Cap - Export'!D34)</f>
        <v/>
      </c>
      <c r="E34" s="20" t="str">
        <f>IF('Input Forecast Cap - Export'!E34="","",'Input Forecast Cap - Export'!E34)</f>
        <v/>
      </c>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row>
    <row r="35" spans="2:30">
      <c r="B35" s="20" t="str">
        <f t="shared" si="2"/>
        <v>Powercor</v>
      </c>
      <c r="C35" s="20" t="str">
        <f>IF('Input Forecast Cap - Export'!C35="","",'Input Forecast Cap - Export'!C35)</f>
        <v/>
      </c>
      <c r="D35" s="20" t="str">
        <f>IF('Input Forecast Cap - Export'!D35="","",'Input Forecast Cap - Export'!D35)</f>
        <v/>
      </c>
      <c r="E35" s="20" t="str">
        <f>IF('Input Forecast Cap - Export'!E35="","",'Input Forecast Cap - Export'!E35)</f>
        <v/>
      </c>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row>
    <row r="36" spans="2:30">
      <c r="B36" s="20" t="str">
        <f t="shared" si="2"/>
        <v>Powercor</v>
      </c>
      <c r="C36" s="20" t="str">
        <f>IF('Input Forecast Cap - Export'!C36="","",'Input Forecast Cap - Export'!C36)</f>
        <v/>
      </c>
      <c r="D36" s="20" t="str">
        <f>IF('Input Forecast Cap - Export'!D36="","",'Input Forecast Cap - Export'!D36)</f>
        <v/>
      </c>
      <c r="E36" s="20" t="str">
        <f>IF('Input Forecast Cap - Export'!E36="","",'Input Forecast Cap - Export'!E36)</f>
        <v/>
      </c>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row>
    <row r="37" spans="2:30">
      <c r="B37" s="20" t="str">
        <f t="shared" si="2"/>
        <v>Powercor</v>
      </c>
      <c r="C37" s="20" t="str">
        <f>IF('Input Forecast Cap - Export'!C37="","",'Input Forecast Cap - Export'!C37)</f>
        <v/>
      </c>
      <c r="D37" s="20" t="str">
        <f>IF('Input Forecast Cap - Export'!D37="","",'Input Forecast Cap - Export'!D37)</f>
        <v/>
      </c>
      <c r="E37" s="20" t="str">
        <f>IF('Input Forecast Cap - Export'!E37="","",'Input Forecast Cap - Export'!E37)</f>
        <v/>
      </c>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row>
    <row r="38" spans="2:30">
      <c r="B38" s="20" t="str">
        <f t="shared" si="2"/>
        <v>Powercor</v>
      </c>
      <c r="C38" s="20" t="str">
        <f>IF('Input Forecast Cap - Export'!C38="","",'Input Forecast Cap - Export'!C38)</f>
        <v/>
      </c>
      <c r="D38" s="20" t="str">
        <f>IF('Input Forecast Cap - Export'!D38="","",'Input Forecast Cap - Export'!D38)</f>
        <v/>
      </c>
      <c r="E38" s="20" t="str">
        <f>IF('Input Forecast Cap - Export'!E38="","",'Input Forecast Cap - Export'!E38)</f>
        <v/>
      </c>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row>
    <row r="39" spans="2:30">
      <c r="B39" s="20" t="str">
        <f t="shared" si="2"/>
        <v>Powercor</v>
      </c>
      <c r="C39" s="20" t="str">
        <f>IF('Input Forecast Cap - Export'!C39="","",'Input Forecast Cap - Export'!C39)</f>
        <v/>
      </c>
      <c r="D39" s="20" t="str">
        <f>IF('Input Forecast Cap - Export'!D39="","",'Input Forecast Cap - Export'!D39)</f>
        <v/>
      </c>
      <c r="E39" s="20" t="str">
        <f>IF('Input Forecast Cap - Export'!E39="","",'Input Forecast Cap - Export'!E39)</f>
        <v/>
      </c>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row>
    <row r="40" spans="2:30">
      <c r="B40" s="20" t="str">
        <f t="shared" si="2"/>
        <v>Powercor</v>
      </c>
      <c r="C40" s="20" t="str">
        <f>IF('Input Forecast Cap - Export'!C40="","",'Input Forecast Cap - Export'!C40)</f>
        <v/>
      </c>
      <c r="D40" s="20" t="str">
        <f>IF('Input Forecast Cap - Export'!D40="","",'Input Forecast Cap - Export'!D40)</f>
        <v/>
      </c>
      <c r="E40" s="20" t="str">
        <f>IF('Input Forecast Cap - Export'!E40="","",'Input Forecast Cap - Export'!E40)</f>
        <v/>
      </c>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row>
    <row r="41" spans="2:30">
      <c r="B41" s="20" t="str">
        <f t="shared" si="2"/>
        <v>Powercor</v>
      </c>
      <c r="C41" s="20" t="str">
        <f>IF('Input Forecast Cap - Export'!C41="","",'Input Forecast Cap - Export'!C41)</f>
        <v/>
      </c>
      <c r="D41" s="20" t="str">
        <f>IF('Input Forecast Cap - Export'!D41="","",'Input Forecast Cap - Export'!D41)</f>
        <v/>
      </c>
      <c r="E41" s="20" t="str">
        <f>IF('Input Forecast Cap - Export'!E41="","",'Input Forecast Cap - Export'!E41)</f>
        <v/>
      </c>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row>
    <row r="42" spans="2:30">
      <c r="B42" s="20" t="str">
        <f t="shared" si="2"/>
        <v>Powercor</v>
      </c>
      <c r="C42" s="20" t="str">
        <f>IF('Input Forecast Cap - Export'!C42="","",'Input Forecast Cap - Export'!C42)</f>
        <v/>
      </c>
      <c r="D42" s="20" t="str">
        <f>IF('Input Forecast Cap - Export'!D42="","",'Input Forecast Cap - Export'!D42)</f>
        <v/>
      </c>
      <c r="E42" s="20" t="str">
        <f>IF('Input Forecast Cap - Export'!E42="","",'Input Forecast Cap - Export'!E42)</f>
        <v/>
      </c>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row>
    <row r="43" spans="2:30">
      <c r="B43" s="20" t="str">
        <f t="shared" si="2"/>
        <v>Powercor</v>
      </c>
      <c r="C43" s="20" t="str">
        <f>IF('Input Forecast Cap - Export'!C43="","",'Input Forecast Cap - Export'!C43)</f>
        <v/>
      </c>
      <c r="D43" s="20" t="str">
        <f>IF('Input Forecast Cap - Export'!D43="","",'Input Forecast Cap - Export'!D43)</f>
        <v/>
      </c>
      <c r="E43" s="20" t="str">
        <f>IF('Input Forecast Cap - Export'!E43="","",'Input Forecast Cap - Export'!E43)</f>
        <v/>
      </c>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row>
    <row r="44" spans="2:30">
      <c r="B44" s="20" t="str">
        <f t="shared" si="2"/>
        <v>Powercor</v>
      </c>
      <c r="C44" s="20" t="str">
        <f>IF('Input Forecast Cap - Export'!C44="","",'Input Forecast Cap - Export'!C44)</f>
        <v/>
      </c>
      <c r="D44" s="20" t="str">
        <f>IF('Input Forecast Cap - Export'!D44="","",'Input Forecast Cap - Export'!D44)</f>
        <v/>
      </c>
      <c r="E44" s="20" t="str">
        <f>IF('Input Forecast Cap - Export'!E44="","",'Input Forecast Cap - Export'!E44)</f>
        <v/>
      </c>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row>
    <row r="45" spans="2:30">
      <c r="B45" s="20" t="str">
        <f t="shared" si="2"/>
        <v>Powercor</v>
      </c>
      <c r="C45" s="20" t="str">
        <f>IF('Input Forecast Cap - Export'!C45="","",'Input Forecast Cap - Export'!C45)</f>
        <v/>
      </c>
      <c r="D45" s="20" t="str">
        <f>IF('Input Forecast Cap - Export'!D45="","",'Input Forecast Cap - Export'!D45)</f>
        <v/>
      </c>
      <c r="E45" s="20" t="str">
        <f>IF('Input Forecast Cap - Export'!E45="","",'Input Forecast Cap - Export'!E45)</f>
        <v/>
      </c>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row>
    <row r="46" spans="2:30">
      <c r="B46" s="20" t="str">
        <f t="shared" si="2"/>
        <v>Powercor</v>
      </c>
      <c r="C46" s="20" t="str">
        <f>IF('Input Forecast Cap - Export'!C46="","",'Input Forecast Cap - Export'!C46)</f>
        <v/>
      </c>
      <c r="D46" s="20" t="str">
        <f>IF('Input Forecast Cap - Export'!D46="","",'Input Forecast Cap - Export'!D46)</f>
        <v/>
      </c>
      <c r="E46" s="20" t="str">
        <f>IF('Input Forecast Cap - Export'!E46="","",'Input Forecast Cap - Export'!E46)</f>
        <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row>
    <row r="47" spans="2:30">
      <c r="B47" s="20" t="str">
        <f t="shared" si="2"/>
        <v>Powercor</v>
      </c>
      <c r="C47" s="20" t="str">
        <f>IF('Input Forecast Cap - Export'!C47="","",'Input Forecast Cap - Export'!C47)</f>
        <v/>
      </c>
      <c r="D47" s="20" t="str">
        <f>IF('Input Forecast Cap - Export'!D47="","",'Input Forecast Cap - Export'!D47)</f>
        <v/>
      </c>
      <c r="E47" s="20" t="str">
        <f>IF('Input Forecast Cap - Export'!E47="","",'Input Forecast Cap - Export'!E47)</f>
        <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row>
    <row r="48" spans="2:30">
      <c r="B48" s="20" t="str">
        <f t="shared" si="2"/>
        <v>Powercor</v>
      </c>
      <c r="C48" s="20" t="str">
        <f>IF('Input Forecast Cap - Export'!C48="","",'Input Forecast Cap - Export'!C48)</f>
        <v/>
      </c>
      <c r="D48" s="20" t="str">
        <f>IF('Input Forecast Cap - Export'!D48="","",'Input Forecast Cap - Export'!D48)</f>
        <v/>
      </c>
      <c r="E48" s="20" t="str">
        <f>IF('Input Forecast Cap - Export'!E48="","",'Input Forecast Cap - Export'!E48)</f>
        <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row>
    <row r="49" spans="2:30">
      <c r="B49" s="20" t="str">
        <f t="shared" si="2"/>
        <v>Powercor</v>
      </c>
      <c r="C49" s="20" t="str">
        <f>IF('Input Forecast Cap - Export'!C49="","",'Input Forecast Cap - Export'!C49)</f>
        <v/>
      </c>
      <c r="D49" s="20" t="str">
        <f>IF('Input Forecast Cap - Export'!D49="","",'Input Forecast Cap - Export'!D49)</f>
        <v/>
      </c>
      <c r="E49" s="20" t="str">
        <f>IF('Input Forecast Cap - Export'!E49="","",'Input Forecast Cap - Export'!E49)</f>
        <v/>
      </c>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row>
    <row r="50" spans="2:30">
      <c r="B50" s="20" t="str">
        <f t="shared" si="2"/>
        <v>Powercor</v>
      </c>
      <c r="C50" s="20" t="str">
        <f>IF('Input Forecast Cap - Export'!C50="","",'Input Forecast Cap - Export'!C50)</f>
        <v/>
      </c>
      <c r="D50" s="20" t="str">
        <f>IF('Input Forecast Cap - Export'!D50="","",'Input Forecast Cap - Export'!D50)</f>
        <v/>
      </c>
      <c r="E50" s="20" t="str">
        <f>IF('Input Forecast Cap - Export'!E50="","",'Input Forecast Cap - Export'!E50)</f>
        <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row>
    <row r="51" spans="2:30">
      <c r="B51" s="20" t="str">
        <f t="shared" si="2"/>
        <v>Powercor</v>
      </c>
      <c r="C51" s="20" t="str">
        <f>IF('Input Forecast Cap - Export'!C51="","",'Input Forecast Cap - Export'!C51)</f>
        <v/>
      </c>
      <c r="D51" s="20" t="str">
        <f>IF('Input Forecast Cap - Export'!D51="","",'Input Forecast Cap - Export'!D51)</f>
        <v/>
      </c>
      <c r="E51" s="20" t="str">
        <f>IF('Input Forecast Cap - Export'!E51="","",'Input Forecast Cap - Export'!E51)</f>
        <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row>
    <row r="52" spans="2:30">
      <c r="B52" s="20" t="str">
        <f t="shared" si="2"/>
        <v>Powercor</v>
      </c>
      <c r="C52" s="20" t="str">
        <f>IF('Input Forecast Cap - Export'!C52="","",'Input Forecast Cap - Export'!C52)</f>
        <v/>
      </c>
      <c r="D52" s="20" t="str">
        <f>IF('Input Forecast Cap - Export'!D52="","",'Input Forecast Cap - Export'!D52)</f>
        <v/>
      </c>
      <c r="E52" s="20" t="str">
        <f>IF('Input Forecast Cap - Export'!E52="","",'Input Forecast Cap - Export'!E52)</f>
        <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row>
    <row r="53" spans="2:30">
      <c r="B53" s="20" t="str">
        <f t="shared" si="2"/>
        <v>Powercor</v>
      </c>
      <c r="C53" s="20" t="str">
        <f>IF('Input Forecast Cap - Export'!C53="","",'Input Forecast Cap - Export'!C53)</f>
        <v/>
      </c>
      <c r="D53" s="20" t="str">
        <f>IF('Input Forecast Cap - Export'!D53="","",'Input Forecast Cap - Export'!D53)</f>
        <v/>
      </c>
      <c r="E53" s="20" t="str">
        <f>IF('Input Forecast Cap - Export'!E53="","",'Input Forecast Cap - Export'!E53)</f>
        <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row>
    <row r="54" spans="2:30">
      <c r="B54" s="20" t="str">
        <f t="shared" si="2"/>
        <v>Powercor</v>
      </c>
      <c r="C54" s="20" t="str">
        <f>IF('Input Forecast Cap - Export'!C54="","",'Input Forecast Cap - Export'!C54)</f>
        <v/>
      </c>
      <c r="D54" s="20" t="str">
        <f>IF('Input Forecast Cap - Export'!D54="","",'Input Forecast Cap - Export'!D54)</f>
        <v/>
      </c>
      <c r="E54" s="20" t="str">
        <f>IF('Input Forecast Cap - Export'!E54="","",'Input Forecast Cap - Export'!E54)</f>
        <v/>
      </c>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row>
    <row r="55" spans="2:30">
      <c r="B55" s="20" t="str">
        <f t="shared" si="2"/>
        <v>Powercor</v>
      </c>
      <c r="C55" s="20" t="str">
        <f>IF('Input Forecast Cap - Export'!C55="","",'Input Forecast Cap - Export'!C55)</f>
        <v/>
      </c>
      <c r="D55" s="20" t="str">
        <f>IF('Input Forecast Cap - Export'!D55="","",'Input Forecast Cap - Export'!D55)</f>
        <v/>
      </c>
      <c r="E55" s="20" t="str">
        <f>IF('Input Forecast Cap - Export'!E55="","",'Input Forecast Cap - Export'!E55)</f>
        <v/>
      </c>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row>
    <row r="56" spans="2:30">
      <c r="B56" s="20" t="str">
        <f t="shared" si="2"/>
        <v>Powercor</v>
      </c>
      <c r="C56" s="20" t="str">
        <f>IF('Input Forecast Cap - Export'!C56="","",'Input Forecast Cap - Export'!C56)</f>
        <v/>
      </c>
      <c r="D56" s="20" t="str">
        <f>IF('Input Forecast Cap - Export'!D56="","",'Input Forecast Cap - Export'!D56)</f>
        <v/>
      </c>
      <c r="E56" s="20" t="str">
        <f>IF('Input Forecast Cap - Export'!E56="","",'Input Forecast Cap - Export'!E56)</f>
        <v/>
      </c>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row>
    <row r="57" spans="2:30">
      <c r="B57" s="20" t="str">
        <f t="shared" si="2"/>
        <v>Powercor</v>
      </c>
      <c r="C57" s="20" t="str">
        <f>IF('Input Forecast Cap - Export'!C57="","",'Input Forecast Cap - Export'!C57)</f>
        <v/>
      </c>
      <c r="D57" s="20" t="str">
        <f>IF('Input Forecast Cap - Export'!D57="","",'Input Forecast Cap - Export'!D57)</f>
        <v/>
      </c>
      <c r="E57" s="20" t="str">
        <f>IF('Input Forecast Cap - Export'!E57="","",'Input Forecast Cap - Export'!E57)</f>
        <v/>
      </c>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row>
    <row r="58" spans="2:30">
      <c r="B58" s="20" t="str">
        <f t="shared" si="2"/>
        <v>Powercor</v>
      </c>
      <c r="C58" s="20" t="str">
        <f>IF('Input Forecast Cap - Export'!C58="","",'Input Forecast Cap - Export'!C58)</f>
        <v/>
      </c>
      <c r="D58" s="20" t="str">
        <f>IF('Input Forecast Cap - Export'!D58="","",'Input Forecast Cap - Export'!D58)</f>
        <v/>
      </c>
      <c r="E58" s="20" t="str">
        <f>IF('Input Forecast Cap - Export'!E58="","",'Input Forecast Cap - Export'!E58)</f>
        <v/>
      </c>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row>
    <row r="59" spans="2:30">
      <c r="B59" s="20" t="str">
        <f t="shared" si="2"/>
        <v>Powercor</v>
      </c>
      <c r="C59" s="20" t="str">
        <f>IF('Input Forecast Cap - Export'!C59="","",'Input Forecast Cap - Export'!C59)</f>
        <v/>
      </c>
      <c r="D59" s="20" t="str">
        <f>IF('Input Forecast Cap - Export'!D59="","",'Input Forecast Cap - Export'!D59)</f>
        <v/>
      </c>
      <c r="E59" s="20" t="str">
        <f>IF('Input Forecast Cap - Export'!E59="","",'Input Forecast Cap - Export'!E59)</f>
        <v/>
      </c>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row>
    <row r="60" spans="2:30">
      <c r="B60" s="20" t="str">
        <f t="shared" si="2"/>
        <v>Powercor</v>
      </c>
      <c r="C60" s="20" t="str">
        <f>IF('Input Forecast Cap - Export'!C60="","",'Input Forecast Cap - Export'!C60)</f>
        <v/>
      </c>
      <c r="D60" s="20" t="str">
        <f>IF('Input Forecast Cap - Export'!D60="","",'Input Forecast Cap - Export'!D60)</f>
        <v/>
      </c>
      <c r="E60" s="20" t="str">
        <f>IF('Input Forecast Cap - Export'!E60="","",'Input Forecast Cap - Export'!E60)</f>
        <v/>
      </c>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row>
    <row r="61" spans="2:30">
      <c r="B61" s="20" t="str">
        <f t="shared" si="2"/>
        <v>Powercor</v>
      </c>
      <c r="C61" s="20" t="str">
        <f>IF('Input Forecast Cap - Export'!C61="","",'Input Forecast Cap - Export'!C61)</f>
        <v/>
      </c>
      <c r="D61" s="20" t="str">
        <f>IF('Input Forecast Cap - Export'!D61="","",'Input Forecast Cap - Export'!D61)</f>
        <v/>
      </c>
      <c r="E61" s="20" t="str">
        <f>IF('Input Forecast Cap - Export'!E61="","",'Input Forecast Cap - Export'!E61)</f>
        <v/>
      </c>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row>
    <row r="62" spans="2:30">
      <c r="B62" s="20" t="str">
        <f t="shared" si="2"/>
        <v>Powercor</v>
      </c>
      <c r="C62" s="20" t="str">
        <f>IF('Input Forecast Cap - Export'!C62="","",'Input Forecast Cap - Export'!C62)</f>
        <v/>
      </c>
      <c r="D62" s="20" t="str">
        <f>IF('Input Forecast Cap - Export'!D62="","",'Input Forecast Cap - Export'!D62)</f>
        <v/>
      </c>
      <c r="E62" s="20" t="str">
        <f>IF('Input Forecast Cap - Export'!E62="","",'Input Forecast Cap - Export'!E62)</f>
        <v/>
      </c>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row>
    <row r="63" spans="2:30">
      <c r="B63" s="20" t="str">
        <f t="shared" si="2"/>
        <v>Powercor</v>
      </c>
      <c r="C63" s="20" t="str">
        <f>IF('Input Forecast Cap - Export'!C63="","",'Input Forecast Cap - Export'!C63)</f>
        <v/>
      </c>
      <c r="D63" s="20" t="str">
        <f>IF('Input Forecast Cap - Export'!D63="","",'Input Forecast Cap - Export'!D63)</f>
        <v/>
      </c>
      <c r="E63" s="20" t="str">
        <f>IF('Input Forecast Cap - Export'!E63="","",'Input Forecast Cap - Export'!E63)</f>
        <v/>
      </c>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row>
    <row r="64" spans="2:30">
      <c r="B64" s="20" t="str">
        <f t="shared" si="2"/>
        <v>Powercor</v>
      </c>
      <c r="C64" s="20" t="str">
        <f>IF('Input Forecast Cap - Export'!C64="","",'Input Forecast Cap - Export'!C64)</f>
        <v/>
      </c>
      <c r="D64" s="20" t="str">
        <f>IF('Input Forecast Cap - Export'!D64="","",'Input Forecast Cap - Export'!D64)</f>
        <v/>
      </c>
      <c r="E64" s="20" t="str">
        <f>IF('Input Forecast Cap - Export'!E64="","",'Input Forecast Cap - Export'!E64)</f>
        <v/>
      </c>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row>
    <row r="65" spans="2:30">
      <c r="B65" s="20" t="str">
        <f t="shared" si="2"/>
        <v>Powercor</v>
      </c>
      <c r="C65" s="20" t="str">
        <f>IF('Input Forecast Cap - Export'!C65="","",'Input Forecast Cap - Export'!C65)</f>
        <v/>
      </c>
      <c r="D65" s="20" t="str">
        <f>IF('Input Forecast Cap - Export'!D65="","",'Input Forecast Cap - Export'!D65)</f>
        <v/>
      </c>
      <c r="E65" s="20" t="str">
        <f>IF('Input Forecast Cap - Export'!E65="","",'Input Forecast Cap - Export'!E65)</f>
        <v/>
      </c>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row>
    <row r="66" spans="2:30">
      <c r="B66" s="20" t="str">
        <f t="shared" si="2"/>
        <v>Powercor</v>
      </c>
      <c r="C66" s="20" t="str">
        <f>IF('Input Forecast Cap - Export'!C66="","",'Input Forecast Cap - Export'!C66)</f>
        <v/>
      </c>
      <c r="D66" s="20" t="str">
        <f>IF('Input Forecast Cap - Export'!D66="","",'Input Forecast Cap - Export'!D66)</f>
        <v/>
      </c>
      <c r="E66" s="20" t="str">
        <f>IF('Input Forecast Cap - Export'!E66="","",'Input Forecast Cap - Export'!E66)</f>
        <v/>
      </c>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row>
    <row r="67" spans="2:30">
      <c r="B67" s="20" t="str">
        <f t="shared" si="2"/>
        <v>Powercor</v>
      </c>
      <c r="C67" s="20" t="str">
        <f>IF('Input Forecast Cap - Export'!C67="","",'Input Forecast Cap - Export'!C67)</f>
        <v/>
      </c>
      <c r="D67" s="20" t="str">
        <f>IF('Input Forecast Cap - Export'!D67="","",'Input Forecast Cap - Export'!D67)</f>
        <v/>
      </c>
      <c r="E67" s="20" t="str">
        <f>IF('Input Forecast Cap - Export'!E67="","",'Input Forecast Cap - Export'!E67)</f>
        <v/>
      </c>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row>
    <row r="68" spans="2:30">
      <c r="B68" s="20" t="str">
        <f t="shared" si="2"/>
        <v>Powercor</v>
      </c>
      <c r="C68" s="20" t="str">
        <f>IF('Input Forecast Cap - Export'!C68="","",'Input Forecast Cap - Export'!C68)</f>
        <v/>
      </c>
      <c r="D68" s="20" t="str">
        <f>IF('Input Forecast Cap - Export'!D68="","",'Input Forecast Cap - Export'!D68)</f>
        <v/>
      </c>
      <c r="E68" s="20" t="str">
        <f>IF('Input Forecast Cap - Export'!E68="","",'Input Forecast Cap - Export'!E68)</f>
        <v/>
      </c>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row>
    <row r="69" spans="2:30">
      <c r="B69" s="20" t="str">
        <f t="shared" si="2"/>
        <v>Powercor</v>
      </c>
      <c r="C69" s="20" t="str">
        <f>IF('Input Forecast Cap - Export'!C69="","",'Input Forecast Cap - Export'!C69)</f>
        <v/>
      </c>
      <c r="D69" s="20" t="str">
        <f>IF('Input Forecast Cap - Export'!D69="","",'Input Forecast Cap - Export'!D69)</f>
        <v/>
      </c>
      <c r="E69" s="20" t="str">
        <f>IF('Input Forecast Cap - Export'!E69="","",'Input Forecast Cap - Export'!E69)</f>
        <v/>
      </c>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row>
    <row r="70" spans="2:30">
      <c r="B70" s="20" t="str">
        <f t="shared" ref="B70:B106" si="3">B69</f>
        <v>Powercor</v>
      </c>
      <c r="C70" s="20" t="str">
        <f>IF('Input Forecast Cap - Export'!C70="","",'Input Forecast Cap - Export'!C70)</f>
        <v/>
      </c>
      <c r="D70" s="20" t="str">
        <f>IF('Input Forecast Cap - Export'!D70="","",'Input Forecast Cap - Export'!D70)</f>
        <v/>
      </c>
      <c r="E70" s="20" t="str">
        <f>IF('Input Forecast Cap - Export'!E70="","",'Input Forecast Cap - Export'!E70)</f>
        <v/>
      </c>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row>
    <row r="71" spans="2:30">
      <c r="B71" s="20" t="str">
        <f t="shared" si="3"/>
        <v>Powercor</v>
      </c>
      <c r="C71" s="20" t="str">
        <f>IF('Input Forecast Cap - Export'!C71="","",'Input Forecast Cap - Export'!C71)</f>
        <v/>
      </c>
      <c r="D71" s="20" t="str">
        <f>IF('Input Forecast Cap - Export'!D71="","",'Input Forecast Cap - Export'!D71)</f>
        <v/>
      </c>
      <c r="E71" s="20" t="str">
        <f>IF('Input Forecast Cap - Export'!E71="","",'Input Forecast Cap - Export'!E71)</f>
        <v/>
      </c>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row>
    <row r="72" spans="2:30">
      <c r="B72" s="20" t="str">
        <f t="shared" si="3"/>
        <v>Powercor</v>
      </c>
      <c r="C72" s="20" t="str">
        <f>IF('Input Forecast Cap - Export'!C72="","",'Input Forecast Cap - Export'!C72)</f>
        <v/>
      </c>
      <c r="D72" s="20" t="str">
        <f>IF('Input Forecast Cap - Export'!D72="","",'Input Forecast Cap - Export'!D72)</f>
        <v/>
      </c>
      <c r="E72" s="20" t="str">
        <f>IF('Input Forecast Cap - Export'!E72="","",'Input Forecast Cap - Export'!E72)</f>
        <v/>
      </c>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row>
    <row r="73" spans="2:30">
      <c r="B73" s="20" t="str">
        <f t="shared" si="3"/>
        <v>Powercor</v>
      </c>
      <c r="C73" s="20" t="str">
        <f>IF('Input Forecast Cap - Export'!C73="","",'Input Forecast Cap - Export'!C73)</f>
        <v/>
      </c>
      <c r="D73" s="20" t="str">
        <f>IF('Input Forecast Cap - Export'!D73="","",'Input Forecast Cap - Export'!D73)</f>
        <v/>
      </c>
      <c r="E73" s="20" t="str">
        <f>IF('Input Forecast Cap - Export'!E73="","",'Input Forecast Cap - Export'!E73)</f>
        <v/>
      </c>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row>
    <row r="74" spans="2:30">
      <c r="B74" s="20" t="str">
        <f t="shared" si="3"/>
        <v>Powercor</v>
      </c>
      <c r="C74" s="20" t="str">
        <f>IF('Input Forecast Cap - Export'!C74="","",'Input Forecast Cap - Export'!C74)</f>
        <v/>
      </c>
      <c r="D74" s="20" t="str">
        <f>IF('Input Forecast Cap - Export'!D74="","",'Input Forecast Cap - Export'!D74)</f>
        <v/>
      </c>
      <c r="E74" s="20" t="str">
        <f>IF('Input Forecast Cap - Export'!E74="","",'Input Forecast Cap - Export'!E74)</f>
        <v/>
      </c>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row>
    <row r="75" spans="2:30">
      <c r="B75" s="20" t="str">
        <f t="shared" si="3"/>
        <v>Powercor</v>
      </c>
      <c r="C75" s="20" t="str">
        <f>IF('Input Forecast Cap - Export'!C75="","",'Input Forecast Cap - Export'!C75)</f>
        <v/>
      </c>
      <c r="D75" s="20" t="str">
        <f>IF('Input Forecast Cap - Export'!D75="","",'Input Forecast Cap - Export'!D75)</f>
        <v/>
      </c>
      <c r="E75" s="20" t="str">
        <f>IF('Input Forecast Cap - Export'!E75="","",'Input Forecast Cap - Export'!E75)</f>
        <v/>
      </c>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row>
    <row r="76" spans="2:30">
      <c r="B76" s="20" t="str">
        <f t="shared" si="3"/>
        <v>Powercor</v>
      </c>
      <c r="C76" s="20" t="str">
        <f>IF('Input Forecast Cap - Export'!C76="","",'Input Forecast Cap - Export'!C76)</f>
        <v/>
      </c>
      <c r="D76" s="20" t="str">
        <f>IF('Input Forecast Cap - Export'!D76="","",'Input Forecast Cap - Export'!D76)</f>
        <v/>
      </c>
      <c r="E76" s="20" t="str">
        <f>IF('Input Forecast Cap - Export'!E76="","",'Input Forecast Cap - Export'!E76)</f>
        <v/>
      </c>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row>
    <row r="77" spans="2:30">
      <c r="B77" s="20" t="str">
        <f t="shared" si="3"/>
        <v>Powercor</v>
      </c>
      <c r="C77" s="20" t="str">
        <f>IF('Input Forecast Cap - Export'!C77="","",'Input Forecast Cap - Export'!C77)</f>
        <v/>
      </c>
      <c r="D77" s="20" t="str">
        <f>IF('Input Forecast Cap - Export'!D77="","",'Input Forecast Cap - Export'!D77)</f>
        <v/>
      </c>
      <c r="E77" s="20" t="str">
        <f>IF('Input Forecast Cap - Export'!E77="","",'Input Forecast Cap - Export'!E77)</f>
        <v/>
      </c>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row>
    <row r="78" spans="2:30">
      <c r="B78" s="20" t="str">
        <f t="shared" si="3"/>
        <v>Powercor</v>
      </c>
      <c r="C78" s="20" t="str">
        <f>IF('Input Forecast Cap - Export'!C78="","",'Input Forecast Cap - Export'!C78)</f>
        <v/>
      </c>
      <c r="D78" s="20" t="str">
        <f>IF('Input Forecast Cap - Export'!D78="","",'Input Forecast Cap - Export'!D78)</f>
        <v/>
      </c>
      <c r="E78" s="20" t="str">
        <f>IF('Input Forecast Cap - Export'!E78="","",'Input Forecast Cap - Export'!E78)</f>
        <v/>
      </c>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row>
    <row r="79" spans="2:30">
      <c r="B79" s="20" t="str">
        <f t="shared" si="3"/>
        <v>Powercor</v>
      </c>
      <c r="C79" s="20" t="str">
        <f>IF('Input Forecast Cap - Export'!C79="","",'Input Forecast Cap - Export'!C79)</f>
        <v/>
      </c>
      <c r="D79" s="20" t="str">
        <f>IF('Input Forecast Cap - Export'!D79="","",'Input Forecast Cap - Export'!D79)</f>
        <v/>
      </c>
      <c r="E79" s="20" t="str">
        <f>IF('Input Forecast Cap - Export'!E79="","",'Input Forecast Cap - Export'!E79)</f>
        <v/>
      </c>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row>
    <row r="80" spans="2:30">
      <c r="B80" s="20" t="str">
        <f t="shared" si="3"/>
        <v>Powercor</v>
      </c>
      <c r="C80" s="20" t="str">
        <f>IF('Input Forecast Cap - Export'!C80="","",'Input Forecast Cap - Export'!C80)</f>
        <v/>
      </c>
      <c r="D80" s="20" t="str">
        <f>IF('Input Forecast Cap - Export'!D80="","",'Input Forecast Cap - Export'!D80)</f>
        <v/>
      </c>
      <c r="E80" s="20" t="str">
        <f>IF('Input Forecast Cap - Export'!E80="","",'Input Forecast Cap - Export'!E80)</f>
        <v/>
      </c>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row>
    <row r="81" spans="2:30">
      <c r="B81" s="20" t="str">
        <f t="shared" si="3"/>
        <v>Powercor</v>
      </c>
      <c r="C81" s="20" t="str">
        <f>IF('Input Forecast Cap - Export'!C81="","",'Input Forecast Cap - Export'!C81)</f>
        <v/>
      </c>
      <c r="D81" s="20" t="str">
        <f>IF('Input Forecast Cap - Export'!D81="","",'Input Forecast Cap - Export'!D81)</f>
        <v/>
      </c>
      <c r="E81" s="20" t="str">
        <f>IF('Input Forecast Cap - Export'!E81="","",'Input Forecast Cap - Export'!E81)</f>
        <v/>
      </c>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row>
    <row r="82" spans="2:30">
      <c r="B82" s="20" t="str">
        <f t="shared" si="3"/>
        <v>Powercor</v>
      </c>
      <c r="C82" s="20" t="str">
        <f>IF('Input Forecast Cap - Export'!C82="","",'Input Forecast Cap - Export'!C82)</f>
        <v/>
      </c>
      <c r="D82" s="20" t="str">
        <f>IF('Input Forecast Cap - Export'!D82="","",'Input Forecast Cap - Export'!D82)</f>
        <v/>
      </c>
      <c r="E82" s="20" t="str">
        <f>IF('Input Forecast Cap - Export'!E82="","",'Input Forecast Cap - Export'!E82)</f>
        <v/>
      </c>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row>
    <row r="83" spans="2:30">
      <c r="B83" s="20" t="str">
        <f t="shared" si="3"/>
        <v>Powercor</v>
      </c>
      <c r="C83" s="20" t="str">
        <f>IF('Input Forecast Cap - Export'!C83="","",'Input Forecast Cap - Export'!C83)</f>
        <v/>
      </c>
      <c r="D83" s="20" t="str">
        <f>IF('Input Forecast Cap - Export'!D83="","",'Input Forecast Cap - Export'!D83)</f>
        <v/>
      </c>
      <c r="E83" s="20" t="str">
        <f>IF('Input Forecast Cap - Export'!E83="","",'Input Forecast Cap - Export'!E83)</f>
        <v/>
      </c>
      <c r="F83" s="109"/>
      <c r="G83" s="109"/>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row>
    <row r="84" spans="2:30">
      <c r="B84" s="20" t="str">
        <f t="shared" si="3"/>
        <v>Powercor</v>
      </c>
      <c r="C84" s="20" t="str">
        <f>IF('Input Forecast Cap - Export'!C84="","",'Input Forecast Cap - Export'!C84)</f>
        <v/>
      </c>
      <c r="D84" s="20" t="str">
        <f>IF('Input Forecast Cap - Export'!D84="","",'Input Forecast Cap - Export'!D84)</f>
        <v/>
      </c>
      <c r="E84" s="20" t="str">
        <f>IF('Input Forecast Cap - Export'!E84="","",'Input Forecast Cap - Export'!E84)</f>
        <v/>
      </c>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row>
    <row r="85" spans="2:30">
      <c r="B85" s="20" t="str">
        <f t="shared" si="3"/>
        <v>Powercor</v>
      </c>
      <c r="C85" s="20" t="str">
        <f>IF('Input Forecast Cap - Export'!C85="","",'Input Forecast Cap - Export'!C85)</f>
        <v/>
      </c>
      <c r="D85" s="20" t="str">
        <f>IF('Input Forecast Cap - Export'!D85="","",'Input Forecast Cap - Export'!D85)</f>
        <v/>
      </c>
      <c r="E85" s="20" t="str">
        <f>IF('Input Forecast Cap - Export'!E85="","",'Input Forecast Cap - Export'!E85)</f>
        <v/>
      </c>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row>
    <row r="86" spans="2:30">
      <c r="B86" s="20" t="str">
        <f t="shared" si="3"/>
        <v>Powercor</v>
      </c>
      <c r="C86" s="20" t="str">
        <f>IF('Input Forecast Cap - Export'!C86="","",'Input Forecast Cap - Export'!C86)</f>
        <v/>
      </c>
      <c r="D86" s="20" t="str">
        <f>IF('Input Forecast Cap - Export'!D86="","",'Input Forecast Cap - Export'!D86)</f>
        <v/>
      </c>
      <c r="E86" s="20" t="str">
        <f>IF('Input Forecast Cap - Export'!E86="","",'Input Forecast Cap - Export'!E86)</f>
        <v/>
      </c>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row>
    <row r="87" spans="2:30">
      <c r="B87" s="20" t="str">
        <f t="shared" si="3"/>
        <v>Powercor</v>
      </c>
      <c r="C87" s="20" t="str">
        <f>IF('Input Forecast Cap - Export'!C87="","",'Input Forecast Cap - Export'!C87)</f>
        <v/>
      </c>
      <c r="D87" s="20" t="str">
        <f>IF('Input Forecast Cap - Export'!D87="","",'Input Forecast Cap - Export'!D87)</f>
        <v/>
      </c>
      <c r="E87" s="20" t="str">
        <f>IF('Input Forecast Cap - Export'!E87="","",'Input Forecast Cap - Export'!E87)</f>
        <v/>
      </c>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row>
    <row r="88" spans="2:30">
      <c r="B88" s="20" t="str">
        <f t="shared" si="3"/>
        <v>Powercor</v>
      </c>
      <c r="C88" s="20" t="str">
        <f>IF('Input Forecast Cap - Export'!C88="","",'Input Forecast Cap - Export'!C88)</f>
        <v/>
      </c>
      <c r="D88" s="20" t="str">
        <f>IF('Input Forecast Cap - Export'!D88="","",'Input Forecast Cap - Export'!D88)</f>
        <v/>
      </c>
      <c r="E88" s="20" t="str">
        <f>IF('Input Forecast Cap - Export'!E88="","",'Input Forecast Cap - Export'!E88)</f>
        <v/>
      </c>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row>
    <row r="89" spans="2:30">
      <c r="B89" s="20" t="str">
        <f t="shared" si="3"/>
        <v>Powercor</v>
      </c>
      <c r="C89" s="20" t="str">
        <f>IF('Input Forecast Cap - Export'!C89="","",'Input Forecast Cap - Export'!C89)</f>
        <v/>
      </c>
      <c r="D89" s="20" t="str">
        <f>IF('Input Forecast Cap - Export'!D89="","",'Input Forecast Cap - Export'!D89)</f>
        <v/>
      </c>
      <c r="E89" s="20" t="str">
        <f>IF('Input Forecast Cap - Export'!E89="","",'Input Forecast Cap - Export'!E89)</f>
        <v/>
      </c>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row>
    <row r="90" spans="2:30">
      <c r="B90" s="20" t="str">
        <f t="shared" si="3"/>
        <v>Powercor</v>
      </c>
      <c r="C90" s="20" t="str">
        <f>IF('Input Forecast Cap - Export'!C90="","",'Input Forecast Cap - Export'!C90)</f>
        <v/>
      </c>
      <c r="D90" s="20" t="str">
        <f>IF('Input Forecast Cap - Export'!D90="","",'Input Forecast Cap - Export'!D90)</f>
        <v/>
      </c>
      <c r="E90" s="20" t="str">
        <f>IF('Input Forecast Cap - Export'!E90="","",'Input Forecast Cap - Export'!E90)</f>
        <v/>
      </c>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row>
    <row r="91" spans="2:30">
      <c r="B91" s="20" t="str">
        <f t="shared" si="3"/>
        <v>Powercor</v>
      </c>
      <c r="C91" s="20" t="str">
        <f>IF('Input Forecast Cap - Export'!C91="","",'Input Forecast Cap - Export'!C91)</f>
        <v/>
      </c>
      <c r="D91" s="20" t="str">
        <f>IF('Input Forecast Cap - Export'!D91="","",'Input Forecast Cap - Export'!D91)</f>
        <v/>
      </c>
      <c r="E91" s="20" t="str">
        <f>IF('Input Forecast Cap - Export'!E91="","",'Input Forecast Cap - Export'!E91)</f>
        <v/>
      </c>
      <c r="F91" s="109"/>
      <c r="G91" s="109"/>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row>
    <row r="92" spans="2:30">
      <c r="B92" s="20" t="str">
        <f t="shared" si="3"/>
        <v>Powercor</v>
      </c>
      <c r="C92" s="20" t="str">
        <f>IF('Input Forecast Cap - Export'!C92="","",'Input Forecast Cap - Export'!C92)</f>
        <v/>
      </c>
      <c r="D92" s="20" t="str">
        <f>IF('Input Forecast Cap - Export'!D92="","",'Input Forecast Cap - Export'!D92)</f>
        <v/>
      </c>
      <c r="E92" s="20" t="str">
        <f>IF('Input Forecast Cap - Export'!E92="","",'Input Forecast Cap - Export'!E92)</f>
        <v/>
      </c>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row>
    <row r="93" spans="2:30">
      <c r="B93" s="20" t="str">
        <f t="shared" si="3"/>
        <v>Powercor</v>
      </c>
      <c r="C93" s="20" t="str">
        <f>IF('Input Forecast Cap - Export'!C93="","",'Input Forecast Cap - Export'!C93)</f>
        <v/>
      </c>
      <c r="D93" s="20" t="str">
        <f>IF('Input Forecast Cap - Export'!D93="","",'Input Forecast Cap - Export'!D93)</f>
        <v/>
      </c>
      <c r="E93" s="20" t="str">
        <f>IF('Input Forecast Cap - Export'!E93="","",'Input Forecast Cap - Export'!E93)</f>
        <v/>
      </c>
      <c r="F93" s="109"/>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row>
    <row r="94" spans="2:30">
      <c r="B94" s="20" t="str">
        <f t="shared" si="3"/>
        <v>Powercor</v>
      </c>
      <c r="C94" s="20" t="str">
        <f>IF('Input Forecast Cap - Export'!C94="","",'Input Forecast Cap - Export'!C94)</f>
        <v/>
      </c>
      <c r="D94" s="20" t="str">
        <f>IF('Input Forecast Cap - Export'!D94="","",'Input Forecast Cap - Export'!D94)</f>
        <v/>
      </c>
      <c r="E94" s="20" t="str">
        <f>IF('Input Forecast Cap - Export'!E94="","",'Input Forecast Cap - Export'!E94)</f>
        <v/>
      </c>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row>
    <row r="95" spans="2:30">
      <c r="B95" s="20" t="str">
        <f t="shared" si="3"/>
        <v>Powercor</v>
      </c>
      <c r="C95" s="20" t="str">
        <f>IF('Input Forecast Cap - Export'!C95="","",'Input Forecast Cap - Export'!C95)</f>
        <v/>
      </c>
      <c r="D95" s="20" t="str">
        <f>IF('Input Forecast Cap - Export'!D95="","",'Input Forecast Cap - Export'!D95)</f>
        <v/>
      </c>
      <c r="E95" s="20" t="str">
        <f>IF('Input Forecast Cap - Export'!E95="","",'Input Forecast Cap - Export'!E95)</f>
        <v/>
      </c>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row>
    <row r="96" spans="2:30">
      <c r="B96" s="20" t="str">
        <f t="shared" si="3"/>
        <v>Powercor</v>
      </c>
      <c r="C96" s="20" t="str">
        <f>IF('Input Forecast Cap - Export'!C96="","",'Input Forecast Cap - Export'!C96)</f>
        <v/>
      </c>
      <c r="D96" s="20" t="str">
        <f>IF('Input Forecast Cap - Export'!D96="","",'Input Forecast Cap - Export'!D96)</f>
        <v/>
      </c>
      <c r="E96" s="20" t="str">
        <f>IF('Input Forecast Cap - Export'!E96="","",'Input Forecast Cap - Export'!E96)</f>
        <v/>
      </c>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row>
    <row r="97" spans="2:30">
      <c r="B97" s="20" t="str">
        <f t="shared" si="3"/>
        <v>Powercor</v>
      </c>
      <c r="C97" s="20" t="str">
        <f>IF('Input Forecast Cap - Export'!C97="","",'Input Forecast Cap - Export'!C97)</f>
        <v/>
      </c>
      <c r="D97" s="20" t="str">
        <f>IF('Input Forecast Cap - Export'!D97="","",'Input Forecast Cap - Export'!D97)</f>
        <v/>
      </c>
      <c r="E97" s="20" t="str">
        <f>IF('Input Forecast Cap - Export'!E97="","",'Input Forecast Cap - Export'!E97)</f>
        <v/>
      </c>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row>
    <row r="98" spans="2:30">
      <c r="B98" s="20" t="str">
        <f t="shared" si="3"/>
        <v>Powercor</v>
      </c>
      <c r="C98" s="20" t="str">
        <f>IF('Input Forecast Cap - Export'!C98="","",'Input Forecast Cap - Export'!C98)</f>
        <v/>
      </c>
      <c r="D98" s="20" t="str">
        <f>IF('Input Forecast Cap - Export'!D98="","",'Input Forecast Cap - Export'!D98)</f>
        <v/>
      </c>
      <c r="E98" s="20" t="str">
        <f>IF('Input Forecast Cap - Export'!E98="","",'Input Forecast Cap - Export'!E98)</f>
        <v/>
      </c>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row>
    <row r="99" spans="2:30">
      <c r="B99" s="20" t="str">
        <f t="shared" si="3"/>
        <v>Powercor</v>
      </c>
      <c r="C99" s="20" t="str">
        <f>IF('Input Forecast Cap - Export'!C99="","",'Input Forecast Cap - Export'!C99)</f>
        <v/>
      </c>
      <c r="D99" s="20" t="str">
        <f>IF('Input Forecast Cap - Export'!D99="","",'Input Forecast Cap - Export'!D99)</f>
        <v/>
      </c>
      <c r="E99" s="20" t="str">
        <f>IF('Input Forecast Cap - Export'!E99="","",'Input Forecast Cap - Export'!E99)</f>
        <v/>
      </c>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row>
    <row r="100" spans="2:30">
      <c r="B100" s="20" t="str">
        <f t="shared" si="3"/>
        <v>Powercor</v>
      </c>
      <c r="C100" s="20" t="str">
        <f>IF('Input Forecast Cap - Export'!C100="","",'Input Forecast Cap - Export'!C100)</f>
        <v/>
      </c>
      <c r="D100" s="20" t="str">
        <f>IF('Input Forecast Cap - Export'!D100="","",'Input Forecast Cap - Export'!D100)</f>
        <v/>
      </c>
      <c r="E100" s="20" t="str">
        <f>IF('Input Forecast Cap - Export'!E100="","",'Input Forecast Cap - Export'!E100)</f>
        <v/>
      </c>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row>
    <row r="101" spans="2:30">
      <c r="B101" s="20" t="str">
        <f t="shared" si="3"/>
        <v>Powercor</v>
      </c>
      <c r="C101" s="20" t="str">
        <f>IF('Input Forecast Cap - Export'!C101="","",'Input Forecast Cap - Export'!C101)</f>
        <v/>
      </c>
      <c r="D101" s="20" t="str">
        <f>IF('Input Forecast Cap - Export'!D101="","",'Input Forecast Cap - Export'!D101)</f>
        <v/>
      </c>
      <c r="E101" s="20" t="str">
        <f>IF('Input Forecast Cap - Export'!E101="","",'Input Forecast Cap - Export'!E101)</f>
        <v/>
      </c>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row>
    <row r="102" spans="2:30">
      <c r="B102" s="20" t="str">
        <f t="shared" si="3"/>
        <v>Powercor</v>
      </c>
      <c r="C102" s="20" t="str">
        <f>IF('Input Forecast Cap - Export'!C102="","",'Input Forecast Cap - Export'!C102)</f>
        <v/>
      </c>
      <c r="D102" s="20" t="str">
        <f>IF('Input Forecast Cap - Export'!D102="","",'Input Forecast Cap - Export'!D102)</f>
        <v/>
      </c>
      <c r="E102" s="20" t="str">
        <f>IF('Input Forecast Cap - Export'!E102="","",'Input Forecast Cap - Export'!E102)</f>
        <v/>
      </c>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row>
    <row r="103" spans="2:30">
      <c r="B103" s="20" t="str">
        <f t="shared" si="3"/>
        <v>Powercor</v>
      </c>
      <c r="C103" s="20" t="str">
        <f>IF('Input Forecast Cap - Export'!C103="","",'Input Forecast Cap - Export'!C103)</f>
        <v/>
      </c>
      <c r="D103" s="20" t="str">
        <f>IF('Input Forecast Cap - Export'!D103="","",'Input Forecast Cap - Export'!D103)</f>
        <v/>
      </c>
      <c r="E103" s="20" t="str">
        <f>IF('Input Forecast Cap - Export'!E103="","",'Input Forecast Cap - Export'!E103)</f>
        <v/>
      </c>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row>
    <row r="104" spans="2:30">
      <c r="B104" s="20" t="str">
        <f t="shared" si="3"/>
        <v>Powercor</v>
      </c>
      <c r="C104" s="20" t="str">
        <f>IF('Input Forecast Cap - Export'!C104="","",'Input Forecast Cap - Export'!C104)</f>
        <v/>
      </c>
      <c r="D104" s="20" t="str">
        <f>IF('Input Forecast Cap - Export'!D104="","",'Input Forecast Cap - Export'!D104)</f>
        <v/>
      </c>
      <c r="E104" s="20" t="str">
        <f>IF('Input Forecast Cap - Export'!E104="","",'Input Forecast Cap - Export'!E104)</f>
        <v/>
      </c>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row>
    <row r="105" spans="2:30">
      <c r="B105" s="20" t="str">
        <f t="shared" si="3"/>
        <v>Powercor</v>
      </c>
      <c r="C105" s="20" t="str">
        <f>IF('Input Forecast Cap - Export'!C105="","",'Input Forecast Cap - Export'!C105)</f>
        <v/>
      </c>
      <c r="D105" s="20" t="str">
        <f>IF('Input Forecast Cap - Export'!D105="","",'Input Forecast Cap - Export'!D105)</f>
        <v/>
      </c>
      <c r="E105" s="20" t="str">
        <f>IF('Input Forecast Cap - Export'!E105="","",'Input Forecast Cap - Export'!E105)</f>
        <v/>
      </c>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row>
    <row r="106" spans="2:30">
      <c r="B106" s="20" t="str">
        <f t="shared" si="3"/>
        <v>Powercor</v>
      </c>
      <c r="C106" s="20" t="str">
        <f>IF('Input Forecast Cap - Export'!C106="","",'Input Forecast Cap - Export'!C106)</f>
        <v/>
      </c>
      <c r="D106" s="20" t="str">
        <f>IF('Input Forecast Cap - Export'!D106="","",'Input Forecast Cap - Export'!D106)</f>
        <v/>
      </c>
      <c r="E106" s="20" t="str">
        <f>IF('Input Forecast Cap - Export'!E106="","",'Input Forecast Cap - Export'!E106)</f>
        <v/>
      </c>
      <c r="F106" s="110"/>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row>
    <row r="107" spans="2:30">
      <c r="C107" s="137"/>
      <c r="D107" s="137"/>
      <c r="E107" s="137"/>
      <c r="F107" s="17">
        <f>SUM(F4:F106)</f>
        <v>204533737.6499998</v>
      </c>
      <c r="G107" s="17">
        <f t="shared" ref="G107:AD107" si="4">SUM(G4:G106)</f>
        <v>344388710.48333311</v>
      </c>
      <c r="H107" s="17">
        <f t="shared" si="4"/>
        <v>476742567.79999983</v>
      </c>
      <c r="I107" s="17">
        <f t="shared" si="4"/>
        <v>579333912.78333306</v>
      </c>
      <c r="J107" s="17">
        <f t="shared" si="4"/>
        <v>672947365.28333282</v>
      </c>
      <c r="K107" s="17">
        <f t="shared" si="4"/>
        <v>807536838.33999944</v>
      </c>
      <c r="L107" s="17">
        <f t="shared" si="4"/>
        <v>942126311.39666605</v>
      </c>
      <c r="M107" s="17">
        <f t="shared" si="4"/>
        <v>1076715784.4533327</v>
      </c>
      <c r="N107" s="17">
        <f t="shared" si="4"/>
        <v>1211305257.5099993</v>
      </c>
      <c r="O107" s="17">
        <f t="shared" si="4"/>
        <v>1345894730.5666659</v>
      </c>
      <c r="P107" s="17">
        <f t="shared" si="4"/>
        <v>0</v>
      </c>
      <c r="Q107" s="17">
        <f t="shared" si="4"/>
        <v>0</v>
      </c>
      <c r="R107" s="17">
        <f t="shared" si="4"/>
        <v>0</v>
      </c>
      <c r="S107" s="17">
        <f t="shared" si="4"/>
        <v>0</v>
      </c>
      <c r="T107" s="17">
        <f t="shared" si="4"/>
        <v>0</v>
      </c>
      <c r="U107" s="17">
        <f t="shared" si="4"/>
        <v>0</v>
      </c>
      <c r="V107" s="17">
        <f t="shared" si="4"/>
        <v>0</v>
      </c>
      <c r="W107" s="17">
        <f t="shared" si="4"/>
        <v>0</v>
      </c>
      <c r="X107" s="17">
        <f t="shared" si="4"/>
        <v>0</v>
      </c>
      <c r="Y107" s="17">
        <f t="shared" si="4"/>
        <v>0</v>
      </c>
      <c r="Z107" s="17">
        <f t="shared" si="4"/>
        <v>0</v>
      </c>
      <c r="AA107" s="17">
        <f t="shared" si="4"/>
        <v>0</v>
      </c>
      <c r="AB107" s="17">
        <f t="shared" si="4"/>
        <v>0</v>
      </c>
      <c r="AC107" s="17">
        <f t="shared" si="4"/>
        <v>0</v>
      </c>
      <c r="AD107" s="17">
        <f t="shared" si="4"/>
        <v>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G10"/>
  <sheetViews>
    <sheetView workbookViewId="0">
      <selection activeCell="G15" sqref="G15"/>
    </sheetView>
  </sheetViews>
  <sheetFormatPr defaultColWidth="8.81640625" defaultRowHeight="11.5"/>
  <cols>
    <col min="1" max="1" width="8.81640625" style="24"/>
    <col min="2" max="2" width="13.453125" style="24" bestFit="1" customWidth="1"/>
    <col min="3" max="3" width="16.81640625" style="24" bestFit="1" customWidth="1"/>
    <col min="4" max="4" width="19.81640625" style="24" bestFit="1" customWidth="1"/>
    <col min="5" max="5" width="17" style="24" bestFit="1" customWidth="1"/>
    <col min="6" max="6" width="11.1796875" style="24" customWidth="1"/>
    <col min="7" max="7" width="18.81640625" style="24" customWidth="1"/>
    <col min="8" max="16384" width="8.81640625" style="24"/>
  </cols>
  <sheetData>
    <row r="2" spans="2:7">
      <c r="B2" s="7" t="s">
        <v>17</v>
      </c>
      <c r="C2" s="7" t="s">
        <v>34</v>
      </c>
      <c r="D2" s="7" t="s">
        <v>35</v>
      </c>
      <c r="E2" s="7" t="s">
        <v>36</v>
      </c>
      <c r="F2" s="7" t="s">
        <v>38</v>
      </c>
      <c r="G2" s="7" t="s">
        <v>43</v>
      </c>
    </row>
    <row r="3" spans="2:7">
      <c r="B3" s="25" t="s">
        <v>14</v>
      </c>
      <c r="C3" s="56" t="s">
        <v>59</v>
      </c>
      <c r="D3" s="24" t="s">
        <v>73</v>
      </c>
      <c r="E3" s="79" t="s">
        <v>60</v>
      </c>
      <c r="F3" s="25" t="s">
        <v>39</v>
      </c>
      <c r="G3" s="54" t="s">
        <v>44</v>
      </c>
    </row>
    <row r="4" spans="2:7">
      <c r="B4" s="52" t="s">
        <v>15</v>
      </c>
      <c r="C4" s="24" t="s">
        <v>102</v>
      </c>
      <c r="F4" s="52" t="s">
        <v>40</v>
      </c>
      <c r="G4" s="53" t="s">
        <v>56</v>
      </c>
    </row>
    <row r="5" spans="2:7">
      <c r="B5" s="52"/>
      <c r="C5" s="24" t="s">
        <v>105</v>
      </c>
      <c r="F5" s="52"/>
      <c r="G5" s="53" t="s">
        <v>7</v>
      </c>
    </row>
    <row r="6" spans="2:7">
      <c r="B6" s="52"/>
      <c r="C6" s="24" t="s">
        <v>104</v>
      </c>
      <c r="F6" s="52"/>
      <c r="G6" s="53" t="s">
        <v>46</v>
      </c>
    </row>
    <row r="7" spans="2:7">
      <c r="B7" s="52"/>
      <c r="C7" s="24" t="s">
        <v>74</v>
      </c>
      <c r="F7" s="52"/>
      <c r="G7" s="53" t="s">
        <v>46</v>
      </c>
    </row>
    <row r="8" spans="2:7">
      <c r="B8" s="26"/>
      <c r="C8" s="51"/>
      <c r="D8" s="69"/>
      <c r="E8" s="55"/>
      <c r="F8" s="26"/>
      <c r="G8" s="55" t="s">
        <v>46</v>
      </c>
    </row>
    <row r="10" spans="2:7">
      <c r="C10" s="24" t="s">
        <v>105</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Instructions</vt:lpstr>
      <vt:lpstr>Input Sheet - LRMC</vt:lpstr>
      <vt:lpstr>LRMCby Voltage Region &amp; Driver</vt:lpstr>
      <vt:lpstr>Input Forecast Cap Projects</vt:lpstr>
      <vt:lpstr>Input Forecast Cap - Export</vt:lpstr>
      <vt:lpstr>Forecast cost driver - EXPORT</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2025-11-22T02:10:43Z</dcterms:created>
  <dcterms:modified xsi:type="dcterms:W3CDTF">2025-11-30T23:28:35Z</dcterms:modified>
</cp:coreProperties>
</file>