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6581045B-1AFE-4476-BF84-B33CB2C05CFD}" xr6:coauthVersionLast="47" xr6:coauthVersionMax="47" xr10:uidLastSave="{00000000-0000-0000-0000-000000000000}"/>
  <bookViews>
    <workbookView xWindow="-110" yWindow="-110" windowWidth="19420" windowHeight="10300" tabRatio="767" xr2:uid="{6575B280-FEDF-4303-B884-AF4B0FAD8DD6}"/>
  </bookViews>
  <sheets>
    <sheet name="Summary" sheetId="4" r:id="rId1"/>
    <sheet name="FTA costs" sheetId="7" r:id="rId2"/>
  </sheets>
  <definedNames>
    <definedName name="_xlnm._FilterDatabase" localSheetId="1" hidden="1">'FTA costs'!$A$9:$AC$82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6" i="7" l="1"/>
  <c r="AA72" i="7"/>
  <c r="AB72" i="7"/>
  <c r="AA74" i="7"/>
  <c r="AB23" i="7"/>
  <c r="AA39" i="7"/>
  <c r="AB63" i="7"/>
  <c r="AB41" i="7"/>
  <c r="AA27" i="7"/>
  <c r="AB59" i="7"/>
  <c r="AB77" i="7"/>
  <c r="AA12" i="7"/>
  <c r="AB12" i="7"/>
  <c r="AB29" i="7"/>
  <c r="AA30" i="7"/>
  <c r="AB30" i="7"/>
  <c r="AA62" i="7"/>
  <c r="AB78" i="7"/>
  <c r="AB80" i="7"/>
  <c r="AA81" i="7"/>
  <c r="AA17" i="7" l="1"/>
  <c r="AA50" i="7"/>
  <c r="AB62" i="7"/>
  <c r="AB14" i="7"/>
  <c r="AB53" i="7"/>
  <c r="AB36" i="7"/>
  <c r="AA51" i="7"/>
  <c r="AA35" i="7"/>
  <c r="AA11" i="7"/>
  <c r="AB66" i="7"/>
  <c r="AB56" i="7"/>
  <c r="AB15" i="7"/>
  <c r="AA61" i="7"/>
  <c r="AA20" i="7"/>
  <c r="AB45" i="7"/>
  <c r="AB33" i="7"/>
  <c r="AA68" i="7"/>
  <c r="D26" i="4"/>
  <c r="AA78" i="7"/>
  <c r="AA54" i="7"/>
  <c r="AA38" i="7"/>
  <c r="AA14" i="7"/>
  <c r="AB21" i="7"/>
  <c r="D15" i="4"/>
  <c r="E15" i="4"/>
  <c r="AB35" i="7"/>
  <c r="AB18" i="7"/>
  <c r="AA57" i="7"/>
  <c r="AB17" i="7"/>
  <c r="AA48" i="7"/>
  <c r="AA32" i="7"/>
  <c r="AA71" i="7"/>
  <c r="AA15" i="7"/>
  <c r="AB24" i="7"/>
  <c r="AB26" i="7"/>
  <c r="AA80" i="7"/>
  <c r="AA69" i="7"/>
  <c r="AA36" i="7"/>
  <c r="AB27" i="7"/>
  <c r="AB39" i="7"/>
  <c r="AA66" i="7"/>
  <c r="K29" i="4"/>
  <c r="AB54" i="7"/>
  <c r="AB69" i="7"/>
  <c r="AB68" i="7"/>
  <c r="AA77" i="7"/>
  <c r="AB11" i="7"/>
  <c r="AA65" i="7"/>
  <c r="AA63" i="7"/>
  <c r="AB50" i="7"/>
  <c r="AB48" i="7"/>
  <c r="AB71" i="7"/>
  <c r="AA34" i="7"/>
  <c r="AA18" i="7"/>
  <c r="AB44" i="7"/>
  <c r="AA53" i="7"/>
  <c r="AA45" i="7"/>
  <c r="AA29" i="7"/>
  <c r="AA21" i="7"/>
  <c r="AA60" i="7"/>
  <c r="AA44" i="7"/>
  <c r="AB20" i="7"/>
  <c r="AB75" i="7"/>
  <c r="AB51" i="7"/>
  <c r="AB65" i="7"/>
  <c r="AA42" i="7"/>
  <c r="AA26" i="7"/>
  <c r="AA33" i="7"/>
  <c r="AA47" i="7"/>
  <c r="K34" i="4"/>
  <c r="AB81" i="7"/>
  <c r="AA70" i="7"/>
  <c r="D29" i="4"/>
  <c r="AB38" i="7"/>
  <c r="AB13" i="7"/>
  <c r="AB60" i="7"/>
  <c r="AA64" i="7"/>
  <c r="F29" i="4"/>
  <c r="AA75" i="7"/>
  <c r="AA59" i="7"/>
  <c r="G17" i="4"/>
  <c r="AA41" i="7"/>
  <c r="AA24" i="7"/>
  <c r="AA23" i="7"/>
  <c r="AB74" i="7"/>
  <c r="AB42" i="7"/>
  <c r="K35" i="4"/>
  <c r="L35" i="4"/>
  <c r="AB57" i="7"/>
  <c r="AB32" i="7"/>
  <c r="AB16" i="7"/>
  <c r="AB47" i="7"/>
  <c r="AA58" i="7"/>
  <c r="K15" i="4"/>
  <c r="G18" i="4"/>
  <c r="AB37" i="7"/>
  <c r="J36" i="4"/>
  <c r="K19" i="4"/>
  <c r="I34" i="4"/>
  <c r="AA19" i="7"/>
  <c r="K16" i="4"/>
  <c r="AB22" i="7"/>
  <c r="K14" i="4"/>
  <c r="I36" i="4"/>
  <c r="E28" i="4"/>
  <c r="AA16" i="7"/>
  <c r="AB31" i="7"/>
  <c r="D34" i="4"/>
  <c r="I24" i="4"/>
  <c r="K37" i="4"/>
  <c r="AB25" i="7"/>
  <c r="L21" i="4"/>
  <c r="D36" i="4"/>
  <c r="L17" i="4"/>
  <c r="AB73" i="7"/>
  <c r="E33" i="4"/>
  <c r="D28" i="4"/>
  <c r="K36" i="4"/>
  <c r="AA37" i="7"/>
  <c r="AA22" i="7"/>
  <c r="D24" i="4"/>
  <c r="AB46" i="7"/>
  <c r="AA76" i="7"/>
  <c r="AA25" i="7"/>
  <c r="AB43" i="7"/>
  <c r="AB49" i="7"/>
  <c r="F35" i="4"/>
  <c r="D16" i="4"/>
  <c r="E23" i="4"/>
  <c r="J25" i="4"/>
  <c r="J26" i="4"/>
  <c r="H24" i="4"/>
  <c r="H33" i="4"/>
  <c r="F16" i="4"/>
  <c r="L23" i="4"/>
  <c r="F36" i="4"/>
  <c r="G19" i="4"/>
  <c r="E36" i="4"/>
  <c r="J29" i="4"/>
  <c r="L36" i="4"/>
  <c r="D31" i="4"/>
  <c r="F24" i="4"/>
  <c r="I26" i="4"/>
  <c r="H23" i="4"/>
  <c r="F34" i="4"/>
  <c r="C26" i="4"/>
  <c r="K26" i="4"/>
  <c r="I18" i="4"/>
  <c r="L29" i="4"/>
  <c r="K21" i="4"/>
  <c r="J21" i="4"/>
  <c r="D22" i="4"/>
  <c r="K31" i="4"/>
  <c r="J23" i="4"/>
  <c r="I15" i="4"/>
  <c r="D20" i="4"/>
  <c r="E35" i="4"/>
  <c r="D37" i="4"/>
  <c r="L37" i="4"/>
  <c r="G35" i="4"/>
  <c r="E37" i="4"/>
  <c r="D23" i="4"/>
  <c r="G36" i="4"/>
  <c r="F37" i="4"/>
  <c r="I35" i="4"/>
  <c r="H36" i="4"/>
  <c r="G37" i="4"/>
  <c r="D17" i="4"/>
  <c r="D25" i="4"/>
  <c r="J35" i="4"/>
  <c r="H37" i="4"/>
  <c r="D18" i="4"/>
  <c r="I21" i="4"/>
  <c r="I37" i="4"/>
  <c r="C35" i="4"/>
  <c r="D35" i="4"/>
  <c r="D14" i="4"/>
  <c r="J37" i="4"/>
  <c r="G24" i="4"/>
  <c r="E26" i="4"/>
  <c r="D21" i="4"/>
  <c r="D32" i="4"/>
  <c r="J28" i="4"/>
  <c r="G20" i="4"/>
  <c r="J20" i="4"/>
  <c r="G32" i="4"/>
  <c r="D30" i="4"/>
  <c r="D33" i="4"/>
  <c r="L33" i="4"/>
  <c r="F33" i="4"/>
  <c r="I27" i="4"/>
  <c r="K27" i="4"/>
  <c r="H17" i="4"/>
  <c r="L14" i="4"/>
  <c r="N35" i="4" l="1"/>
  <c r="AA49" i="7"/>
  <c r="AB61" i="7"/>
  <c r="AA31" i="7"/>
  <c r="AB52" i="7"/>
  <c r="O36" i="4"/>
  <c r="AB55" i="7"/>
  <c r="AA40" i="7"/>
  <c r="AB28" i="7"/>
  <c r="AA43" i="7"/>
  <c r="AB79" i="7"/>
  <c r="H26" i="4"/>
  <c r="H30" i="4"/>
  <c r="AB58" i="7"/>
  <c r="C37" i="4"/>
  <c r="N37" i="4" s="1"/>
  <c r="AA79" i="7"/>
  <c r="AA10" i="7"/>
  <c r="AA13" i="7"/>
  <c r="AB70" i="7"/>
  <c r="H35" i="4"/>
  <c r="O35" i="4" s="1"/>
  <c r="AA52" i="7"/>
  <c r="AB10" i="7"/>
  <c r="AB67" i="7"/>
  <c r="AB40" i="7"/>
  <c r="AA28" i="7"/>
  <c r="AA67" i="7"/>
  <c r="AA46" i="7"/>
  <c r="AB76" i="7"/>
  <c r="AA55" i="7"/>
  <c r="AB64" i="7"/>
  <c r="AB19" i="7"/>
  <c r="C36" i="4"/>
  <c r="N36" i="4" s="1"/>
  <c r="O37" i="4"/>
  <c r="AA73" i="7"/>
  <c r="AB34" i="7"/>
  <c r="K32" i="4"/>
  <c r="G25" i="4"/>
  <c r="H27" i="4"/>
  <c r="F28" i="4"/>
  <c r="I23" i="4"/>
  <c r="O23" i="4" s="1"/>
  <c r="G14" i="4"/>
  <c r="I33" i="4"/>
  <c r="O33" i="4" s="1"/>
  <c r="J17" i="4"/>
  <c r="E25" i="4"/>
  <c r="K20" i="4"/>
  <c r="L19" i="4"/>
  <c r="C30" i="4"/>
  <c r="G30" i="4"/>
  <c r="E17" i="4"/>
  <c r="E30" i="4"/>
  <c r="L24" i="4"/>
  <c r="H19" i="4"/>
  <c r="H18" i="4"/>
  <c r="I16" i="4"/>
  <c r="E34" i="4"/>
  <c r="J31" i="4"/>
  <c r="E21" i="4"/>
  <c r="C24" i="4"/>
  <c r="F23" i="4"/>
  <c r="I31" i="4"/>
  <c r="F21" i="4"/>
  <c r="G29" i="4"/>
  <c r="H31" i="4"/>
  <c r="C34" i="4"/>
  <c r="D27" i="4"/>
  <c r="I17" i="4"/>
  <c r="O17" i="4" s="1"/>
  <c r="J19" i="4"/>
  <c r="L25" i="4"/>
  <c r="E27" i="4"/>
  <c r="F30" i="4"/>
  <c r="L28" i="4"/>
  <c r="J15" i="4"/>
  <c r="F15" i="4"/>
  <c r="H16" i="4"/>
  <c r="F18" i="4"/>
  <c r="F27" i="4"/>
  <c r="G15" i="4"/>
  <c r="J27" i="4"/>
  <c r="L32" i="4"/>
  <c r="E14" i="4"/>
  <c r="K25" i="4"/>
  <c r="L27" i="4"/>
  <c r="I20" i="4"/>
  <c r="E31" i="4"/>
  <c r="L34" i="4"/>
  <c r="G23" i="4"/>
  <c r="J34" i="4"/>
  <c r="E16" i="4"/>
  <c r="I25" i="4"/>
  <c r="F19" i="4"/>
  <c r="H25" i="4"/>
  <c r="O25" i="4" s="1"/>
  <c r="J30" i="4"/>
  <c r="K33" i="4"/>
  <c r="I32" i="4"/>
  <c r="F20" i="4"/>
  <c r="J14" i="4"/>
  <c r="K30" i="4"/>
  <c r="I28" i="4"/>
  <c r="E24" i="4"/>
  <c r="E19" i="4"/>
  <c r="I30" i="4"/>
  <c r="J33" i="4"/>
  <c r="H32" i="4"/>
  <c r="O32" i="4" s="1"/>
  <c r="E20" i="4"/>
  <c r="C25" i="4"/>
  <c r="G28" i="4"/>
  <c r="K18" i="4"/>
  <c r="G31" i="4"/>
  <c r="J18" i="4"/>
  <c r="G34" i="4"/>
  <c r="E18" i="4"/>
  <c r="L16" i="4"/>
  <c r="K17" i="4"/>
  <c r="F25" i="4"/>
  <c r="F22" i="4"/>
  <c r="L20" i="4"/>
  <c r="L15" i="4"/>
  <c r="D9" i="4"/>
  <c r="F14" i="4"/>
  <c r="G9" i="4"/>
  <c r="F17" i="4"/>
  <c r="H20" i="4"/>
  <c r="H28" i="4"/>
  <c r="O28" i="4" s="1"/>
  <c r="E32" i="4"/>
  <c r="J24" i="4"/>
  <c r="O24" i="4" s="1"/>
  <c r="C19" i="4"/>
  <c r="K24" i="4"/>
  <c r="E22" i="4"/>
  <c r="L18" i="4"/>
  <c r="G21" i="4"/>
  <c r="L26" i="4"/>
  <c r="F26" i="4"/>
  <c r="N26" i="4" s="1"/>
  <c r="H29" i="4"/>
  <c r="J32" i="4"/>
  <c r="C27" i="4"/>
  <c r="L22" i="4"/>
  <c r="H34" i="4"/>
  <c r="O34" i="4" s="1"/>
  <c r="G27" i="4"/>
  <c r="J16" i="4"/>
  <c r="G16" i="4"/>
  <c r="H14" i="4"/>
  <c r="C14" i="4"/>
  <c r="K22" i="4"/>
  <c r="K9" i="4"/>
  <c r="E9" i="4"/>
  <c r="G26" i="4"/>
  <c r="I29" i="4"/>
  <c r="I14" i="4"/>
  <c r="G22" i="4"/>
  <c r="J22" i="4"/>
  <c r="L9" i="4"/>
  <c r="K23" i="4"/>
  <c r="L31" i="4"/>
  <c r="H21" i="4"/>
  <c r="O21" i="4" s="1"/>
  <c r="I19" i="4"/>
  <c r="H22" i="4"/>
  <c r="I22" i="4"/>
  <c r="K28" i="4"/>
  <c r="F31" i="4"/>
  <c r="E29" i="4"/>
  <c r="H15" i="4"/>
  <c r="O15" i="4" s="1"/>
  <c r="L30" i="4"/>
  <c r="G33" i="4"/>
  <c r="F32" i="4"/>
  <c r="D19" i="4"/>
  <c r="F9" i="4"/>
  <c r="C28" i="4"/>
  <c r="C29" i="4"/>
  <c r="N29" i="4" s="1"/>
  <c r="Y82" i="7"/>
  <c r="C20" i="4"/>
  <c r="N20" i="4" s="1"/>
  <c r="H9" i="4"/>
  <c r="O9" i="4" s="1"/>
  <c r="C15" i="4"/>
  <c r="C21" i="4"/>
  <c r="C32" i="4"/>
  <c r="N32" i="4" s="1"/>
  <c r="X82" i="7"/>
  <c r="C17" i="4"/>
  <c r="C33" i="4"/>
  <c r="C9" i="4"/>
  <c r="N9" i="4" s="1"/>
  <c r="C23" i="4"/>
  <c r="N23" i="4" s="1"/>
  <c r="C31" i="4"/>
  <c r="W82" i="7"/>
  <c r="I9" i="4"/>
  <c r="T82" i="7"/>
  <c r="V82" i="7"/>
  <c r="C22" i="4"/>
  <c r="C18" i="4"/>
  <c r="R82" i="7"/>
  <c r="U82" i="7"/>
  <c r="Q82" i="7"/>
  <c r="J9" i="4"/>
  <c r="C16" i="4"/>
  <c r="N16" i="4" s="1"/>
  <c r="S82" i="7"/>
  <c r="O16" i="4" l="1"/>
  <c r="N17" i="4"/>
  <c r="N34" i="4"/>
  <c r="O20" i="4"/>
  <c r="N24" i="4"/>
  <c r="O30" i="4"/>
  <c r="N30" i="4"/>
  <c r="N14" i="4"/>
  <c r="N38" i="4" s="1"/>
  <c r="N19" i="4"/>
  <c r="O27" i="4"/>
  <c r="AA82" i="7"/>
  <c r="N22" i="4"/>
  <c r="N25" i="4"/>
  <c r="O26" i="4"/>
  <c r="N28" i="4"/>
  <c r="N27" i="4"/>
  <c r="O31" i="4"/>
  <c r="N21" i="4"/>
  <c r="O14" i="4"/>
  <c r="O29" i="4"/>
  <c r="O18" i="4"/>
  <c r="N18" i="4"/>
  <c r="N33" i="4"/>
  <c r="N31" i="4"/>
  <c r="N15" i="4"/>
  <c r="O22" i="4"/>
  <c r="O19" i="4"/>
  <c r="AB82" i="7"/>
  <c r="D8" i="4"/>
  <c r="D10" i="4" s="1"/>
  <c r="G38" i="4"/>
  <c r="H8" i="4"/>
  <c r="K8" i="4"/>
  <c r="K10" i="4" s="1"/>
  <c r="I38" i="4"/>
  <c r="G8" i="4"/>
  <c r="G10" i="4" s="1"/>
  <c r="L8" i="4"/>
  <c r="L10" i="4" s="1"/>
  <c r="L38" i="4"/>
  <c r="F38" i="4"/>
  <c r="H38" i="4"/>
  <c r="E38" i="4"/>
  <c r="E8" i="4"/>
  <c r="E10" i="4" s="1"/>
  <c r="I8" i="4"/>
  <c r="I10" i="4" s="1"/>
  <c r="F8" i="4"/>
  <c r="F10" i="4" s="1"/>
  <c r="J8" i="4"/>
  <c r="J10" i="4" s="1"/>
  <c r="J38" i="4"/>
  <c r="D38" i="4"/>
  <c r="K38" i="4"/>
  <c r="C8" i="4"/>
  <c r="P82" i="7"/>
  <c r="C38" i="4"/>
  <c r="O38" i="4" l="1"/>
  <c r="H10" i="4"/>
  <c r="O8" i="4"/>
  <c r="O10" i="4" s="1"/>
  <c r="C10" i="4"/>
  <c r="N8" i="4"/>
  <c r="N10" i="4" s="1"/>
</calcChain>
</file>

<file path=xl/sharedStrings.xml><?xml version="1.0" encoding="utf-8"?>
<sst xmlns="http://schemas.openxmlformats.org/spreadsheetml/2006/main" count="232" uniqueCount="54">
  <si>
    <t>2022-23</t>
  </si>
  <si>
    <t>2023-24</t>
  </si>
  <si>
    <t>2024-25</t>
  </si>
  <si>
    <t>2025-26</t>
  </si>
  <si>
    <t>Total</t>
  </si>
  <si>
    <t>Capital expenditure</t>
  </si>
  <si>
    <t>Operating expenditure</t>
  </si>
  <si>
    <t>Total expenditure</t>
  </si>
  <si>
    <t>AER category</t>
  </si>
  <si>
    <t>Assumptions</t>
  </si>
  <si>
    <t>Flexible Trading Arrangements</t>
  </si>
  <si>
    <t>Labour rate ($ / hour)</t>
  </si>
  <si>
    <t>System</t>
  </si>
  <si>
    <t>Hours</t>
  </si>
  <si>
    <t>Cost ($'000 Jun 2026)</t>
  </si>
  <si>
    <t>2021-22</t>
  </si>
  <si>
    <t>2026-27</t>
  </si>
  <si>
    <t>2027-28</t>
  </si>
  <si>
    <t>2028-29</t>
  </si>
  <si>
    <t>2029-30</t>
  </si>
  <si>
    <t>2030-31</t>
  </si>
  <si>
    <t xml:space="preserve">CISOV </t>
  </si>
  <si>
    <t xml:space="preserve">SAP ISU </t>
  </si>
  <si>
    <t xml:space="preserve">IEE </t>
  </si>
  <si>
    <t xml:space="preserve">MTS </t>
  </si>
  <si>
    <t xml:space="preserve">WM gateway </t>
  </si>
  <si>
    <t xml:space="preserve">WM (ESB corp)  </t>
  </si>
  <si>
    <t xml:space="preserve">UIQ </t>
  </si>
  <si>
    <t xml:space="preserve">SF ueConnect </t>
  </si>
  <si>
    <t xml:space="preserve">SF eConnect </t>
  </si>
  <si>
    <t xml:space="preserve">SF MyEnergy </t>
  </si>
  <si>
    <t xml:space="preserve">API Gateway </t>
  </si>
  <si>
    <t xml:space="preserve">SAP BI/BW </t>
  </si>
  <si>
    <t xml:space="preserve">SFS Click </t>
  </si>
  <si>
    <t xml:space="preserve">SNAP </t>
  </si>
  <si>
    <t xml:space="preserve">NAP </t>
  </si>
  <si>
    <t xml:space="preserve">DMS </t>
  </si>
  <si>
    <t xml:space="preserve">OMS </t>
  </si>
  <si>
    <t xml:space="preserve">NDP </t>
  </si>
  <si>
    <t xml:space="preserve">MapInsight </t>
  </si>
  <si>
    <t xml:space="preserve">GIS  </t>
  </si>
  <si>
    <t>FTA - Infrastructure Capacity</t>
  </si>
  <si>
    <t>Project Management</t>
  </si>
  <si>
    <t>Ongoing Maintenance</t>
  </si>
  <si>
    <t>User Assurance Testing</t>
  </si>
  <si>
    <t>Summary of costs</t>
  </si>
  <si>
    <t>System/Category ($'000 Jun 2026)</t>
  </si>
  <si>
    <t>Expenditure type ($'000 Jun 2026)</t>
  </si>
  <si>
    <t>United Energy</t>
  </si>
  <si>
    <t>FY22- FY26</t>
  </si>
  <si>
    <t>FY27 - FY31</t>
  </si>
  <si>
    <t>Labour</t>
  </si>
  <si>
    <t>Materials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</si>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</sst>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-* #,##0.00000_-;\-* #,##0.00000_-;_-* &quot;-&quot;??_-;_-@_-"/>
    <numFmt numFmtId="167" formatCode="_-* #,##0.000000_-;\-* #,##0.0000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/>
    <xf numFmtId="0" fontId="2" fillId="0" borderId="0" xfId="2" applyAlignment="1">
      <alignment horizontal="right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right"/>
    </xf>
    <xf numFmtId="0" fontId="6" fillId="2" borderId="0" xfId="2" applyFont="1" applyFill="1" applyAlignment="1">
      <alignment horizontal="right" vertical="center"/>
    </xf>
    <xf numFmtId="0" fontId="6" fillId="2" borderId="0" xfId="2" applyFont="1" applyFill="1" applyAlignment="1">
      <alignment vertical="center"/>
    </xf>
    <xf numFmtId="164" fontId="0" fillId="0" borderId="0" xfId="0" applyNumberFormat="1"/>
    <xf numFmtId="164" fontId="0" fillId="3" borderId="0" xfId="1" applyNumberFormat="1" applyFont="1" applyFill="1"/>
    <xf numFmtId="0" fontId="6" fillId="2" borderId="0" xfId="2" applyFont="1" applyFill="1" applyAlignment="1">
      <alignment horizontal="center" vertical="center"/>
    </xf>
    <xf numFmtId="0" fontId="7" fillId="4" borderId="1" xfId="2" applyFont="1" applyFill="1" applyBorder="1"/>
    <xf numFmtId="0" fontId="1" fillId="4" borderId="1" xfId="2" applyFont="1" applyFill="1" applyBorder="1"/>
    <xf numFmtId="0" fontId="1" fillId="4" borderId="0" xfId="2" applyFont="1" applyFill="1"/>
    <xf numFmtId="0" fontId="0" fillId="4" borderId="0" xfId="0" applyFill="1"/>
    <xf numFmtId="165" fontId="0" fillId="4" borderId="0" xfId="3" applyNumberFormat="1" applyFont="1" applyFill="1"/>
    <xf numFmtId="0" fontId="2" fillId="0" borderId="0" xfId="2" applyAlignment="1">
      <alignment horizontal="left"/>
    </xf>
    <xf numFmtId="0" fontId="8" fillId="0" borderId="0" xfId="2" applyFont="1"/>
    <xf numFmtId="41" fontId="0" fillId="5" borderId="0" xfId="0" applyNumberFormat="1" applyFill="1"/>
    <xf numFmtId="0" fontId="1" fillId="0" borderId="0" xfId="2" applyFont="1"/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2" fillId="0" borderId="0" xfId="0" applyFont="1"/>
    <xf numFmtId="166" fontId="2" fillId="0" borderId="0" xfId="0" applyNumberFormat="1" applyFont="1"/>
    <xf numFmtId="167" fontId="2" fillId="0" borderId="0" xfId="0" applyNumberFormat="1" applyFont="1"/>
    <xf numFmtId="164" fontId="7" fillId="0" borderId="2" xfId="0" applyNumberFormat="1" applyFont="1" applyBorder="1"/>
    <xf numFmtId="0" fontId="7" fillId="0" borderId="0" xfId="2" applyFont="1"/>
    <xf numFmtId="0" fontId="6" fillId="2" borderId="0" xfId="2" applyFont="1" applyFill="1" applyAlignment="1">
      <alignment horizontal="left" vertical="center"/>
    </xf>
    <xf numFmtId="41" fontId="0" fillId="6" borderId="0" xfId="0" applyNumberFormat="1" applyFill="1"/>
    <xf numFmtId="0" fontId="9" fillId="0" borderId="0" xfId="0" applyFont="1"/>
    <xf numFmtId="0" fontId="6" fillId="0" borderId="0" xfId="2" applyFont="1" applyAlignment="1">
      <alignment horizontal="right" vertical="center"/>
    </xf>
    <xf numFmtId="164" fontId="0" fillId="0" borderId="0" xfId="1" applyNumberFormat="1" applyFont="1" applyFill="1"/>
    <xf numFmtId="0" fontId="10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6" fillId="2" borderId="0" xfId="2" applyFont="1" applyFill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Normal 2" xfId="2" xr:uid="{99756C9D-E977-4CFD-BCF6-8D28E6EB16A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BE8B-212F-4982-B99B-F5A95BA7CD51}">
  <dimension ref="B1:U42"/>
  <sheetViews>
    <sheetView showGridLines="0" tabSelected="1" zoomScaleNormal="100" workbookViewId="0"/>
  </sheetViews>
  <sheetFormatPr defaultRowHeight="13" x14ac:dyDescent="0.3"/>
  <cols>
    <col min="1" max="1" width="2.6328125" style="24" customWidth="1"/>
    <col min="2" max="2" width="34.6328125" style="24" customWidth="1"/>
    <col min="3" max="12" width="8.6328125" style="24" customWidth="1"/>
    <col min="13" max="13" width="3.6328125" style="24" customWidth="1"/>
    <col min="14" max="14" width="8.90625" style="24" bestFit="1" customWidth="1"/>
    <col min="15" max="15" width="9.36328125" style="24" bestFit="1" customWidth="1"/>
    <col min="16" max="16384" width="8.7265625" style="24"/>
  </cols>
  <sheetData>
    <row r="1" spans="2:21" x14ac:dyDescent="0.3">
      <c r="B1" s="1"/>
      <c r="C1" s="1"/>
      <c r="D1" s="1"/>
      <c r="E1" s="1"/>
      <c r="F1" s="1"/>
      <c r="G1" s="1"/>
      <c r="H1" s="1"/>
      <c r="I1" s="1"/>
      <c r="J1" s="1"/>
    </row>
    <row r="2" spans="2:21" ht="18.5" x14ac:dyDescent="0.45">
      <c r="B2" s="3" t="s">
        <v>10</v>
      </c>
      <c r="C2" s="1"/>
      <c r="D2" s="1"/>
      <c r="E2" s="1"/>
      <c r="F2" s="1"/>
      <c r="G2" s="1"/>
      <c r="H2" s="1"/>
      <c r="I2" s="1"/>
      <c r="J2" s="1"/>
    </row>
    <row r="3" spans="2:21" ht="15.5" x14ac:dyDescent="0.35">
      <c r="B3" s="4" t="s">
        <v>48</v>
      </c>
      <c r="C3" s="1"/>
      <c r="D3" s="1"/>
      <c r="E3" s="1"/>
      <c r="F3" s="1"/>
      <c r="G3" s="1"/>
      <c r="H3" s="1"/>
      <c r="I3" s="5"/>
      <c r="J3" s="5"/>
    </row>
    <row r="4" spans="2:21" x14ac:dyDescent="0.3">
      <c r="B4" s="17"/>
      <c r="C4" s="1"/>
      <c r="D4" s="1"/>
      <c r="E4" s="1"/>
      <c r="F4" s="1"/>
      <c r="G4" s="1"/>
      <c r="H4" s="1"/>
      <c r="I4" s="5"/>
      <c r="J4" s="5"/>
    </row>
    <row r="5" spans="2:21" ht="14.5" x14ac:dyDescent="0.35">
      <c r="B5" s="28" t="s">
        <v>45</v>
      </c>
      <c r="C5" s="1"/>
      <c r="D5" s="1"/>
      <c r="E5" s="1"/>
      <c r="F5" s="1"/>
      <c r="G5" s="1"/>
      <c r="H5" s="1"/>
      <c r="I5" s="5"/>
      <c r="J5" s="5"/>
    </row>
    <row r="6" spans="2:21" x14ac:dyDescent="0.3">
      <c r="B6" s="17"/>
      <c r="C6" s="1"/>
      <c r="D6" s="1"/>
      <c r="E6" s="1"/>
      <c r="F6" s="1"/>
      <c r="G6" s="1"/>
      <c r="H6" s="1"/>
      <c r="I6" s="5"/>
      <c r="J6" s="5"/>
      <c r="U6" s="1"/>
    </row>
    <row r="7" spans="2:21" customFormat="1" ht="14.5" x14ac:dyDescent="0.35">
      <c r="B7" s="29" t="s">
        <v>47</v>
      </c>
      <c r="C7" s="6" t="s">
        <v>15</v>
      </c>
      <c r="D7" s="6" t="s">
        <v>0</v>
      </c>
      <c r="E7" s="6" t="s">
        <v>1</v>
      </c>
      <c r="F7" s="6" t="s">
        <v>2</v>
      </c>
      <c r="G7" s="6" t="s">
        <v>3</v>
      </c>
      <c r="H7" s="6" t="s">
        <v>16</v>
      </c>
      <c r="I7" s="6" t="s">
        <v>17</v>
      </c>
      <c r="J7" s="6" t="s">
        <v>18</v>
      </c>
      <c r="K7" s="6" t="s">
        <v>19</v>
      </c>
      <c r="L7" s="6" t="s">
        <v>20</v>
      </c>
      <c r="M7" s="32"/>
      <c r="N7" s="6" t="s">
        <v>49</v>
      </c>
      <c r="O7" s="6" t="s">
        <v>50</v>
      </c>
      <c r="P7" s="31"/>
      <c r="Q7" s="31"/>
      <c r="R7" s="31"/>
      <c r="U7" s="1"/>
    </row>
    <row r="8" spans="2:21" customFormat="1" ht="14.5" x14ac:dyDescent="0.35">
      <c r="B8" t="s">
        <v>5</v>
      </c>
      <c r="C8" s="9">
        <f t="shared" ref="C8:L8" si="0">SUM(C14:C34)</f>
        <v>0</v>
      </c>
      <c r="D8" s="9">
        <f t="shared" si="0"/>
        <v>0</v>
      </c>
      <c r="E8" s="9">
        <f t="shared" si="0"/>
        <v>0</v>
      </c>
      <c r="F8" s="9">
        <f t="shared" si="0"/>
        <v>2698.0450742024532</v>
      </c>
      <c r="G8" s="9">
        <f t="shared" si="0"/>
        <v>18240.670019333593</v>
      </c>
      <c r="H8" s="9">
        <f t="shared" si="0"/>
        <v>7435.2616092950921</v>
      </c>
      <c r="I8" s="9">
        <f t="shared" si="0"/>
        <v>2583.0606685215957</v>
      </c>
      <c r="J8" s="9">
        <f t="shared" si="0"/>
        <v>1291.5303342607979</v>
      </c>
      <c r="K8" s="9">
        <f t="shared" si="0"/>
        <v>0</v>
      </c>
      <c r="L8" s="9">
        <f t="shared" si="0"/>
        <v>0</v>
      </c>
      <c r="M8" s="33"/>
      <c r="N8" s="9">
        <f>SUM(C8:G8)</f>
        <v>20938.715093536048</v>
      </c>
      <c r="O8" s="9">
        <f>SUM(H8:L8)</f>
        <v>11309.852612077486</v>
      </c>
      <c r="P8" s="31"/>
      <c r="Q8" s="31"/>
      <c r="R8" s="31"/>
      <c r="U8" s="1"/>
    </row>
    <row r="9" spans="2:21" customFormat="1" ht="14.5" x14ac:dyDescent="0.35">
      <c r="B9" t="s">
        <v>6</v>
      </c>
      <c r="C9" s="9">
        <f t="shared" ref="C9:L9" si="1">SUM(C35:C37)</f>
        <v>0</v>
      </c>
      <c r="D9" s="9">
        <f t="shared" si="1"/>
        <v>0</v>
      </c>
      <c r="E9" s="9">
        <f t="shared" si="1"/>
        <v>0</v>
      </c>
      <c r="F9" s="9">
        <f t="shared" si="1"/>
        <v>168.59103600293903</v>
      </c>
      <c r="G9" s="9">
        <f t="shared" si="1"/>
        <v>2278.3490933137405</v>
      </c>
      <c r="H9" s="9">
        <f t="shared" si="1"/>
        <v>3509.9742116091111</v>
      </c>
      <c r="I9" s="9">
        <f t="shared" si="1"/>
        <v>2168.9451873622338</v>
      </c>
      <c r="J9" s="9">
        <f t="shared" si="1"/>
        <v>933.39617927994141</v>
      </c>
      <c r="K9" s="9">
        <f t="shared" si="1"/>
        <v>25.606171932402649</v>
      </c>
      <c r="L9" s="9">
        <f t="shared" si="1"/>
        <v>25.606171932402649</v>
      </c>
      <c r="M9" s="33"/>
      <c r="N9" s="9">
        <f>SUM(C9:G9)</f>
        <v>2446.9401293166793</v>
      </c>
      <c r="O9" s="9">
        <f>SUM(H9:L9)</f>
        <v>6663.5279221160908</v>
      </c>
      <c r="P9" s="31"/>
      <c r="Q9" s="31"/>
      <c r="R9" s="31"/>
      <c r="U9" s="1"/>
    </row>
    <row r="10" spans="2:21" customFormat="1" ht="15" thickBot="1" x14ac:dyDescent="0.4">
      <c r="B10" s="20" t="s">
        <v>7</v>
      </c>
      <c r="C10" s="21">
        <f>SUM(C8:C9)</f>
        <v>0</v>
      </c>
      <c r="D10" s="21">
        <f t="shared" ref="D10:O10" si="2">SUM(D8:D9)</f>
        <v>0</v>
      </c>
      <c r="E10" s="21">
        <f t="shared" si="2"/>
        <v>0</v>
      </c>
      <c r="F10" s="21">
        <f t="shared" si="2"/>
        <v>2866.636110205392</v>
      </c>
      <c r="G10" s="21">
        <f t="shared" si="2"/>
        <v>20519.019112647333</v>
      </c>
      <c r="H10" s="21">
        <f t="shared" si="2"/>
        <v>10945.235820904203</v>
      </c>
      <c r="I10" s="21">
        <f t="shared" si="2"/>
        <v>4752.00585588383</v>
      </c>
      <c r="J10" s="21">
        <f t="shared" si="2"/>
        <v>2224.9265135407395</v>
      </c>
      <c r="K10" s="21">
        <f t="shared" si="2"/>
        <v>25.606171932402649</v>
      </c>
      <c r="L10" s="21">
        <f t="shared" si="2"/>
        <v>25.606171932402649</v>
      </c>
      <c r="M10" s="21"/>
      <c r="N10" s="21">
        <f t="shared" si="2"/>
        <v>23385.655222852729</v>
      </c>
      <c r="O10" s="21">
        <f t="shared" si="2"/>
        <v>17973.380534193577</v>
      </c>
      <c r="U10" s="1"/>
    </row>
    <row r="11" spans="2:21" customFormat="1" ht="14.5" x14ac:dyDescent="0.35"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U11" s="1"/>
    </row>
    <row r="12" spans="2:21" customFormat="1" ht="14.5" x14ac:dyDescent="0.3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2:21" customFormat="1" ht="14.5" x14ac:dyDescent="0.35">
      <c r="B13" s="29" t="s">
        <v>46</v>
      </c>
      <c r="C13" s="6" t="s">
        <v>15</v>
      </c>
      <c r="D13" s="6" t="s">
        <v>0</v>
      </c>
      <c r="E13" s="6" t="s">
        <v>1</v>
      </c>
      <c r="F13" s="6" t="s">
        <v>2</v>
      </c>
      <c r="G13" s="6" t="s">
        <v>3</v>
      </c>
      <c r="H13" s="6" t="s">
        <v>16</v>
      </c>
      <c r="I13" s="6" t="s">
        <v>17</v>
      </c>
      <c r="J13" s="6" t="s">
        <v>18</v>
      </c>
      <c r="K13" s="6" t="s">
        <v>19</v>
      </c>
      <c r="L13" s="6" t="s">
        <v>20</v>
      </c>
      <c r="M13" s="32"/>
      <c r="N13" s="6" t="s">
        <v>49</v>
      </c>
      <c r="O13" s="6" t="s">
        <v>50</v>
      </c>
    </row>
    <row r="14" spans="2:21" customFormat="1" ht="14.5" x14ac:dyDescent="0.35">
      <c r="B14" t="s">
        <v>21</v>
      </c>
      <c r="C14" s="9">
        <f>SUMIFS('FTA costs'!P$10:P$81,'FTA costs'!$B$10:$B$81,Summary!$B14)</f>
        <v>0</v>
      </c>
      <c r="D14" s="9">
        <f>SUMIFS('FTA costs'!Q$10:Q$81,'FTA costs'!$B$10:$B$81,Summary!$B14)</f>
        <v>0</v>
      </c>
      <c r="E14" s="9">
        <f>SUMIFS('FTA costs'!R$10:R$81,'FTA costs'!$B$10:$B$81,Summary!$B14)</f>
        <v>0</v>
      </c>
      <c r="F14" s="9">
        <f>SUMIFS('FTA costs'!S$10:S$81,'FTA costs'!$B$10:$B$81,Summary!$B14)</f>
        <v>0</v>
      </c>
      <c r="G14" s="9">
        <f>SUMIFS('FTA costs'!T$10:T$81,'FTA costs'!$B$10:$B$81,Summary!$B14)</f>
        <v>0</v>
      </c>
      <c r="H14" s="9">
        <f>SUMIFS('FTA costs'!U$10:U$81,'FTA costs'!$B$10:$B$81,Summary!$B14)</f>
        <v>0</v>
      </c>
      <c r="I14" s="9">
        <f>SUMIFS('FTA costs'!V$10:V$81,'FTA costs'!$B$10:$B$81,Summary!$B14)</f>
        <v>0</v>
      </c>
      <c r="J14" s="9">
        <f>SUMIFS('FTA costs'!W$10:W$81,'FTA costs'!$B$10:$B$81,Summary!$B14)</f>
        <v>0</v>
      </c>
      <c r="K14" s="9">
        <f>SUMIFS('FTA costs'!X$10:X$81,'FTA costs'!$B$10:$B$81,Summary!$B14)</f>
        <v>0</v>
      </c>
      <c r="L14" s="9">
        <f>SUMIFS('FTA costs'!Y$10:Y$81,'FTA costs'!$B$10:$B$81,Summary!$B14)</f>
        <v>0</v>
      </c>
      <c r="M14" s="33"/>
      <c r="N14" s="9">
        <f>SUM(C14:G14)</f>
        <v>0</v>
      </c>
      <c r="O14" s="9">
        <f>SUM(H14:L14)</f>
        <v>0</v>
      </c>
    </row>
    <row r="15" spans="2:21" customFormat="1" ht="14.5" x14ac:dyDescent="0.35">
      <c r="B15" t="s">
        <v>22</v>
      </c>
      <c r="C15" s="9">
        <f>SUMIFS('FTA costs'!P$10:P$81,'FTA costs'!$B$10:$B$81,Summary!$B15)</f>
        <v>0</v>
      </c>
      <c r="D15" s="9">
        <f>SUMIFS('FTA costs'!Q$10:Q$81,'FTA costs'!$B$10:$B$81,Summary!$B15)</f>
        <v>0</v>
      </c>
      <c r="E15" s="9">
        <f>SUMIFS('FTA costs'!R$10:R$81,'FTA costs'!$B$10:$B$81,Summary!$B15)</f>
        <v>0</v>
      </c>
      <c r="F15" s="9">
        <f>SUMIFS('FTA costs'!S$10:S$81,'FTA costs'!$B$10:$B$81,Summary!$B15)</f>
        <v>366.8459321797452</v>
      </c>
      <c r="G15" s="9">
        <f>SUMIFS('FTA costs'!T$10:T$81,'FTA costs'!$B$10:$B$81,Summary!$B15)</f>
        <v>2396.9407977804349</v>
      </c>
      <c r="H15" s="9">
        <f>SUMIFS('FTA costs'!U$10:U$81,'FTA costs'!$B$10:$B$81,Summary!$B15)</f>
        <v>1016.951910432618</v>
      </c>
      <c r="I15" s="9">
        <f>SUMIFS('FTA costs'!V$10:V$81,'FTA costs'!$B$10:$B$81,Summary!$B15)</f>
        <v>353.29603982359856</v>
      </c>
      <c r="J15" s="9">
        <f>SUMIFS('FTA costs'!W$10:W$81,'FTA costs'!$B$10:$B$81,Summary!$B15)</f>
        <v>176.64801991179928</v>
      </c>
      <c r="K15" s="9">
        <f>SUMIFS('FTA costs'!X$10:X$81,'FTA costs'!$B$10:$B$81,Summary!$B15)</f>
        <v>0</v>
      </c>
      <c r="L15" s="9">
        <f>SUMIFS('FTA costs'!Y$10:Y$81,'FTA costs'!$B$10:$B$81,Summary!$B15)</f>
        <v>0</v>
      </c>
      <c r="M15" s="33"/>
      <c r="N15" s="9">
        <f t="shared" ref="N15:N37" si="3">SUM(C15:G15)</f>
        <v>2763.7867299601803</v>
      </c>
      <c r="O15" s="9">
        <f t="shared" ref="O15:O37" si="4">SUM(H15:L15)</f>
        <v>1546.8959701680158</v>
      </c>
    </row>
    <row r="16" spans="2:21" customFormat="1" ht="14.5" x14ac:dyDescent="0.35">
      <c r="B16" t="s">
        <v>23</v>
      </c>
      <c r="C16" s="9">
        <f>SUMIFS('FTA costs'!P$10:P$81,'FTA costs'!$B$10:$B$81,Summary!$B16)</f>
        <v>0</v>
      </c>
      <c r="D16" s="9">
        <f>SUMIFS('FTA costs'!Q$10:Q$81,'FTA costs'!$B$10:$B$81,Summary!$B16)</f>
        <v>0</v>
      </c>
      <c r="E16" s="9">
        <f>SUMIFS('FTA costs'!R$10:R$81,'FTA costs'!$B$10:$B$81,Summary!$B16)</f>
        <v>0</v>
      </c>
      <c r="F16" s="9">
        <f>SUMIFS('FTA costs'!S$10:S$81,'FTA costs'!$B$10:$B$81,Summary!$B16)</f>
        <v>179.09695273869642</v>
      </c>
      <c r="G16" s="9">
        <f>SUMIFS('FTA costs'!T$10:T$81,'FTA costs'!$B$10:$B$81,Summary!$B16)</f>
        <v>1170.2045875956376</v>
      </c>
      <c r="H16" s="9">
        <f>SUMIFS('FTA costs'!U$10:U$81,'FTA costs'!$B$10:$B$81,Summary!$B16)</f>
        <v>496.48359778196243</v>
      </c>
      <c r="I16" s="9">
        <f>SUMIFS('FTA costs'!V$10:V$81,'FTA costs'!$B$10:$B$81,Summary!$B16)</f>
        <v>172.48179302708715</v>
      </c>
      <c r="J16" s="9">
        <f>SUMIFS('FTA costs'!W$10:W$81,'FTA costs'!$B$10:$B$81,Summary!$B16)</f>
        <v>86.240896513543575</v>
      </c>
      <c r="K16" s="9">
        <f>SUMIFS('FTA costs'!X$10:X$81,'FTA costs'!$B$10:$B$81,Summary!$B16)</f>
        <v>0</v>
      </c>
      <c r="L16" s="9">
        <f>SUMIFS('FTA costs'!Y$10:Y$81,'FTA costs'!$B$10:$B$81,Summary!$B16)</f>
        <v>0</v>
      </c>
      <c r="M16" s="33"/>
      <c r="N16" s="9">
        <f t="shared" si="3"/>
        <v>1349.301540334334</v>
      </c>
      <c r="O16" s="9">
        <f t="shared" si="4"/>
        <v>755.2062873225932</v>
      </c>
    </row>
    <row r="17" spans="2:15" customFormat="1" ht="14.5" x14ac:dyDescent="0.35">
      <c r="B17" t="s">
        <v>24</v>
      </c>
      <c r="C17" s="9">
        <f>SUMIFS('FTA costs'!P$10:P$81,'FTA costs'!$B$10:$B$81,Summary!$B17)</f>
        <v>0</v>
      </c>
      <c r="D17" s="9">
        <f>SUMIFS('FTA costs'!Q$10:Q$81,'FTA costs'!$B$10:$B$81,Summary!$B17)</f>
        <v>0</v>
      </c>
      <c r="E17" s="9">
        <f>SUMIFS('FTA costs'!R$10:R$81,'FTA costs'!$B$10:$B$81,Summary!$B17)</f>
        <v>0</v>
      </c>
      <c r="F17" s="9">
        <f>SUMIFS('FTA costs'!S$10:S$81,'FTA costs'!$B$10:$B$81,Summary!$B17)</f>
        <v>152.27566996140374</v>
      </c>
      <c r="G17" s="9">
        <f>SUMIFS('FTA costs'!T$10:T$81,'FTA costs'!$B$10:$B$81,Summary!$B17)</f>
        <v>994.9565575692377</v>
      </c>
      <c r="H17" s="9">
        <f>SUMIFS('FTA costs'!U$10:U$81,'FTA costs'!$B$10:$B$81,Summary!$B17)</f>
        <v>422.13098168901155</v>
      </c>
      <c r="I17" s="9">
        <f>SUMIFS('FTA costs'!V$10:V$81,'FTA costs'!$B$10:$B$81,Summary!$B17)</f>
        <v>146.65118634187124</v>
      </c>
      <c r="J17" s="9">
        <f>SUMIFS('FTA costs'!W$10:W$81,'FTA costs'!$B$10:$B$81,Summary!$B17)</f>
        <v>73.325593170935619</v>
      </c>
      <c r="K17" s="9">
        <f>SUMIFS('FTA costs'!X$10:X$81,'FTA costs'!$B$10:$B$81,Summary!$B17)</f>
        <v>0</v>
      </c>
      <c r="L17" s="9">
        <f>SUMIFS('FTA costs'!Y$10:Y$81,'FTA costs'!$B$10:$B$81,Summary!$B17)</f>
        <v>0</v>
      </c>
      <c r="M17" s="33"/>
      <c r="N17" s="9">
        <f t="shared" si="3"/>
        <v>1147.2322275306415</v>
      </c>
      <c r="O17" s="9">
        <f t="shared" si="4"/>
        <v>642.10776120181833</v>
      </c>
    </row>
    <row r="18" spans="2:15" customFormat="1" ht="14.5" x14ac:dyDescent="0.35">
      <c r="B18" t="s">
        <v>25</v>
      </c>
      <c r="C18" s="9">
        <f>SUMIFS('FTA costs'!P$10:P$81,'FTA costs'!$B$10:$B$81,Summary!$B18)</f>
        <v>0</v>
      </c>
      <c r="D18" s="9">
        <f>SUMIFS('FTA costs'!Q$10:Q$81,'FTA costs'!$B$10:$B$81,Summary!$B18)</f>
        <v>0</v>
      </c>
      <c r="E18" s="9">
        <f>SUMIFS('FTA costs'!R$10:R$81,'FTA costs'!$B$10:$B$81,Summary!$B18)</f>
        <v>0</v>
      </c>
      <c r="F18" s="9">
        <f>SUMIFS('FTA costs'!S$10:S$81,'FTA costs'!$B$10:$B$81,Summary!$B18)</f>
        <v>313.20336662515973</v>
      </c>
      <c r="G18" s="9">
        <f>SUMIFS('FTA costs'!T$10:T$81,'FTA costs'!$B$10:$B$81,Summary!$B18)</f>
        <v>2046.4447377276351</v>
      </c>
      <c r="H18" s="9">
        <f>SUMIFS('FTA costs'!U$10:U$81,'FTA costs'!$B$10:$B$81,Summary!$B18)</f>
        <v>868.24667824671644</v>
      </c>
      <c r="I18" s="9">
        <f>SUMIFS('FTA costs'!V$10:V$81,'FTA costs'!$B$10:$B$81,Summary!$B18)</f>
        <v>301.63482645316668</v>
      </c>
      <c r="J18" s="9">
        <f>SUMIFS('FTA costs'!W$10:W$81,'FTA costs'!$B$10:$B$81,Summary!$B18)</f>
        <v>150.81741322658334</v>
      </c>
      <c r="K18" s="9">
        <f>SUMIFS('FTA costs'!X$10:X$81,'FTA costs'!$B$10:$B$81,Summary!$B18)</f>
        <v>0</v>
      </c>
      <c r="L18" s="9">
        <f>SUMIFS('FTA costs'!Y$10:Y$81,'FTA costs'!$B$10:$B$81,Summary!$B18)</f>
        <v>0</v>
      </c>
      <c r="M18" s="33"/>
      <c r="N18" s="9">
        <f t="shared" si="3"/>
        <v>2359.6481043527947</v>
      </c>
      <c r="O18" s="9">
        <f t="shared" si="4"/>
        <v>1320.6989179264665</v>
      </c>
    </row>
    <row r="19" spans="2:15" customFormat="1" ht="14.5" x14ac:dyDescent="0.35">
      <c r="B19" t="s">
        <v>26</v>
      </c>
      <c r="C19" s="9">
        <f>SUMIFS('FTA costs'!P$10:P$81,'FTA costs'!$B$10:$B$81,Summary!$B19)</f>
        <v>0</v>
      </c>
      <c r="D19" s="9">
        <f>SUMIFS('FTA costs'!Q$10:Q$81,'FTA costs'!$B$10:$B$81,Summary!$B19)</f>
        <v>0</v>
      </c>
      <c r="E19" s="9">
        <f>SUMIFS('FTA costs'!R$10:R$81,'FTA costs'!$B$10:$B$81,Summary!$B19)</f>
        <v>0</v>
      </c>
      <c r="F19" s="9">
        <f>SUMIFS('FTA costs'!S$10:S$81,'FTA costs'!$B$10:$B$81,Summary!$B19)</f>
        <v>259.56080107057454</v>
      </c>
      <c r="G19" s="9">
        <f>SUMIFS('FTA costs'!T$10:T$81,'FTA costs'!$B$10:$B$81,Summary!$B19)</f>
        <v>1695.9486776748372</v>
      </c>
      <c r="H19" s="9">
        <f>SUMIFS('FTA costs'!U$10:U$81,'FTA costs'!$B$10:$B$81,Summary!$B19)</f>
        <v>719.54144606081502</v>
      </c>
      <c r="I19" s="9">
        <f>SUMIFS('FTA costs'!V$10:V$81,'FTA costs'!$B$10:$B$81,Summary!$B19)</f>
        <v>249.97361308273506</v>
      </c>
      <c r="J19" s="9">
        <f>SUMIFS('FTA costs'!W$10:W$81,'FTA costs'!$B$10:$B$81,Summary!$B19)</f>
        <v>124.98680654136753</v>
      </c>
      <c r="K19" s="9">
        <f>SUMIFS('FTA costs'!X$10:X$81,'FTA costs'!$B$10:$B$81,Summary!$B19)</f>
        <v>0</v>
      </c>
      <c r="L19" s="9">
        <f>SUMIFS('FTA costs'!Y$10:Y$81,'FTA costs'!$B$10:$B$81,Summary!$B19)</f>
        <v>0</v>
      </c>
      <c r="M19" s="33"/>
      <c r="N19" s="9">
        <f t="shared" si="3"/>
        <v>1955.5094787454118</v>
      </c>
      <c r="O19" s="9">
        <f t="shared" si="4"/>
        <v>1094.5018656849177</v>
      </c>
    </row>
    <row r="20" spans="2:15" customFormat="1" ht="14.5" x14ac:dyDescent="0.35">
      <c r="B20" t="s">
        <v>27</v>
      </c>
      <c r="C20" s="9">
        <f>SUMIFS('FTA costs'!P$10:P$81,'FTA costs'!$B$10:$B$81,Summary!$B20)</f>
        <v>0</v>
      </c>
      <c r="D20" s="9">
        <f>SUMIFS('FTA costs'!Q$10:Q$81,'FTA costs'!$B$10:$B$81,Summary!$B20)</f>
        <v>0</v>
      </c>
      <c r="E20" s="9">
        <f>SUMIFS('FTA costs'!R$10:R$81,'FTA costs'!$B$10:$B$81,Summary!$B20)</f>
        <v>0</v>
      </c>
      <c r="F20" s="9">
        <f>SUMIFS('FTA costs'!S$10:S$81,'FTA costs'!$B$10:$B$81,Summary!$B20)</f>
        <v>28.840089007841588</v>
      </c>
      <c r="G20" s="9">
        <f>SUMIFS('FTA costs'!T$10:T$81,'FTA costs'!$B$10:$B$81,Summary!$B20)</f>
        <v>188.4387419638706</v>
      </c>
      <c r="H20" s="9">
        <f>SUMIFS('FTA costs'!U$10:U$81,'FTA costs'!$B$10:$B$81,Summary!$B20)</f>
        <v>79.949049562312695</v>
      </c>
      <c r="I20" s="9">
        <f>SUMIFS('FTA costs'!V$10:V$81,'FTA costs'!$B$10:$B$81,Summary!$B20)</f>
        <v>27.77484589808164</v>
      </c>
      <c r="J20" s="9">
        <f>SUMIFS('FTA costs'!W$10:W$81,'FTA costs'!$B$10:$B$81,Summary!$B20)</f>
        <v>13.88742294904082</v>
      </c>
      <c r="K20" s="9">
        <f>SUMIFS('FTA costs'!X$10:X$81,'FTA costs'!$B$10:$B$81,Summary!$B20)</f>
        <v>0</v>
      </c>
      <c r="L20" s="9">
        <f>SUMIFS('FTA costs'!Y$10:Y$81,'FTA costs'!$B$10:$B$81,Summary!$B20)</f>
        <v>0</v>
      </c>
      <c r="M20" s="33"/>
      <c r="N20" s="9">
        <f t="shared" si="3"/>
        <v>217.27883097171218</v>
      </c>
      <c r="O20" s="9">
        <f t="shared" si="4"/>
        <v>121.61131840943516</v>
      </c>
    </row>
    <row r="21" spans="2:15" customFormat="1" ht="14.5" x14ac:dyDescent="0.35">
      <c r="B21" t="s">
        <v>28</v>
      </c>
      <c r="C21" s="9">
        <f>SUMIFS('FTA costs'!P$10:P$81,'FTA costs'!$B$10:$B$81,Summary!$B21)</f>
        <v>0</v>
      </c>
      <c r="D21" s="9">
        <f>SUMIFS('FTA costs'!Q$10:Q$81,'FTA costs'!$B$10:$B$81,Summary!$B21)</f>
        <v>0</v>
      </c>
      <c r="E21" s="9">
        <f>SUMIFS('FTA costs'!R$10:R$81,'FTA costs'!$B$10:$B$81,Summary!$B21)</f>
        <v>0</v>
      </c>
      <c r="F21" s="9">
        <f>SUMIFS('FTA costs'!S$10:S$81,'FTA costs'!$B$10:$B$81,Summary!$B21)</f>
        <v>173.04053404704976</v>
      </c>
      <c r="G21" s="9">
        <f>SUMIFS('FTA costs'!T$10:T$81,'FTA costs'!$B$10:$B$81,Summary!$B21)</f>
        <v>1130.6324517832252</v>
      </c>
      <c r="H21" s="9">
        <f>SUMIFS('FTA costs'!U$10:U$81,'FTA costs'!$B$10:$B$81,Summary!$B21)</f>
        <v>479.69429737387708</v>
      </c>
      <c r="I21" s="9">
        <f>SUMIFS('FTA costs'!V$10:V$81,'FTA costs'!$B$10:$B$81,Summary!$B21)</f>
        <v>166.64907538849008</v>
      </c>
      <c r="J21" s="9">
        <f>SUMIFS('FTA costs'!W$10:W$81,'FTA costs'!$B$10:$B$81,Summary!$B21)</f>
        <v>83.324537694245038</v>
      </c>
      <c r="K21" s="9">
        <f>SUMIFS('FTA costs'!X$10:X$81,'FTA costs'!$B$10:$B$81,Summary!$B21)</f>
        <v>0</v>
      </c>
      <c r="L21" s="9">
        <f>SUMIFS('FTA costs'!Y$10:Y$81,'FTA costs'!$B$10:$B$81,Summary!$B21)</f>
        <v>0</v>
      </c>
      <c r="M21" s="33"/>
      <c r="N21" s="9">
        <f t="shared" si="3"/>
        <v>1303.6729858302749</v>
      </c>
      <c r="O21" s="9">
        <f t="shared" si="4"/>
        <v>729.66791045661216</v>
      </c>
    </row>
    <row r="22" spans="2:15" customFormat="1" ht="14.5" x14ac:dyDescent="0.35">
      <c r="B22" t="s">
        <v>29</v>
      </c>
      <c r="C22" s="9">
        <f>SUMIFS('FTA costs'!P$10:P$81,'FTA costs'!$B$10:$B$81,Summary!$B22)</f>
        <v>0</v>
      </c>
      <c r="D22" s="9">
        <f>SUMIFS('FTA costs'!Q$10:Q$81,'FTA costs'!$B$10:$B$81,Summary!$B22)</f>
        <v>0</v>
      </c>
      <c r="E22" s="9">
        <f>SUMIFS('FTA costs'!R$10:R$81,'FTA costs'!$B$10:$B$81,Summary!$B22)</f>
        <v>0</v>
      </c>
      <c r="F22" s="9">
        <f>SUMIFS('FTA costs'!S$10:S$81,'FTA costs'!$B$10:$B$81,Summary!$B22)</f>
        <v>0</v>
      </c>
      <c r="G22" s="9">
        <f>SUMIFS('FTA costs'!T$10:T$81,'FTA costs'!$B$10:$B$81,Summary!$B22)</f>
        <v>0</v>
      </c>
      <c r="H22" s="9">
        <f>SUMIFS('FTA costs'!U$10:U$81,'FTA costs'!$B$10:$B$81,Summary!$B22)</f>
        <v>0</v>
      </c>
      <c r="I22" s="9">
        <f>SUMIFS('FTA costs'!V$10:V$81,'FTA costs'!$B$10:$B$81,Summary!$B22)</f>
        <v>0</v>
      </c>
      <c r="J22" s="9">
        <f>SUMIFS('FTA costs'!W$10:W$81,'FTA costs'!$B$10:$B$81,Summary!$B22)</f>
        <v>0</v>
      </c>
      <c r="K22" s="9">
        <f>SUMIFS('FTA costs'!X$10:X$81,'FTA costs'!$B$10:$B$81,Summary!$B22)</f>
        <v>0</v>
      </c>
      <c r="L22" s="9">
        <f>SUMIFS('FTA costs'!Y$10:Y$81,'FTA costs'!$B$10:$B$81,Summary!$B22)</f>
        <v>0</v>
      </c>
      <c r="M22" s="33"/>
      <c r="N22" s="9">
        <f t="shared" si="3"/>
        <v>0</v>
      </c>
      <c r="O22" s="9">
        <f t="shared" si="4"/>
        <v>0</v>
      </c>
    </row>
    <row r="23" spans="2:15" customFormat="1" ht="14.5" x14ac:dyDescent="0.35">
      <c r="B23" t="s">
        <v>30</v>
      </c>
      <c r="C23" s="9">
        <f>SUMIFS('FTA costs'!P$10:P$81,'FTA costs'!$B$10:$B$81,Summary!$B23)</f>
        <v>0</v>
      </c>
      <c r="D23" s="9">
        <f>SUMIFS('FTA costs'!Q$10:Q$81,'FTA costs'!$B$10:$B$81,Summary!$B23)</f>
        <v>0</v>
      </c>
      <c r="E23" s="9">
        <f>SUMIFS('FTA costs'!R$10:R$81,'FTA costs'!$B$10:$B$81,Summary!$B23)</f>
        <v>0</v>
      </c>
      <c r="F23" s="9">
        <f>SUMIFS('FTA costs'!S$10:S$81,'FTA costs'!$B$10:$B$81,Summary!$B23)</f>
        <v>0</v>
      </c>
      <c r="G23" s="9">
        <f>SUMIFS('FTA costs'!T$10:T$81,'FTA costs'!$B$10:$B$81,Summary!$B23)</f>
        <v>0</v>
      </c>
      <c r="H23" s="9">
        <f>SUMIFS('FTA costs'!U$10:U$81,'FTA costs'!$B$10:$B$81,Summary!$B23)</f>
        <v>0</v>
      </c>
      <c r="I23" s="9">
        <f>SUMIFS('FTA costs'!V$10:V$81,'FTA costs'!$B$10:$B$81,Summary!$B23)</f>
        <v>0</v>
      </c>
      <c r="J23" s="9">
        <f>SUMIFS('FTA costs'!W$10:W$81,'FTA costs'!$B$10:$B$81,Summary!$B23)</f>
        <v>0</v>
      </c>
      <c r="K23" s="9">
        <f>SUMIFS('FTA costs'!X$10:X$81,'FTA costs'!$B$10:$B$81,Summary!$B23)</f>
        <v>0</v>
      </c>
      <c r="L23" s="9">
        <f>SUMIFS('FTA costs'!Y$10:Y$81,'FTA costs'!$B$10:$B$81,Summary!$B23)</f>
        <v>0</v>
      </c>
      <c r="M23" s="33"/>
      <c r="N23" s="9">
        <f t="shared" si="3"/>
        <v>0</v>
      </c>
      <c r="O23" s="9">
        <f t="shared" si="4"/>
        <v>0</v>
      </c>
    </row>
    <row r="24" spans="2:15" customFormat="1" ht="14.5" x14ac:dyDescent="0.35">
      <c r="B24" t="s">
        <v>31</v>
      </c>
      <c r="C24" s="9">
        <f>SUMIFS('FTA costs'!P$10:P$81,'FTA costs'!$B$10:$B$81,Summary!$B24)</f>
        <v>0</v>
      </c>
      <c r="D24" s="9">
        <f>SUMIFS('FTA costs'!Q$10:Q$81,'FTA costs'!$B$10:$B$81,Summary!$B24)</f>
        <v>0</v>
      </c>
      <c r="E24" s="9">
        <f>SUMIFS('FTA costs'!R$10:R$81,'FTA costs'!$B$10:$B$81,Summary!$B24)</f>
        <v>0</v>
      </c>
      <c r="F24" s="9">
        <f>SUMIFS('FTA costs'!S$10:S$81,'FTA costs'!$B$10:$B$81,Summary!$B24)</f>
        <v>86.520267023524767</v>
      </c>
      <c r="G24" s="9">
        <f>SUMIFS('FTA costs'!T$10:T$81,'FTA costs'!$B$10:$B$81,Summary!$B24)</f>
        <v>565.31622589161168</v>
      </c>
      <c r="H24" s="9">
        <f>SUMIFS('FTA costs'!U$10:U$81,'FTA costs'!$B$10:$B$81,Summary!$B24)</f>
        <v>239.84714868693811</v>
      </c>
      <c r="I24" s="9">
        <f>SUMIFS('FTA costs'!V$10:V$81,'FTA costs'!$B$10:$B$81,Summary!$B24)</f>
        <v>83.324537694244924</v>
      </c>
      <c r="J24" s="9">
        <f>SUMIFS('FTA costs'!W$10:W$81,'FTA costs'!$B$10:$B$81,Summary!$B24)</f>
        <v>41.662268847122462</v>
      </c>
      <c r="K24" s="9">
        <f>SUMIFS('FTA costs'!X$10:X$81,'FTA costs'!$B$10:$B$81,Summary!$B24)</f>
        <v>0</v>
      </c>
      <c r="L24" s="9">
        <f>SUMIFS('FTA costs'!Y$10:Y$81,'FTA costs'!$B$10:$B$81,Summary!$B24)</f>
        <v>0</v>
      </c>
      <c r="M24" s="33"/>
      <c r="N24" s="9">
        <f t="shared" si="3"/>
        <v>651.83649291513643</v>
      </c>
      <c r="O24" s="9">
        <f t="shared" si="4"/>
        <v>364.83395522830546</v>
      </c>
    </row>
    <row r="25" spans="2:15" customFormat="1" ht="14.5" x14ac:dyDescent="0.35">
      <c r="B25" t="s">
        <v>32</v>
      </c>
      <c r="C25" s="9">
        <f>SUMIFS('FTA costs'!P$10:P$81,'FTA costs'!$B$10:$B$81,Summary!$B25)</f>
        <v>0</v>
      </c>
      <c r="D25" s="9">
        <f>SUMIFS('FTA costs'!Q$10:Q$81,'FTA costs'!$B$10:$B$81,Summary!$B25)</f>
        <v>0</v>
      </c>
      <c r="E25" s="9">
        <f>SUMIFS('FTA costs'!R$10:R$81,'FTA costs'!$B$10:$B$81,Summary!$B25)</f>
        <v>0</v>
      </c>
      <c r="F25" s="9">
        <f>SUMIFS('FTA costs'!S$10:S$81,'FTA costs'!$B$10:$B$81,Summary!$B25)</f>
        <v>263.81817500991338</v>
      </c>
      <c r="G25" s="9">
        <f>SUMIFS('FTA costs'!T$10:T$81,'FTA costs'!$B$10:$B$81,Summary!$B25)</f>
        <v>1723.7660047635518</v>
      </c>
      <c r="H25" s="9">
        <f>SUMIFS('FTA costs'!U$10:U$81,'FTA costs'!$B$10:$B$81,Summary!$B25)</f>
        <v>731.34352475720721</v>
      </c>
      <c r="I25" s="9">
        <f>SUMIFS('FTA costs'!V$10:V$81,'FTA costs'!$B$10:$B$81,Summary!$B25)</f>
        <v>254.07373583421105</v>
      </c>
      <c r="J25" s="9">
        <f>SUMIFS('FTA costs'!W$10:W$81,'FTA costs'!$B$10:$B$81,Summary!$B25)</f>
        <v>127.03686791710552</v>
      </c>
      <c r="K25" s="9">
        <f>SUMIFS('FTA costs'!X$10:X$81,'FTA costs'!$B$10:$B$81,Summary!$B25)</f>
        <v>0</v>
      </c>
      <c r="L25" s="9">
        <f>SUMIFS('FTA costs'!Y$10:Y$81,'FTA costs'!$B$10:$B$81,Summary!$B25)</f>
        <v>0</v>
      </c>
      <c r="M25" s="33"/>
      <c r="N25" s="9">
        <f t="shared" si="3"/>
        <v>1987.5841797734652</v>
      </c>
      <c r="O25" s="9">
        <f t="shared" si="4"/>
        <v>1112.4541285085238</v>
      </c>
    </row>
    <row r="26" spans="2:15" customFormat="1" ht="14.5" x14ac:dyDescent="0.35">
      <c r="B26" t="s">
        <v>33</v>
      </c>
      <c r="C26" s="9">
        <f>SUMIFS('FTA costs'!P$10:P$81,'FTA costs'!$B$10:$B$81,Summary!$B26)</f>
        <v>0</v>
      </c>
      <c r="D26" s="9">
        <f>SUMIFS('FTA costs'!Q$10:Q$81,'FTA costs'!$B$10:$B$81,Summary!$B26)</f>
        <v>0</v>
      </c>
      <c r="E26" s="9">
        <f>SUMIFS('FTA costs'!R$10:R$81,'FTA costs'!$B$10:$B$81,Summary!$B26)</f>
        <v>0</v>
      </c>
      <c r="F26" s="9">
        <f>SUMIFS('FTA costs'!S$10:S$81,'FTA costs'!$B$10:$B$81,Summary!$B26)</f>
        <v>0</v>
      </c>
      <c r="G26" s="9">
        <f>SUMIFS('FTA costs'!T$10:T$81,'FTA costs'!$B$10:$B$81,Summary!$B26)</f>
        <v>0</v>
      </c>
      <c r="H26" s="9">
        <f>SUMIFS('FTA costs'!U$10:U$81,'FTA costs'!$B$10:$B$81,Summary!$B26)</f>
        <v>0</v>
      </c>
      <c r="I26" s="9">
        <f>SUMIFS('FTA costs'!V$10:V$81,'FTA costs'!$B$10:$B$81,Summary!$B26)</f>
        <v>0</v>
      </c>
      <c r="J26" s="9">
        <f>SUMIFS('FTA costs'!W$10:W$81,'FTA costs'!$B$10:$B$81,Summary!$B26)</f>
        <v>0</v>
      </c>
      <c r="K26" s="9">
        <f>SUMIFS('FTA costs'!X$10:X$81,'FTA costs'!$B$10:$B$81,Summary!$B26)</f>
        <v>0</v>
      </c>
      <c r="L26" s="9">
        <f>SUMIFS('FTA costs'!Y$10:Y$81,'FTA costs'!$B$10:$B$81,Summary!$B26)</f>
        <v>0</v>
      </c>
      <c r="M26" s="33"/>
      <c r="N26" s="9">
        <f t="shared" si="3"/>
        <v>0</v>
      </c>
      <c r="O26" s="9">
        <f t="shared" si="4"/>
        <v>0</v>
      </c>
    </row>
    <row r="27" spans="2:15" customFormat="1" ht="14.5" x14ac:dyDescent="0.35">
      <c r="B27" t="s">
        <v>34</v>
      </c>
      <c r="C27" s="9">
        <f>SUMIFS('FTA costs'!P$10:P$81,'FTA costs'!$B$10:$B$81,Summary!$B27)</f>
        <v>0</v>
      </c>
      <c r="D27" s="9">
        <f>SUMIFS('FTA costs'!Q$10:Q$81,'FTA costs'!$B$10:$B$81,Summary!$B27)</f>
        <v>0</v>
      </c>
      <c r="E27" s="9">
        <f>SUMIFS('FTA costs'!R$10:R$81,'FTA costs'!$B$10:$B$81,Summary!$B27)</f>
        <v>0</v>
      </c>
      <c r="F27" s="9">
        <f>SUMIFS('FTA costs'!S$10:S$81,'FTA costs'!$B$10:$B$81,Summary!$B27)</f>
        <v>0</v>
      </c>
      <c r="G27" s="9">
        <f>SUMIFS('FTA costs'!T$10:T$81,'FTA costs'!$B$10:$B$81,Summary!$B27)</f>
        <v>0</v>
      </c>
      <c r="H27" s="9">
        <f>SUMIFS('FTA costs'!U$10:U$81,'FTA costs'!$B$10:$B$81,Summary!$B27)</f>
        <v>0</v>
      </c>
      <c r="I27" s="9">
        <f>SUMIFS('FTA costs'!V$10:V$81,'FTA costs'!$B$10:$B$81,Summary!$B27)</f>
        <v>0</v>
      </c>
      <c r="J27" s="9">
        <f>SUMIFS('FTA costs'!W$10:W$81,'FTA costs'!$B$10:$B$81,Summary!$B27)</f>
        <v>0</v>
      </c>
      <c r="K27" s="9">
        <f>SUMIFS('FTA costs'!X$10:X$81,'FTA costs'!$B$10:$B$81,Summary!$B27)</f>
        <v>0</v>
      </c>
      <c r="L27" s="9">
        <f>SUMIFS('FTA costs'!Y$10:Y$81,'FTA costs'!$B$10:$B$81,Summary!$B27)</f>
        <v>0</v>
      </c>
      <c r="M27" s="33"/>
      <c r="N27" s="9">
        <f t="shared" si="3"/>
        <v>0</v>
      </c>
      <c r="O27" s="9">
        <f t="shared" si="4"/>
        <v>0</v>
      </c>
    </row>
    <row r="28" spans="2:15" customFormat="1" ht="14.5" x14ac:dyDescent="0.35">
      <c r="B28" t="s">
        <v>35</v>
      </c>
      <c r="C28" s="9">
        <f>SUMIFS('FTA costs'!P$10:P$81,'FTA costs'!$B$10:$B$81,Summary!$B28)</f>
        <v>0</v>
      </c>
      <c r="D28" s="9">
        <f>SUMIFS('FTA costs'!Q$10:Q$81,'FTA costs'!$B$10:$B$81,Summary!$B28)</f>
        <v>0</v>
      </c>
      <c r="E28" s="9">
        <f>SUMIFS('FTA costs'!R$10:R$81,'FTA costs'!$B$10:$B$81,Summary!$B28)</f>
        <v>0</v>
      </c>
      <c r="F28" s="9">
        <f>SUMIFS('FTA costs'!S$10:S$81,'FTA costs'!$B$10:$B$81,Summary!$B28)</f>
        <v>166.76435387716327</v>
      </c>
      <c r="G28" s="9">
        <f>SUMIFS('FTA costs'!T$10:T$81,'FTA costs'!$B$10:$B$81,Summary!$B28)</f>
        <v>1089.6244127570476</v>
      </c>
      <c r="H28" s="9">
        <f>SUMIFS('FTA costs'!U$10:U$81,'FTA costs'!$B$10:$B$81,Summary!$B28)</f>
        <v>462.29578520812657</v>
      </c>
      <c r="I28" s="9">
        <f>SUMIFS('FTA costs'!V$10:V$81,'FTA costs'!$B$10:$B$81,Summary!$B28)</f>
        <v>160.60471342414957</v>
      </c>
      <c r="J28" s="9">
        <f>SUMIFS('FTA costs'!W$10:W$81,'FTA costs'!$B$10:$B$81,Summary!$B28)</f>
        <v>80.302356712074783</v>
      </c>
      <c r="K28" s="9">
        <f>SUMIFS('FTA costs'!X$10:X$81,'FTA costs'!$B$10:$B$81,Summary!$B28)</f>
        <v>0</v>
      </c>
      <c r="L28" s="9">
        <f>SUMIFS('FTA costs'!Y$10:Y$81,'FTA costs'!$B$10:$B$81,Summary!$B28)</f>
        <v>0</v>
      </c>
      <c r="M28" s="33"/>
      <c r="N28" s="9">
        <f t="shared" si="3"/>
        <v>1256.3887666342109</v>
      </c>
      <c r="O28" s="9">
        <f t="shared" si="4"/>
        <v>703.20285534435095</v>
      </c>
    </row>
    <row r="29" spans="2:15" customFormat="1" ht="14.5" x14ac:dyDescent="0.35">
      <c r="B29" t="s">
        <v>36</v>
      </c>
      <c r="C29" s="9">
        <f>SUMIFS('FTA costs'!P$10:P$81,'FTA costs'!$B$10:$B$81,Summary!$B29)</f>
        <v>0</v>
      </c>
      <c r="D29" s="9">
        <f>SUMIFS('FTA costs'!Q$10:Q$81,'FTA costs'!$B$10:$B$81,Summary!$B29)</f>
        <v>0</v>
      </c>
      <c r="E29" s="9">
        <f>SUMIFS('FTA costs'!R$10:R$81,'FTA costs'!$B$10:$B$81,Summary!$B29)</f>
        <v>0</v>
      </c>
      <c r="F29" s="9">
        <f>SUMIFS('FTA costs'!S$10:S$81,'FTA costs'!$B$10:$B$81,Summary!$B29)</f>
        <v>86.520267023524767</v>
      </c>
      <c r="G29" s="9">
        <f>SUMIFS('FTA costs'!T$10:T$81,'FTA costs'!$B$10:$B$81,Summary!$B29)</f>
        <v>565.31622589161168</v>
      </c>
      <c r="H29" s="9">
        <f>SUMIFS('FTA costs'!U$10:U$81,'FTA costs'!$B$10:$B$81,Summary!$B29)</f>
        <v>239.84714868693811</v>
      </c>
      <c r="I29" s="9">
        <f>SUMIFS('FTA costs'!V$10:V$81,'FTA costs'!$B$10:$B$81,Summary!$B29)</f>
        <v>83.324537694244924</v>
      </c>
      <c r="J29" s="9">
        <f>SUMIFS('FTA costs'!W$10:W$81,'FTA costs'!$B$10:$B$81,Summary!$B29)</f>
        <v>41.662268847122462</v>
      </c>
      <c r="K29" s="9">
        <f>SUMIFS('FTA costs'!X$10:X$81,'FTA costs'!$B$10:$B$81,Summary!$B29)</f>
        <v>0</v>
      </c>
      <c r="L29" s="9">
        <f>SUMIFS('FTA costs'!Y$10:Y$81,'FTA costs'!$B$10:$B$81,Summary!$B29)</f>
        <v>0</v>
      </c>
      <c r="M29" s="33"/>
      <c r="N29" s="9">
        <f t="shared" si="3"/>
        <v>651.83649291513643</v>
      </c>
      <c r="O29" s="9">
        <f t="shared" si="4"/>
        <v>364.83395522830546</v>
      </c>
    </row>
    <row r="30" spans="2:15" customFormat="1" ht="14.5" x14ac:dyDescent="0.35">
      <c r="B30" t="s">
        <v>37</v>
      </c>
      <c r="C30" s="9">
        <f>SUMIFS('FTA costs'!P$10:P$81,'FTA costs'!$B$10:$B$81,Summary!$B30)</f>
        <v>0</v>
      </c>
      <c r="D30" s="9">
        <f>SUMIFS('FTA costs'!Q$10:Q$81,'FTA costs'!$B$10:$B$81,Summary!$B30)</f>
        <v>0</v>
      </c>
      <c r="E30" s="9">
        <f>SUMIFS('FTA costs'!R$10:R$81,'FTA costs'!$B$10:$B$81,Summary!$B30)</f>
        <v>0</v>
      </c>
      <c r="F30" s="9">
        <f>SUMIFS('FTA costs'!S$10:S$81,'FTA costs'!$B$10:$B$81,Summary!$B30)</f>
        <v>86.520267023524767</v>
      </c>
      <c r="G30" s="9">
        <f>SUMIFS('FTA costs'!T$10:T$81,'FTA costs'!$B$10:$B$81,Summary!$B30)</f>
        <v>565.31622589161168</v>
      </c>
      <c r="H30" s="9">
        <f>SUMIFS('FTA costs'!U$10:U$81,'FTA costs'!$B$10:$B$81,Summary!$B30)</f>
        <v>239.84714868693811</v>
      </c>
      <c r="I30" s="9">
        <f>SUMIFS('FTA costs'!V$10:V$81,'FTA costs'!$B$10:$B$81,Summary!$B30)</f>
        <v>83.324537694244924</v>
      </c>
      <c r="J30" s="9">
        <f>SUMIFS('FTA costs'!W$10:W$81,'FTA costs'!$B$10:$B$81,Summary!$B30)</f>
        <v>41.662268847122462</v>
      </c>
      <c r="K30" s="9">
        <f>SUMIFS('FTA costs'!X$10:X$81,'FTA costs'!$B$10:$B$81,Summary!$B30)</f>
        <v>0</v>
      </c>
      <c r="L30" s="9">
        <f>SUMIFS('FTA costs'!Y$10:Y$81,'FTA costs'!$B$10:$B$81,Summary!$B30)</f>
        <v>0</v>
      </c>
      <c r="M30" s="33"/>
      <c r="N30" s="9">
        <f t="shared" si="3"/>
        <v>651.83649291513643</v>
      </c>
      <c r="O30" s="9">
        <f t="shared" si="4"/>
        <v>364.83395522830546</v>
      </c>
    </row>
    <row r="31" spans="2:15" customFormat="1" ht="14.5" x14ac:dyDescent="0.35">
      <c r="B31" t="s">
        <v>38</v>
      </c>
      <c r="C31" s="9">
        <f>SUMIFS('FTA costs'!P$10:P$81,'FTA costs'!$B$10:$B$81,Summary!$B31)</f>
        <v>0</v>
      </c>
      <c r="D31" s="9">
        <f>SUMIFS('FTA costs'!Q$10:Q$81,'FTA costs'!$B$10:$B$81,Summary!$B31)</f>
        <v>0</v>
      </c>
      <c r="E31" s="9">
        <f>SUMIFS('FTA costs'!R$10:R$81,'FTA costs'!$B$10:$B$81,Summary!$B31)</f>
        <v>0</v>
      </c>
      <c r="F31" s="9">
        <f>SUMIFS('FTA costs'!S$10:S$81,'FTA costs'!$B$10:$B$81,Summary!$B31)</f>
        <v>173.04053404704976</v>
      </c>
      <c r="G31" s="9">
        <f>SUMIFS('FTA costs'!T$10:T$81,'FTA costs'!$B$10:$B$81,Summary!$B31)</f>
        <v>1130.6324517832252</v>
      </c>
      <c r="H31" s="9">
        <f>SUMIFS('FTA costs'!U$10:U$81,'FTA costs'!$B$10:$B$81,Summary!$B31)</f>
        <v>479.69429737387708</v>
      </c>
      <c r="I31" s="9">
        <f>SUMIFS('FTA costs'!V$10:V$81,'FTA costs'!$B$10:$B$81,Summary!$B31)</f>
        <v>166.64907538849008</v>
      </c>
      <c r="J31" s="9">
        <f>SUMIFS('FTA costs'!W$10:W$81,'FTA costs'!$B$10:$B$81,Summary!$B31)</f>
        <v>83.324537694245038</v>
      </c>
      <c r="K31" s="9">
        <f>SUMIFS('FTA costs'!X$10:X$81,'FTA costs'!$B$10:$B$81,Summary!$B31)</f>
        <v>0</v>
      </c>
      <c r="L31" s="9">
        <f>SUMIFS('FTA costs'!Y$10:Y$81,'FTA costs'!$B$10:$B$81,Summary!$B31)</f>
        <v>0</v>
      </c>
      <c r="M31" s="33"/>
      <c r="N31" s="9">
        <f t="shared" si="3"/>
        <v>1303.6729858302749</v>
      </c>
      <c r="O31" s="9">
        <f t="shared" si="4"/>
        <v>729.66791045661216</v>
      </c>
    </row>
    <row r="32" spans="2:15" customFormat="1" ht="14.5" x14ac:dyDescent="0.35">
      <c r="B32" t="s">
        <v>39</v>
      </c>
      <c r="C32" s="9">
        <f>SUMIFS('FTA costs'!P$10:P$81,'FTA costs'!$B$10:$B$81,Summary!$B32)</f>
        <v>0</v>
      </c>
      <c r="D32" s="9">
        <f>SUMIFS('FTA costs'!Q$10:Q$81,'FTA costs'!$B$10:$B$81,Summary!$B32)</f>
        <v>0</v>
      </c>
      <c r="E32" s="9">
        <f>SUMIFS('FTA costs'!R$10:R$81,'FTA costs'!$B$10:$B$81,Summary!$B32)</f>
        <v>0</v>
      </c>
      <c r="F32" s="9">
        <f>SUMIFS('FTA costs'!S$10:S$81,'FTA costs'!$B$10:$B$81,Summary!$B32)</f>
        <v>173.04053404704976</v>
      </c>
      <c r="G32" s="9">
        <f>SUMIFS('FTA costs'!T$10:T$81,'FTA costs'!$B$10:$B$81,Summary!$B32)</f>
        <v>1130.6324517832252</v>
      </c>
      <c r="H32" s="9">
        <f>SUMIFS('FTA costs'!U$10:U$81,'FTA costs'!$B$10:$B$81,Summary!$B32)</f>
        <v>479.69429737387708</v>
      </c>
      <c r="I32" s="9">
        <f>SUMIFS('FTA costs'!V$10:V$81,'FTA costs'!$B$10:$B$81,Summary!$B32)</f>
        <v>166.64907538849008</v>
      </c>
      <c r="J32" s="9">
        <f>SUMIFS('FTA costs'!W$10:W$81,'FTA costs'!$B$10:$B$81,Summary!$B32)</f>
        <v>83.324537694245038</v>
      </c>
      <c r="K32" s="9">
        <f>SUMIFS('FTA costs'!X$10:X$81,'FTA costs'!$B$10:$B$81,Summary!$B32)</f>
        <v>0</v>
      </c>
      <c r="L32" s="9">
        <f>SUMIFS('FTA costs'!Y$10:Y$81,'FTA costs'!$B$10:$B$81,Summary!$B32)</f>
        <v>0</v>
      </c>
      <c r="M32" s="33"/>
      <c r="N32" s="9">
        <f t="shared" si="3"/>
        <v>1303.6729858302749</v>
      </c>
      <c r="O32" s="9">
        <f t="shared" si="4"/>
        <v>729.66791045661216</v>
      </c>
    </row>
    <row r="33" spans="2:15" customFormat="1" ht="14.5" x14ac:dyDescent="0.35">
      <c r="B33" t="s">
        <v>40</v>
      </c>
      <c r="C33" s="9">
        <f>SUMIFS('FTA costs'!P$10:P$81,'FTA costs'!$B$10:$B$81,Summary!$B33)</f>
        <v>0</v>
      </c>
      <c r="D33" s="9">
        <f>SUMIFS('FTA costs'!Q$10:Q$81,'FTA costs'!$B$10:$B$81,Summary!$B33)</f>
        <v>0</v>
      </c>
      <c r="E33" s="9">
        <f>SUMIFS('FTA costs'!R$10:R$81,'FTA costs'!$B$10:$B$81,Summary!$B33)</f>
        <v>0</v>
      </c>
      <c r="F33" s="9">
        <f>SUMIFS('FTA costs'!S$10:S$81,'FTA costs'!$B$10:$B$81,Summary!$B33)</f>
        <v>173.04053404704976</v>
      </c>
      <c r="G33" s="9">
        <f>SUMIFS('FTA costs'!T$10:T$81,'FTA costs'!$B$10:$B$81,Summary!$B33)</f>
        <v>1130.6324517832252</v>
      </c>
      <c r="H33" s="9">
        <f>SUMIFS('FTA costs'!U$10:U$81,'FTA costs'!$B$10:$B$81,Summary!$B33)</f>
        <v>479.69429737387708</v>
      </c>
      <c r="I33" s="9">
        <f>SUMIFS('FTA costs'!V$10:V$81,'FTA costs'!$B$10:$B$81,Summary!$B33)</f>
        <v>166.64907538849008</v>
      </c>
      <c r="J33" s="9">
        <f>SUMIFS('FTA costs'!W$10:W$81,'FTA costs'!$B$10:$B$81,Summary!$B33)</f>
        <v>83.324537694245038</v>
      </c>
      <c r="K33" s="9">
        <f>SUMIFS('FTA costs'!X$10:X$81,'FTA costs'!$B$10:$B$81,Summary!$B33)</f>
        <v>0</v>
      </c>
      <c r="L33" s="9">
        <f>SUMIFS('FTA costs'!Y$10:Y$81,'FTA costs'!$B$10:$B$81,Summary!$B33)</f>
        <v>0</v>
      </c>
      <c r="M33" s="33"/>
      <c r="N33" s="9">
        <f t="shared" si="3"/>
        <v>1303.6729858302749</v>
      </c>
      <c r="O33" s="9">
        <f t="shared" si="4"/>
        <v>729.66791045661216</v>
      </c>
    </row>
    <row r="34" spans="2:15" customFormat="1" ht="14.5" x14ac:dyDescent="0.35">
      <c r="B34" t="s">
        <v>41</v>
      </c>
      <c r="C34" s="9">
        <f>SUMIFS('FTA costs'!P$10:P$81,'FTA costs'!$B$10:$B$81,Summary!$B34)</f>
        <v>0</v>
      </c>
      <c r="D34" s="9">
        <f>SUMIFS('FTA costs'!Q$10:Q$81,'FTA costs'!$B$10:$B$81,Summary!$B34)</f>
        <v>0</v>
      </c>
      <c r="E34" s="9">
        <f>SUMIFS('FTA costs'!R$10:R$81,'FTA costs'!$B$10:$B$81,Summary!$B34)</f>
        <v>0</v>
      </c>
      <c r="F34" s="9">
        <f>SUMIFS('FTA costs'!S$10:S$81,'FTA costs'!$B$10:$B$81,Summary!$B34)</f>
        <v>15.916796473181488</v>
      </c>
      <c r="G34" s="9">
        <f>SUMIFS('FTA costs'!T$10:T$81,'FTA costs'!$B$10:$B$81,Summary!$B34)</f>
        <v>715.86701669360775</v>
      </c>
      <c r="H34" s="9">
        <f>SUMIFS('FTA costs'!U$10:U$81,'FTA costs'!$B$10:$B$81,Summary!$B34)</f>
        <v>0</v>
      </c>
      <c r="I34" s="9">
        <f>SUMIFS('FTA costs'!V$10:V$81,'FTA costs'!$B$10:$B$81,Summary!$B34)</f>
        <v>0</v>
      </c>
      <c r="J34" s="9">
        <f>SUMIFS('FTA costs'!W$10:W$81,'FTA costs'!$B$10:$B$81,Summary!$B34)</f>
        <v>0</v>
      </c>
      <c r="K34" s="9">
        <f>SUMIFS('FTA costs'!X$10:X$81,'FTA costs'!$B$10:$B$81,Summary!$B34)</f>
        <v>0</v>
      </c>
      <c r="L34" s="9">
        <f>SUMIFS('FTA costs'!Y$10:Y$81,'FTA costs'!$B$10:$B$81,Summary!$B34)</f>
        <v>0</v>
      </c>
      <c r="M34" s="33"/>
      <c r="N34" s="9">
        <f t="shared" si="3"/>
        <v>731.78381316678929</v>
      </c>
      <c r="O34" s="9">
        <f t="shared" si="4"/>
        <v>0</v>
      </c>
    </row>
    <row r="35" spans="2:15" customFormat="1" ht="14.5" x14ac:dyDescent="0.35">
      <c r="B35" t="s">
        <v>42</v>
      </c>
      <c r="C35" s="9">
        <f>SUMIFS('FTA costs'!P$10:P$81,'FTA costs'!$B$10:$B$81,Summary!$B35)</f>
        <v>0</v>
      </c>
      <c r="D35" s="9">
        <f>SUMIFS('FTA costs'!Q$10:Q$81,'FTA costs'!$B$10:$B$81,Summary!$B35)</f>
        <v>0</v>
      </c>
      <c r="E35" s="9">
        <f>SUMIFS('FTA costs'!R$10:R$81,'FTA costs'!$B$10:$B$81,Summary!$B35)</f>
        <v>0</v>
      </c>
      <c r="F35" s="9">
        <f>SUMIFS('FTA costs'!S$10:S$81,'FTA costs'!$B$10:$B$81,Summary!$B35)</f>
        <v>168.59103600293903</v>
      </c>
      <c r="G35" s="9">
        <f>SUMIFS('FTA costs'!T$10:T$81,'FTA costs'!$B$10:$B$81,Summary!$B35)</f>
        <v>1425.1514445260843</v>
      </c>
      <c r="H35" s="9">
        <f>SUMIFS('FTA costs'!U$10:U$81,'FTA costs'!$B$10:$B$81,Summary!$B35)</f>
        <v>970.86620279206466</v>
      </c>
      <c r="I35" s="9">
        <f>SUMIFS('FTA costs'!V$10:V$81,'FTA costs'!$B$10:$B$81,Summary!$B35)</f>
        <v>457.42865540044102</v>
      </c>
      <c r="J35" s="9">
        <f>SUMIFS('FTA costs'!W$10:W$81,'FTA costs'!$B$10:$B$81,Summary!$B35)</f>
        <v>228.71432770022051</v>
      </c>
      <c r="K35" s="9">
        <f>SUMIFS('FTA costs'!X$10:X$81,'FTA costs'!$B$10:$B$81,Summary!$B35)</f>
        <v>0</v>
      </c>
      <c r="L35" s="9">
        <f>SUMIFS('FTA costs'!Y$10:Y$81,'FTA costs'!$B$10:$B$81,Summary!$B35)</f>
        <v>0</v>
      </c>
      <c r="M35" s="33"/>
      <c r="N35" s="9">
        <f t="shared" si="3"/>
        <v>1593.7424805290234</v>
      </c>
      <c r="O35" s="9">
        <f t="shared" si="4"/>
        <v>1657.0091858927262</v>
      </c>
    </row>
    <row r="36" spans="2:15" customFormat="1" ht="14.5" x14ac:dyDescent="0.35">
      <c r="B36" t="s">
        <v>43</v>
      </c>
      <c r="C36" s="9">
        <f>SUMIFS('FTA costs'!P$10:P$81,'FTA costs'!$B$10:$B$81,Summary!$B36)</f>
        <v>0</v>
      </c>
      <c r="D36" s="9">
        <f>SUMIFS('FTA costs'!Q$10:Q$81,'FTA costs'!$B$10:$B$81,Summary!$B36)</f>
        <v>0</v>
      </c>
      <c r="E36" s="9">
        <f>SUMIFS('FTA costs'!R$10:R$81,'FTA costs'!$B$10:$B$81,Summary!$B36)</f>
        <v>0</v>
      </c>
      <c r="F36" s="9">
        <f>SUMIFS('FTA costs'!S$10:S$81,'FTA costs'!$B$10:$B$81,Summary!$B36)</f>
        <v>0</v>
      </c>
      <c r="G36" s="9">
        <f>SUMIFS('FTA costs'!T$10:T$81,'FTA costs'!$B$10:$B$81,Summary!$B36)</f>
        <v>174.12196914033805</v>
      </c>
      <c r="H36" s="9">
        <f>SUMIFS('FTA costs'!U$10:U$81,'FTA costs'!$B$10:$B$81,Summary!$B36)</f>
        <v>501.88096987509186</v>
      </c>
      <c r="I36" s="9">
        <f>SUMIFS('FTA costs'!V$10:V$81,'FTA costs'!$B$10:$B$81,Summary!$B36)</f>
        <v>353.36517266715663</v>
      </c>
      <c r="J36" s="9">
        <f>SUMIFS('FTA costs'!W$10:W$81,'FTA costs'!$B$10:$B$81,Summary!$B36)</f>
        <v>25.606171932402649</v>
      </c>
      <c r="K36" s="9">
        <f>SUMIFS('FTA costs'!X$10:X$81,'FTA costs'!$B$10:$B$81,Summary!$B36)</f>
        <v>25.606171932402649</v>
      </c>
      <c r="L36" s="9">
        <f>SUMIFS('FTA costs'!Y$10:Y$81,'FTA costs'!$B$10:$B$81,Summary!$B36)</f>
        <v>25.606171932402649</v>
      </c>
      <c r="M36" s="33"/>
      <c r="N36" s="9">
        <f t="shared" si="3"/>
        <v>174.12196914033805</v>
      </c>
      <c r="O36" s="9">
        <f t="shared" si="4"/>
        <v>932.06465833945629</v>
      </c>
    </row>
    <row r="37" spans="2:15" customFormat="1" ht="14.5" x14ac:dyDescent="0.35">
      <c r="B37" t="s">
        <v>44</v>
      </c>
      <c r="C37" s="9">
        <f>SUMIFS('FTA costs'!P$10:P$81,'FTA costs'!$B$10:$B$81,Summary!$B37)</f>
        <v>0</v>
      </c>
      <c r="D37" s="9">
        <f>SUMIFS('FTA costs'!Q$10:Q$81,'FTA costs'!$B$10:$B$81,Summary!$B37)</f>
        <v>0</v>
      </c>
      <c r="E37" s="9">
        <f>SUMIFS('FTA costs'!R$10:R$81,'FTA costs'!$B$10:$B$81,Summary!$B37)</f>
        <v>0</v>
      </c>
      <c r="F37" s="9">
        <f>SUMIFS('FTA costs'!S$10:S$81,'FTA costs'!$B$10:$B$81,Summary!$B37)</f>
        <v>0</v>
      </c>
      <c r="G37" s="9">
        <f>SUMIFS('FTA costs'!T$10:T$81,'FTA costs'!$B$10:$B$81,Summary!$B37)</f>
        <v>679.07567964731822</v>
      </c>
      <c r="H37" s="9">
        <f>SUMIFS('FTA costs'!U$10:U$81,'FTA costs'!$B$10:$B$81,Summary!$B37)</f>
        <v>2037.2270389419548</v>
      </c>
      <c r="I37" s="9">
        <f>SUMIFS('FTA costs'!V$10:V$81,'FTA costs'!$B$10:$B$81,Summary!$B37)</f>
        <v>1358.1513592946364</v>
      </c>
      <c r="J37" s="9">
        <f>SUMIFS('FTA costs'!W$10:W$81,'FTA costs'!$B$10:$B$81,Summary!$B37)</f>
        <v>679.07567964731822</v>
      </c>
      <c r="K37" s="9">
        <f>SUMIFS('FTA costs'!X$10:X$81,'FTA costs'!$B$10:$B$81,Summary!$B37)</f>
        <v>0</v>
      </c>
      <c r="L37" s="9">
        <f>SUMIFS('FTA costs'!Y$10:Y$81,'FTA costs'!$B$10:$B$81,Summary!$B37)</f>
        <v>0</v>
      </c>
      <c r="M37" s="33"/>
      <c r="N37" s="9">
        <f t="shared" si="3"/>
        <v>679.07567964731822</v>
      </c>
      <c r="O37" s="9">
        <f t="shared" si="4"/>
        <v>4074.4540778839096</v>
      </c>
    </row>
    <row r="38" spans="2:15" customFormat="1" ht="15" thickBot="1" x14ac:dyDescent="0.4">
      <c r="B38" s="20" t="s">
        <v>4</v>
      </c>
      <c r="C38" s="21">
        <f>SUM(C14:C37)</f>
        <v>0</v>
      </c>
      <c r="D38" s="21">
        <f t="shared" ref="D38:O38" si="5">SUM(D14:D37)</f>
        <v>0</v>
      </c>
      <c r="E38" s="21">
        <f t="shared" si="5"/>
        <v>0</v>
      </c>
      <c r="F38" s="21">
        <f t="shared" si="5"/>
        <v>2866.636110205392</v>
      </c>
      <c r="G38" s="21">
        <f t="shared" si="5"/>
        <v>20519.019112647333</v>
      </c>
      <c r="H38" s="21">
        <f t="shared" si="5"/>
        <v>10945.235820904205</v>
      </c>
      <c r="I38" s="21">
        <f t="shared" si="5"/>
        <v>4752.00585588383</v>
      </c>
      <c r="J38" s="21">
        <f t="shared" si="5"/>
        <v>2224.9265135407395</v>
      </c>
      <c r="K38" s="21">
        <f t="shared" si="5"/>
        <v>25.606171932402649</v>
      </c>
      <c r="L38" s="21">
        <f t="shared" si="5"/>
        <v>25.606171932402649</v>
      </c>
      <c r="M38" s="23"/>
      <c r="N38" s="21">
        <f t="shared" si="5"/>
        <v>23385.655222852729</v>
      </c>
      <c r="O38" s="21">
        <f t="shared" si="5"/>
        <v>17973.380534193577</v>
      </c>
    </row>
    <row r="39" spans="2:15" x14ac:dyDescent="0.3">
      <c r="D39" s="25"/>
      <c r="E39" s="25"/>
      <c r="F39" s="25"/>
      <c r="G39" s="25"/>
      <c r="H39" s="25"/>
    </row>
    <row r="41" spans="2:15" x14ac:dyDescent="0.3">
      <c r="D41" s="26"/>
      <c r="E41" s="26"/>
      <c r="F41" s="26"/>
      <c r="G41" s="26"/>
      <c r="H41" s="26"/>
    </row>
    <row r="42" spans="2:15" x14ac:dyDescent="0.3">
      <c r="D42" s="26"/>
      <c r="E42" s="26"/>
      <c r="F42" s="26"/>
      <c r="G42" s="26"/>
      <c r="H42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943E-494F-4AE6-8BBE-78271E9FDB87}">
  <dimension ref="A1:AC82"/>
  <sheetViews>
    <sheetView showGridLines="0" workbookViewId="0">
      <pane ySplit="9" topLeftCell="A10" activePane="bottomLeft" state="frozen"/>
      <selection pane="bottomLeft"/>
    </sheetView>
  </sheetViews>
  <sheetFormatPr defaultRowHeight="14.5" x14ac:dyDescent="0.35"/>
  <cols>
    <col min="1" max="1" width="2.6328125" customWidth="1"/>
    <col min="2" max="2" width="34.6328125" customWidth="1"/>
    <col min="3" max="3" width="20.6328125" customWidth="1"/>
    <col min="4" max="4" width="2.81640625"/>
    <col min="5" max="25" width="8.6328125" customWidth="1"/>
    <col min="26" max="26" width="4.7265625" bestFit="1" customWidth="1"/>
  </cols>
  <sheetData>
    <row r="1" spans="1:29" s="1" customFormat="1" x14ac:dyDescent="0.35">
      <c r="G1" s="34"/>
      <c r="Z1" s="2"/>
      <c r="AA1"/>
      <c r="AC1" s="17"/>
    </row>
    <row r="2" spans="1:29" s="1" customFormat="1" ht="18.5" x14ac:dyDescent="0.45">
      <c r="B2" s="3" t="s">
        <v>10</v>
      </c>
      <c r="G2" s="34"/>
      <c r="Z2" s="2"/>
      <c r="AA2"/>
    </row>
    <row r="3" spans="1:29" s="2" customFormat="1" ht="15.5" x14ac:dyDescent="0.35">
      <c r="A3" s="1"/>
      <c r="B3" s="4" t="s">
        <v>48</v>
      </c>
      <c r="C3" s="1"/>
      <c r="D3" s="1"/>
      <c r="E3" s="1"/>
      <c r="F3" s="1"/>
      <c r="G3" s="34"/>
      <c r="H3" s="1"/>
      <c r="I3" s="1"/>
      <c r="J3" s="1"/>
      <c r="K3" s="1"/>
      <c r="L3" s="1"/>
      <c r="M3" s="1"/>
      <c r="N3" s="1"/>
      <c r="O3" s="5"/>
      <c r="P3" s="5"/>
      <c r="Q3" s="5"/>
      <c r="R3" s="5"/>
      <c r="S3" s="1"/>
      <c r="T3" s="1"/>
      <c r="U3" s="1"/>
      <c r="V3" s="1"/>
      <c r="W3" s="1"/>
      <c r="X3" s="1"/>
      <c r="Y3" s="1"/>
      <c r="AA3"/>
      <c r="AC3" s="16"/>
    </row>
    <row r="4" spans="1:29" s="2" customFormat="1" ht="15.5" x14ac:dyDescent="0.35">
      <c r="A4" s="1"/>
      <c r="B4" s="4"/>
      <c r="C4" s="1"/>
      <c r="D4" s="1"/>
      <c r="E4" s="1"/>
      <c r="F4" s="1"/>
      <c r="G4" s="34"/>
      <c r="H4" s="1"/>
      <c r="I4" s="1"/>
      <c r="J4" s="1"/>
      <c r="K4" s="1"/>
      <c r="L4" s="1"/>
      <c r="M4" s="1"/>
      <c r="N4" s="1"/>
      <c r="O4" s="5"/>
      <c r="P4" s="5"/>
      <c r="Q4" s="5"/>
      <c r="R4" s="5"/>
      <c r="S4" s="1"/>
      <c r="T4" s="1"/>
      <c r="U4" s="1"/>
      <c r="V4" s="1"/>
      <c r="W4" s="1"/>
      <c r="X4" s="1"/>
      <c r="Y4" s="1"/>
      <c r="AA4"/>
      <c r="AC4" s="16"/>
    </row>
    <row r="5" spans="1:29" s="2" customFormat="1" x14ac:dyDescent="0.35">
      <c r="A5" s="1"/>
      <c r="B5" s="11" t="s">
        <v>9</v>
      </c>
      <c r="C5" s="12"/>
      <c r="D5" s="12"/>
      <c r="E5" s="19"/>
      <c r="F5" s="1"/>
      <c r="G5" s="34"/>
      <c r="H5" s="1"/>
      <c r="I5" s="1"/>
      <c r="J5" s="1"/>
      <c r="K5" s="1"/>
      <c r="L5" s="1"/>
      <c r="M5" s="1"/>
      <c r="N5" s="1"/>
      <c r="O5" s="5"/>
      <c r="P5" s="5"/>
      <c r="Q5" s="5"/>
      <c r="R5" s="5"/>
      <c r="S5" s="1"/>
      <c r="T5" s="1"/>
      <c r="U5" s="1"/>
      <c r="V5" s="1"/>
      <c r="W5" s="1"/>
      <c r="X5" s="1"/>
      <c r="Y5" s="1"/>
      <c r="AA5"/>
      <c r="AC5" s="16"/>
    </row>
    <row r="6" spans="1:29" s="2" customFormat="1" x14ac:dyDescent="0.35">
      <c r="A6" s="1"/>
      <c r="B6" s="13" t="s">
        <v>11</v>
      </c>
      <c r="C6" s="15">
        <v>155.36216214675611</v>
      </c>
      <c r="D6" s="14"/>
      <c r="E6"/>
      <c r="F6" s="1"/>
      <c r="G6" s="34"/>
      <c r="H6" s="1"/>
      <c r="I6" s="1"/>
      <c r="J6" s="1"/>
      <c r="K6" s="1"/>
      <c r="L6" s="1"/>
      <c r="M6" s="1"/>
      <c r="N6" s="1"/>
      <c r="O6" s="5"/>
      <c r="P6" s="5"/>
      <c r="Q6" s="5"/>
      <c r="R6" s="5"/>
      <c r="S6" s="1"/>
      <c r="T6" s="1"/>
      <c r="U6" s="1"/>
      <c r="V6" s="1"/>
      <c r="W6" s="1"/>
      <c r="X6" s="1"/>
      <c r="Y6" s="1"/>
      <c r="AA6"/>
      <c r="AC6" s="1"/>
    </row>
    <row r="7" spans="1:29" x14ac:dyDescent="0.35">
      <c r="G7" s="35"/>
      <c r="H7" s="24"/>
      <c r="I7" s="24"/>
      <c r="J7" s="24"/>
      <c r="K7" s="24"/>
      <c r="L7" s="24"/>
    </row>
    <row r="8" spans="1:29" x14ac:dyDescent="0.35">
      <c r="B8" s="7" t="s">
        <v>12</v>
      </c>
      <c r="C8" s="7" t="s">
        <v>8</v>
      </c>
      <c r="D8" s="7"/>
      <c r="E8" s="36" t="s">
        <v>13</v>
      </c>
      <c r="F8" s="36"/>
      <c r="G8" s="36"/>
      <c r="H8" s="36"/>
      <c r="I8" s="36"/>
      <c r="J8" s="36"/>
      <c r="K8" s="36"/>
      <c r="L8" s="36"/>
      <c r="M8" s="36"/>
      <c r="N8" s="36"/>
      <c r="O8" s="6"/>
      <c r="P8" s="36" t="s">
        <v>14</v>
      </c>
      <c r="Q8" s="36"/>
      <c r="R8" s="36"/>
      <c r="S8" s="36"/>
      <c r="T8" s="36"/>
      <c r="U8" s="36"/>
      <c r="V8" s="36"/>
      <c r="W8" s="36"/>
      <c r="X8" s="36"/>
      <c r="Y8" s="36"/>
      <c r="AA8" s="6"/>
      <c r="AB8" s="6"/>
    </row>
    <row r="9" spans="1:29" ht="14.25" customHeight="1" x14ac:dyDescent="0.35">
      <c r="B9" s="6"/>
      <c r="C9" s="6"/>
      <c r="D9" s="6"/>
      <c r="E9" s="6" t="s">
        <v>15</v>
      </c>
      <c r="F9" s="10" t="s">
        <v>0</v>
      </c>
      <c r="G9" s="10" t="s">
        <v>1</v>
      </c>
      <c r="H9" s="10" t="s">
        <v>2</v>
      </c>
      <c r="I9" s="10" t="s">
        <v>3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10"/>
      <c r="P9" s="6" t="s">
        <v>15</v>
      </c>
      <c r="Q9" s="10" t="s">
        <v>0</v>
      </c>
      <c r="R9" s="10" t="s">
        <v>1</v>
      </c>
      <c r="S9" s="10" t="s">
        <v>2</v>
      </c>
      <c r="T9" s="10" t="s">
        <v>3</v>
      </c>
      <c r="U9" s="10" t="s">
        <v>16</v>
      </c>
      <c r="V9" s="10" t="s">
        <v>17</v>
      </c>
      <c r="W9" s="10" t="s">
        <v>18</v>
      </c>
      <c r="X9" s="10" t="s">
        <v>19</v>
      </c>
      <c r="Y9" s="10" t="s">
        <v>20</v>
      </c>
      <c r="AA9" s="6" t="s">
        <v>49</v>
      </c>
      <c r="AB9" s="6" t="s">
        <v>50</v>
      </c>
    </row>
    <row r="10" spans="1:29" x14ac:dyDescent="0.35">
      <c r="B10" t="s">
        <v>21</v>
      </c>
      <c r="C10" t="s">
        <v>51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8"/>
      <c r="AA10" s="9">
        <f>SUM(P10:T10)</f>
        <v>0</v>
      </c>
      <c r="AB10" s="9">
        <f>SUM(U10:Y10)</f>
        <v>0</v>
      </c>
    </row>
    <row r="11" spans="1:29" x14ac:dyDescent="0.35">
      <c r="B11" t="s">
        <v>21</v>
      </c>
      <c r="C11" t="s">
        <v>52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8"/>
      <c r="AA11" s="9">
        <f t="shared" ref="AA11:AA74" si="0">SUM(P11:T11)</f>
        <v>0</v>
      </c>
      <c r="AB11" s="9">
        <f t="shared" ref="AB11:AB74" si="1">SUM(U11:Y11)</f>
        <v>0</v>
      </c>
    </row>
    <row r="12" spans="1:29" x14ac:dyDescent="0.35">
      <c r="B12" t="s">
        <v>21</v>
      </c>
      <c r="C12" t="s">
        <v>53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8"/>
      <c r="AA12" s="9">
        <f t="shared" si="0"/>
        <v>0</v>
      </c>
      <c r="AB12" s="9">
        <f t="shared" si="1"/>
        <v>0</v>
      </c>
    </row>
    <row r="13" spans="1:29" x14ac:dyDescent="0.35">
      <c r="B13" t="s">
        <v>22</v>
      </c>
      <c r="C13" t="s">
        <v>51</v>
      </c>
      <c r="E13" s="30">
        <v>0</v>
      </c>
      <c r="F13" s="30">
        <v>0</v>
      </c>
      <c r="G13" s="30">
        <v>0</v>
      </c>
      <c r="H13" s="30">
        <v>1841.7600730215877</v>
      </c>
      <c r="I13" s="30">
        <v>12033.907075151863</v>
      </c>
      <c r="J13" s="30">
        <v>5105.6349832989508</v>
      </c>
      <c r="K13" s="30">
        <v>1773.7324664811299</v>
      </c>
      <c r="L13" s="30">
        <v>886.86623324056495</v>
      </c>
      <c r="M13" s="30">
        <v>0</v>
      </c>
      <c r="N13" s="30">
        <v>0</v>
      </c>
      <c r="P13" s="9">
        <v>0</v>
      </c>
      <c r="Q13" s="9">
        <v>0</v>
      </c>
      <c r="R13" s="9">
        <v>0</v>
      </c>
      <c r="S13" s="9">
        <v>286.13982710020127</v>
      </c>
      <c r="T13" s="9">
        <v>1869.6138222687393</v>
      </c>
      <c r="U13" s="9">
        <v>793.22249013744204</v>
      </c>
      <c r="V13" s="9">
        <v>275.57091106240694</v>
      </c>
      <c r="W13" s="9">
        <v>137.78545553120347</v>
      </c>
      <c r="X13" s="9">
        <v>0</v>
      </c>
      <c r="Y13" s="9">
        <v>0</v>
      </c>
      <c r="Z13" s="8"/>
      <c r="AA13" s="9">
        <f t="shared" si="0"/>
        <v>2155.7536493689404</v>
      </c>
      <c r="AB13" s="9">
        <f t="shared" si="1"/>
        <v>1206.5788567310526</v>
      </c>
    </row>
    <row r="14" spans="1:29" x14ac:dyDescent="0.35">
      <c r="B14" t="s">
        <v>22</v>
      </c>
      <c r="C14" t="s">
        <v>52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P14" s="9">
        <v>0</v>
      </c>
      <c r="Q14" s="9">
        <v>0</v>
      </c>
      <c r="R14" s="9">
        <v>0</v>
      </c>
      <c r="S14" s="9">
        <v>11.005377965392354</v>
      </c>
      <c r="T14" s="9">
        <v>71.908223933413026</v>
      </c>
      <c r="U14" s="9">
        <v>30.508557312978542</v>
      </c>
      <c r="V14" s="9">
        <v>10.598881194707957</v>
      </c>
      <c r="W14" s="9">
        <v>5.2994405973539784</v>
      </c>
      <c r="X14" s="9">
        <v>0</v>
      </c>
      <c r="Y14" s="9">
        <v>0</v>
      </c>
      <c r="Z14" s="8"/>
      <c r="AA14" s="9">
        <f t="shared" si="0"/>
        <v>82.913601898805382</v>
      </c>
      <c r="AB14" s="9">
        <f t="shared" si="1"/>
        <v>46.406879105040474</v>
      </c>
    </row>
    <row r="15" spans="1:29" x14ac:dyDescent="0.35">
      <c r="B15" t="s">
        <v>22</v>
      </c>
      <c r="C15" t="s">
        <v>53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P15" s="9">
        <v>0</v>
      </c>
      <c r="Q15" s="9">
        <v>0</v>
      </c>
      <c r="R15" s="9">
        <v>0</v>
      </c>
      <c r="S15" s="9">
        <v>69.700727114151576</v>
      </c>
      <c r="T15" s="9">
        <v>455.41875157828258</v>
      </c>
      <c r="U15" s="9">
        <v>193.22086298219742</v>
      </c>
      <c r="V15" s="9">
        <v>67.126247566483727</v>
      </c>
      <c r="W15" s="9">
        <v>33.563123783241863</v>
      </c>
      <c r="X15" s="9">
        <v>0</v>
      </c>
      <c r="Y15" s="9">
        <v>0</v>
      </c>
      <c r="Z15" s="8"/>
      <c r="AA15" s="9">
        <f t="shared" si="0"/>
        <v>525.1194786924342</v>
      </c>
      <c r="AB15" s="9">
        <f t="shared" si="1"/>
        <v>293.91023433192299</v>
      </c>
    </row>
    <row r="16" spans="1:29" x14ac:dyDescent="0.35">
      <c r="B16" t="s">
        <v>23</v>
      </c>
      <c r="C16" t="s">
        <v>51</v>
      </c>
      <c r="E16" s="30">
        <v>0</v>
      </c>
      <c r="F16" s="30">
        <v>0</v>
      </c>
      <c r="G16" s="30">
        <v>0</v>
      </c>
      <c r="H16" s="30">
        <v>899.16116772516204</v>
      </c>
      <c r="I16" s="30">
        <v>5875.0442560293332</v>
      </c>
      <c r="J16" s="30">
        <v>2492.6095319407627</v>
      </c>
      <c r="K16" s="30">
        <v>865.94957679621245</v>
      </c>
      <c r="L16" s="30">
        <v>432.97478839810623</v>
      </c>
      <c r="M16" s="30">
        <v>0</v>
      </c>
      <c r="N16" s="30">
        <v>0</v>
      </c>
      <c r="P16" s="9">
        <v>0</v>
      </c>
      <c r="Q16" s="9">
        <v>0</v>
      </c>
      <c r="R16" s="9">
        <v>0</v>
      </c>
      <c r="S16" s="9">
        <v>139.6956231361832</v>
      </c>
      <c r="T16" s="9">
        <v>912.75957832459733</v>
      </c>
      <c r="U16" s="9">
        <v>387.25720626993063</v>
      </c>
      <c r="V16" s="9">
        <v>134.53579856112799</v>
      </c>
      <c r="W16" s="9">
        <v>67.267899280563995</v>
      </c>
      <c r="X16" s="9">
        <v>0</v>
      </c>
      <c r="Y16" s="9">
        <v>0</v>
      </c>
      <c r="Z16" s="8"/>
      <c r="AA16" s="9">
        <f t="shared" si="0"/>
        <v>1052.4552014607805</v>
      </c>
      <c r="AB16" s="9">
        <f t="shared" si="1"/>
        <v>589.06090411162268</v>
      </c>
    </row>
    <row r="17" spans="2:28" x14ac:dyDescent="0.35">
      <c r="B17" t="s">
        <v>23</v>
      </c>
      <c r="C17" t="s">
        <v>52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P17" s="9">
        <v>0</v>
      </c>
      <c r="Q17" s="9">
        <v>0</v>
      </c>
      <c r="R17" s="9">
        <v>0</v>
      </c>
      <c r="S17" s="9">
        <v>5.3729085821608935</v>
      </c>
      <c r="T17" s="9">
        <v>35.106137627869131</v>
      </c>
      <c r="U17" s="9">
        <v>14.894507933458872</v>
      </c>
      <c r="V17" s="9">
        <v>5.1744537908126151</v>
      </c>
      <c r="W17" s="9">
        <v>2.5872268954063076</v>
      </c>
      <c r="X17" s="9">
        <v>0</v>
      </c>
      <c r="Y17" s="9">
        <v>0</v>
      </c>
      <c r="Z17" s="8"/>
      <c r="AA17" s="9">
        <f t="shared" si="0"/>
        <v>40.479046210030027</v>
      </c>
      <c r="AB17" s="9">
        <f t="shared" si="1"/>
        <v>22.656188619677796</v>
      </c>
    </row>
    <row r="18" spans="2:28" x14ac:dyDescent="0.35">
      <c r="B18" t="s">
        <v>23</v>
      </c>
      <c r="C18" t="s">
        <v>53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P18" s="9">
        <v>0</v>
      </c>
      <c r="Q18" s="9">
        <v>0</v>
      </c>
      <c r="R18" s="9">
        <v>0</v>
      </c>
      <c r="S18" s="9">
        <v>34.028421020352319</v>
      </c>
      <c r="T18" s="9">
        <v>222.3388716431711</v>
      </c>
      <c r="U18" s="9">
        <v>94.331883578572871</v>
      </c>
      <c r="V18" s="9">
        <v>32.771540675146561</v>
      </c>
      <c r="W18" s="9">
        <v>16.38577033757328</v>
      </c>
      <c r="X18" s="9">
        <v>0</v>
      </c>
      <c r="Y18" s="9">
        <v>0</v>
      </c>
      <c r="Z18" s="8"/>
      <c r="AA18" s="9">
        <f t="shared" si="0"/>
        <v>256.36729266352341</v>
      </c>
      <c r="AB18" s="9">
        <f t="shared" si="1"/>
        <v>143.48919459129272</v>
      </c>
    </row>
    <row r="19" spans="2:28" x14ac:dyDescent="0.35">
      <c r="B19" t="s">
        <v>24</v>
      </c>
      <c r="C19" t="s">
        <v>51</v>
      </c>
      <c r="E19" s="30">
        <v>0</v>
      </c>
      <c r="F19" s="30">
        <v>0</v>
      </c>
      <c r="G19" s="30">
        <v>0</v>
      </c>
      <c r="H19" s="30">
        <v>764.50418125424426</v>
      </c>
      <c r="I19" s="30">
        <v>4995.2067104403986</v>
      </c>
      <c r="J19" s="30">
        <v>2119.3201817467361</v>
      </c>
      <c r="K19" s="30">
        <v>736.26630684122415</v>
      </c>
      <c r="L19" s="30">
        <v>368.13315342061208</v>
      </c>
      <c r="M19" s="30">
        <v>0</v>
      </c>
      <c r="N19" s="30">
        <v>0</v>
      </c>
      <c r="P19" s="9">
        <v>0</v>
      </c>
      <c r="Q19" s="9">
        <v>0</v>
      </c>
      <c r="R19" s="9">
        <v>0</v>
      </c>
      <c r="S19" s="9">
        <v>118.77502256989492</v>
      </c>
      <c r="T19" s="9">
        <v>776.06611490400542</v>
      </c>
      <c r="U19" s="9">
        <v>329.26216571742901</v>
      </c>
      <c r="V19" s="9">
        <v>114.38792534665956</v>
      </c>
      <c r="W19" s="9">
        <v>57.193962673329779</v>
      </c>
      <c r="X19" s="9">
        <v>0</v>
      </c>
      <c r="Y19" s="9">
        <v>0</v>
      </c>
      <c r="Z19" s="8"/>
      <c r="AA19" s="9">
        <f t="shared" si="0"/>
        <v>894.84113747390029</v>
      </c>
      <c r="AB19" s="9">
        <f t="shared" si="1"/>
        <v>500.84405373741834</v>
      </c>
    </row>
    <row r="20" spans="2:28" x14ac:dyDescent="0.35">
      <c r="B20" t="s">
        <v>24</v>
      </c>
      <c r="C20" t="s">
        <v>52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P20" s="9">
        <v>0</v>
      </c>
      <c r="Q20" s="9">
        <v>0</v>
      </c>
      <c r="R20" s="9">
        <v>0</v>
      </c>
      <c r="S20" s="9">
        <v>4.5682700988421123</v>
      </c>
      <c r="T20" s="9">
        <v>29.848696727077133</v>
      </c>
      <c r="U20" s="9">
        <v>12.663929450670347</v>
      </c>
      <c r="V20" s="9">
        <v>4.3995355902561375</v>
      </c>
      <c r="W20" s="9">
        <v>2.1997677951280687</v>
      </c>
      <c r="X20" s="9">
        <v>0</v>
      </c>
      <c r="Y20" s="9">
        <v>0</v>
      </c>
      <c r="Z20" s="8"/>
      <c r="AA20" s="9">
        <f t="shared" si="0"/>
        <v>34.416966825919246</v>
      </c>
      <c r="AB20" s="9">
        <f t="shared" si="1"/>
        <v>19.263232836054552</v>
      </c>
    </row>
    <row r="21" spans="2:28" x14ac:dyDescent="0.35">
      <c r="B21" t="s">
        <v>24</v>
      </c>
      <c r="C21" t="s">
        <v>53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P21" s="9">
        <v>0</v>
      </c>
      <c r="Q21" s="9">
        <v>0</v>
      </c>
      <c r="R21" s="9">
        <v>0</v>
      </c>
      <c r="S21" s="9">
        <v>28.932377292666715</v>
      </c>
      <c r="T21" s="9">
        <v>189.04174593815517</v>
      </c>
      <c r="U21" s="9">
        <v>80.204886520912183</v>
      </c>
      <c r="V21" s="9">
        <v>27.863725404955535</v>
      </c>
      <c r="W21" s="9">
        <v>13.931862702477767</v>
      </c>
      <c r="X21" s="9">
        <v>0</v>
      </c>
      <c r="Y21" s="9">
        <v>0</v>
      </c>
      <c r="Z21" s="8"/>
      <c r="AA21" s="9">
        <f t="shared" si="0"/>
        <v>217.97412323082187</v>
      </c>
      <c r="AB21" s="9">
        <f t="shared" si="1"/>
        <v>122.00047462834549</v>
      </c>
    </row>
    <row r="22" spans="2:28" x14ac:dyDescent="0.35">
      <c r="B22" t="s">
        <v>25</v>
      </c>
      <c r="C22" t="s">
        <v>51</v>
      </c>
      <c r="E22" s="30">
        <v>0</v>
      </c>
      <c r="F22" s="30">
        <v>0</v>
      </c>
      <c r="G22" s="30">
        <v>0</v>
      </c>
      <c r="H22" s="30">
        <v>1572.4461000797512</v>
      </c>
      <c r="I22" s="30">
        <v>10274.231983973996</v>
      </c>
      <c r="J22" s="30">
        <v>4359.0562829108976</v>
      </c>
      <c r="K22" s="30">
        <v>1514.3659265711528</v>
      </c>
      <c r="L22" s="30">
        <v>757.18296328557642</v>
      </c>
      <c r="M22" s="30">
        <v>0</v>
      </c>
      <c r="N22" s="30">
        <v>0</v>
      </c>
      <c r="P22" s="9">
        <v>0</v>
      </c>
      <c r="Q22" s="9">
        <v>0</v>
      </c>
      <c r="R22" s="9">
        <v>0</v>
      </c>
      <c r="S22" s="9">
        <v>244.29862596762459</v>
      </c>
      <c r="T22" s="9">
        <v>1596.2268954275555</v>
      </c>
      <c r="U22" s="9">
        <v>677.23240903243891</v>
      </c>
      <c r="V22" s="9">
        <v>235.27516463347001</v>
      </c>
      <c r="W22" s="9">
        <v>117.63758231673501</v>
      </c>
      <c r="X22" s="9">
        <v>0</v>
      </c>
      <c r="Y22" s="9">
        <v>0</v>
      </c>
      <c r="Z22" s="8"/>
      <c r="AA22" s="9">
        <f t="shared" si="0"/>
        <v>1840.52552139518</v>
      </c>
      <c r="AB22" s="9">
        <f t="shared" si="1"/>
        <v>1030.1451559826439</v>
      </c>
    </row>
    <row r="23" spans="2:28" x14ac:dyDescent="0.35">
      <c r="B23" t="s">
        <v>25</v>
      </c>
      <c r="C23" t="s">
        <v>52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P23" s="9">
        <v>0</v>
      </c>
      <c r="Q23" s="9">
        <v>0</v>
      </c>
      <c r="R23" s="9">
        <v>0</v>
      </c>
      <c r="S23" s="9">
        <v>9.3961009987547897</v>
      </c>
      <c r="T23" s="9">
        <v>61.393342131829037</v>
      </c>
      <c r="U23" s="9">
        <v>26.047400347401481</v>
      </c>
      <c r="V23" s="9">
        <v>9.0490447935949998</v>
      </c>
      <c r="W23" s="9">
        <v>4.5245223967974999</v>
      </c>
      <c r="X23" s="9">
        <v>0</v>
      </c>
      <c r="Y23" s="9">
        <v>0</v>
      </c>
      <c r="Z23" s="8"/>
      <c r="AA23" s="9">
        <f t="shared" si="0"/>
        <v>70.789443130583834</v>
      </c>
      <c r="AB23" s="9">
        <f t="shared" si="1"/>
        <v>39.62096753779398</v>
      </c>
    </row>
    <row r="24" spans="2:28" x14ac:dyDescent="0.35">
      <c r="B24" t="s">
        <v>25</v>
      </c>
      <c r="C24" t="s">
        <v>53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P24" s="9">
        <v>0</v>
      </c>
      <c r="Q24" s="9">
        <v>0</v>
      </c>
      <c r="R24" s="9">
        <v>0</v>
      </c>
      <c r="S24" s="9">
        <v>59.508639658780346</v>
      </c>
      <c r="T24" s="9">
        <v>388.82450016825061</v>
      </c>
      <c r="U24" s="9">
        <v>164.96686886687607</v>
      </c>
      <c r="V24" s="9">
        <v>57.310617026101667</v>
      </c>
      <c r="W24" s="9">
        <v>28.655308513050834</v>
      </c>
      <c r="X24" s="9">
        <v>0</v>
      </c>
      <c r="Y24" s="9">
        <v>0</v>
      </c>
      <c r="Z24" s="8"/>
      <c r="AA24" s="9">
        <f t="shared" si="0"/>
        <v>448.33313982703095</v>
      </c>
      <c r="AB24" s="9">
        <f t="shared" si="1"/>
        <v>250.93279440602856</v>
      </c>
    </row>
    <row r="25" spans="2:28" x14ac:dyDescent="0.35">
      <c r="B25" t="s">
        <v>26</v>
      </c>
      <c r="C25" t="s">
        <v>51</v>
      </c>
      <c r="E25" s="30">
        <v>0</v>
      </c>
      <c r="F25" s="30">
        <v>0</v>
      </c>
      <c r="G25" s="30">
        <v>0</v>
      </c>
      <c r="H25" s="30">
        <v>1303.1321271379163</v>
      </c>
      <c r="I25" s="30">
        <v>8514.556892796134</v>
      </c>
      <c r="J25" s="30">
        <v>3612.4775825228444</v>
      </c>
      <c r="K25" s="30">
        <v>1254.9993866611776</v>
      </c>
      <c r="L25" s="30">
        <v>627.4996933305888</v>
      </c>
      <c r="M25" s="30">
        <v>0</v>
      </c>
      <c r="N25" s="30">
        <v>0</v>
      </c>
      <c r="P25" s="9">
        <v>0</v>
      </c>
      <c r="Q25" s="9">
        <v>0</v>
      </c>
      <c r="R25" s="9">
        <v>0</v>
      </c>
      <c r="S25" s="9">
        <v>202.45742483504816</v>
      </c>
      <c r="T25" s="9">
        <v>1322.8399685863728</v>
      </c>
      <c r="U25" s="9">
        <v>561.24232792743567</v>
      </c>
      <c r="V25" s="9">
        <v>194.97941820453335</v>
      </c>
      <c r="W25" s="9">
        <v>97.489709102266673</v>
      </c>
      <c r="X25" s="9">
        <v>0</v>
      </c>
      <c r="Y25" s="9">
        <v>0</v>
      </c>
      <c r="Z25" s="8"/>
      <c r="AA25" s="9">
        <f t="shared" si="0"/>
        <v>1525.297393421421</v>
      </c>
      <c r="AB25" s="9">
        <f t="shared" si="1"/>
        <v>853.7114552342357</v>
      </c>
    </row>
    <row r="26" spans="2:28" x14ac:dyDescent="0.35">
      <c r="B26" t="s">
        <v>26</v>
      </c>
      <c r="C26" t="s">
        <v>52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P26" s="9">
        <v>0</v>
      </c>
      <c r="Q26" s="9">
        <v>0</v>
      </c>
      <c r="R26" s="9">
        <v>0</v>
      </c>
      <c r="S26" s="9">
        <v>7.7868240321172371</v>
      </c>
      <c r="T26" s="9">
        <v>50.878460330245112</v>
      </c>
      <c r="U26" s="9">
        <v>21.586243381824453</v>
      </c>
      <c r="V26" s="9">
        <v>7.4992083924820507</v>
      </c>
      <c r="W26" s="9">
        <v>3.7496041962410254</v>
      </c>
      <c r="X26" s="9">
        <v>0</v>
      </c>
      <c r="Y26" s="9">
        <v>0</v>
      </c>
      <c r="Z26" s="8"/>
      <c r="AA26" s="9">
        <f t="shared" si="0"/>
        <v>58.66528436236235</v>
      </c>
      <c r="AB26" s="9">
        <f t="shared" si="1"/>
        <v>32.835055970547529</v>
      </c>
    </row>
    <row r="27" spans="2:28" x14ac:dyDescent="0.35">
      <c r="B27" t="s">
        <v>26</v>
      </c>
      <c r="C27" t="s">
        <v>53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P27" s="9">
        <v>0</v>
      </c>
      <c r="Q27" s="9">
        <v>0</v>
      </c>
      <c r="R27" s="9">
        <v>0</v>
      </c>
      <c r="S27" s="9">
        <v>49.316552203409167</v>
      </c>
      <c r="T27" s="9">
        <v>322.23024875821909</v>
      </c>
      <c r="U27" s="9">
        <v>136.71287475155489</v>
      </c>
      <c r="V27" s="9">
        <v>47.494986485719664</v>
      </c>
      <c r="W27" s="9">
        <v>23.747493242859832</v>
      </c>
      <c r="X27" s="9">
        <v>0</v>
      </c>
      <c r="Y27" s="9">
        <v>0</v>
      </c>
      <c r="Z27" s="8"/>
      <c r="AA27" s="9">
        <f t="shared" si="0"/>
        <v>371.54680096162826</v>
      </c>
      <c r="AB27" s="9">
        <f t="shared" si="1"/>
        <v>207.95535448013439</v>
      </c>
    </row>
    <row r="28" spans="2:28" x14ac:dyDescent="0.35">
      <c r="B28" t="s">
        <v>27</v>
      </c>
      <c r="C28" t="s">
        <v>51</v>
      </c>
      <c r="E28" s="30">
        <v>0</v>
      </c>
      <c r="F28" s="30">
        <v>0</v>
      </c>
      <c r="G28" s="30">
        <v>0</v>
      </c>
      <c r="H28" s="30">
        <v>144.79245857087943</v>
      </c>
      <c r="I28" s="30">
        <v>946.0618769773472</v>
      </c>
      <c r="J28" s="30">
        <v>401.38639805809345</v>
      </c>
      <c r="K28" s="30">
        <v>139.44437629568623</v>
      </c>
      <c r="L28" s="30">
        <v>69.722188147843113</v>
      </c>
      <c r="M28" s="30">
        <v>0</v>
      </c>
      <c r="N28" s="30">
        <v>0</v>
      </c>
      <c r="P28" s="9">
        <v>0</v>
      </c>
      <c r="Q28" s="9">
        <v>0</v>
      </c>
      <c r="R28" s="9">
        <v>0</v>
      </c>
      <c r="S28" s="9">
        <v>22.495269426116437</v>
      </c>
      <c r="T28" s="9">
        <v>146.98221873181905</v>
      </c>
      <c r="U28" s="9">
        <v>62.360258658603904</v>
      </c>
      <c r="V28" s="9">
        <v>21.664379800503678</v>
      </c>
      <c r="W28" s="9">
        <v>10.832189900251839</v>
      </c>
      <c r="X28" s="9">
        <v>0</v>
      </c>
      <c r="Y28" s="9">
        <v>0</v>
      </c>
      <c r="Z28" s="8"/>
      <c r="AA28" s="9">
        <f t="shared" si="0"/>
        <v>169.47748815793548</v>
      </c>
      <c r="AB28" s="9">
        <f t="shared" si="1"/>
        <v>94.856828359359412</v>
      </c>
    </row>
    <row r="29" spans="2:28" x14ac:dyDescent="0.35">
      <c r="B29" t="s">
        <v>27</v>
      </c>
      <c r="C29" t="s">
        <v>52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P29" s="9">
        <v>0</v>
      </c>
      <c r="Q29" s="9">
        <v>0</v>
      </c>
      <c r="R29" s="9">
        <v>0</v>
      </c>
      <c r="S29" s="9">
        <v>0.86520267023524777</v>
      </c>
      <c r="T29" s="9">
        <v>5.6531622589161179</v>
      </c>
      <c r="U29" s="9">
        <v>2.3984714868693815</v>
      </c>
      <c r="V29" s="9">
        <v>0.83324537694244927</v>
      </c>
      <c r="W29" s="9">
        <v>0.41662268847122463</v>
      </c>
      <c r="X29" s="9">
        <v>0</v>
      </c>
      <c r="Y29" s="9">
        <v>0</v>
      </c>
      <c r="Z29" s="8"/>
      <c r="AA29" s="9">
        <f t="shared" si="0"/>
        <v>6.5183649291513657</v>
      </c>
      <c r="AB29" s="9">
        <f t="shared" si="1"/>
        <v>3.6483395522830553</v>
      </c>
    </row>
    <row r="30" spans="2:28" x14ac:dyDescent="0.35">
      <c r="B30" t="s">
        <v>27</v>
      </c>
      <c r="C30" t="s">
        <v>53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P30" s="9">
        <v>0</v>
      </c>
      <c r="Q30" s="9">
        <v>0</v>
      </c>
      <c r="R30" s="9">
        <v>0</v>
      </c>
      <c r="S30" s="9">
        <v>5.4796169114899014</v>
      </c>
      <c r="T30" s="9">
        <v>35.803360973135412</v>
      </c>
      <c r="U30" s="9">
        <v>15.190319416839415</v>
      </c>
      <c r="V30" s="9">
        <v>5.2772207206355128</v>
      </c>
      <c r="W30" s="9">
        <v>2.6386103603177564</v>
      </c>
      <c r="X30" s="9">
        <v>0</v>
      </c>
      <c r="Y30" s="9">
        <v>0</v>
      </c>
      <c r="Z30" s="8"/>
      <c r="AA30" s="9">
        <f t="shared" si="0"/>
        <v>41.282977884625311</v>
      </c>
      <c r="AB30" s="9">
        <f t="shared" si="1"/>
        <v>23.106150497792683</v>
      </c>
    </row>
    <row r="31" spans="2:28" x14ac:dyDescent="0.35">
      <c r="B31" t="s">
        <v>28</v>
      </c>
      <c r="C31" t="s">
        <v>51</v>
      </c>
      <c r="E31" s="30">
        <v>0</v>
      </c>
      <c r="F31" s="30">
        <v>0</v>
      </c>
      <c r="G31" s="30">
        <v>0</v>
      </c>
      <c r="H31" s="30">
        <v>868.75475142527773</v>
      </c>
      <c r="I31" s="30">
        <v>5676.371261864092</v>
      </c>
      <c r="J31" s="30">
        <v>2408.3183883485649</v>
      </c>
      <c r="K31" s="30">
        <v>836.66625777411866</v>
      </c>
      <c r="L31" s="30">
        <v>418.33312888705933</v>
      </c>
      <c r="M31" s="30">
        <v>0</v>
      </c>
      <c r="N31" s="30">
        <v>0</v>
      </c>
      <c r="P31" s="9">
        <v>0</v>
      </c>
      <c r="Q31" s="9">
        <v>0</v>
      </c>
      <c r="R31" s="9">
        <v>0</v>
      </c>
      <c r="S31" s="9">
        <v>134.97161655669882</v>
      </c>
      <c r="T31" s="9">
        <v>881.89331239091564</v>
      </c>
      <c r="U31" s="9">
        <v>374.16155195162412</v>
      </c>
      <c r="V31" s="9">
        <v>129.98627880302226</v>
      </c>
      <c r="W31" s="9">
        <v>64.993139401511129</v>
      </c>
      <c r="X31" s="9">
        <v>0</v>
      </c>
      <c r="Y31" s="9">
        <v>0</v>
      </c>
      <c r="Z31" s="8"/>
      <c r="AA31" s="9">
        <f t="shared" si="0"/>
        <v>1016.8649289476144</v>
      </c>
      <c r="AB31" s="9">
        <f t="shared" si="1"/>
        <v>569.14097015615755</v>
      </c>
    </row>
    <row r="32" spans="2:28" x14ac:dyDescent="0.35">
      <c r="B32" t="s">
        <v>28</v>
      </c>
      <c r="C32" t="s">
        <v>52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P32" s="9">
        <v>0</v>
      </c>
      <c r="Q32" s="9">
        <v>0</v>
      </c>
      <c r="R32" s="9">
        <v>0</v>
      </c>
      <c r="S32" s="9">
        <v>5.1912160214114911</v>
      </c>
      <c r="T32" s="9">
        <v>33.918973553496755</v>
      </c>
      <c r="U32" s="9">
        <v>14.390828921216308</v>
      </c>
      <c r="V32" s="9">
        <v>4.9994722616547023</v>
      </c>
      <c r="W32" s="9">
        <v>2.4997361308273511</v>
      </c>
      <c r="X32" s="9">
        <v>0</v>
      </c>
      <c r="Y32" s="9">
        <v>0</v>
      </c>
      <c r="Z32" s="8"/>
      <c r="AA32" s="9">
        <f t="shared" si="0"/>
        <v>39.110189574908247</v>
      </c>
      <c r="AB32" s="9">
        <f t="shared" si="1"/>
        <v>21.890037313698361</v>
      </c>
    </row>
    <row r="33" spans="2:28" x14ac:dyDescent="0.35">
      <c r="B33" t="s">
        <v>28</v>
      </c>
      <c r="C33" t="s">
        <v>53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P33" s="9">
        <v>0</v>
      </c>
      <c r="Q33" s="9">
        <v>0</v>
      </c>
      <c r="R33" s="9">
        <v>0</v>
      </c>
      <c r="S33" s="9">
        <v>32.877701468939456</v>
      </c>
      <c r="T33" s="9">
        <v>214.82016583881276</v>
      </c>
      <c r="U33" s="9">
        <v>91.141916501036633</v>
      </c>
      <c r="V33" s="9">
        <v>31.663324323813114</v>
      </c>
      <c r="W33" s="9">
        <v>15.831662161906557</v>
      </c>
      <c r="X33" s="9">
        <v>0</v>
      </c>
      <c r="Y33" s="9">
        <v>0</v>
      </c>
      <c r="Z33" s="8"/>
      <c r="AA33" s="9">
        <f t="shared" si="0"/>
        <v>247.6978673077522</v>
      </c>
      <c r="AB33" s="9">
        <f t="shared" si="1"/>
        <v>138.6369029867563</v>
      </c>
    </row>
    <row r="34" spans="2:28" x14ac:dyDescent="0.35">
      <c r="B34" t="s">
        <v>29</v>
      </c>
      <c r="C34" t="s">
        <v>51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8"/>
      <c r="AA34" s="9">
        <f t="shared" si="0"/>
        <v>0</v>
      </c>
      <c r="AB34" s="9">
        <f t="shared" si="1"/>
        <v>0</v>
      </c>
    </row>
    <row r="35" spans="2:28" x14ac:dyDescent="0.35">
      <c r="B35" t="s">
        <v>29</v>
      </c>
      <c r="C35" t="s">
        <v>52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8"/>
      <c r="AA35" s="9">
        <f t="shared" si="0"/>
        <v>0</v>
      </c>
      <c r="AB35" s="9">
        <f t="shared" si="1"/>
        <v>0</v>
      </c>
    </row>
    <row r="36" spans="2:28" x14ac:dyDescent="0.35">
      <c r="B36" t="s">
        <v>29</v>
      </c>
      <c r="C36" t="s">
        <v>53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8"/>
      <c r="AA36" s="9">
        <f t="shared" si="0"/>
        <v>0</v>
      </c>
      <c r="AB36" s="9">
        <f t="shared" si="1"/>
        <v>0</v>
      </c>
    </row>
    <row r="37" spans="2:28" x14ac:dyDescent="0.35">
      <c r="B37" t="s">
        <v>30</v>
      </c>
      <c r="C37" t="s">
        <v>51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8"/>
      <c r="AA37" s="9">
        <f t="shared" si="0"/>
        <v>0</v>
      </c>
      <c r="AB37" s="9">
        <f t="shared" si="1"/>
        <v>0</v>
      </c>
    </row>
    <row r="38" spans="2:28" x14ac:dyDescent="0.35">
      <c r="B38" t="s">
        <v>30</v>
      </c>
      <c r="C38" t="s">
        <v>52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AA38" s="9">
        <f t="shared" si="0"/>
        <v>0</v>
      </c>
      <c r="AB38" s="9">
        <f t="shared" si="1"/>
        <v>0</v>
      </c>
    </row>
    <row r="39" spans="2:28" x14ac:dyDescent="0.35">
      <c r="B39" t="s">
        <v>30</v>
      </c>
      <c r="C39" t="s">
        <v>53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AA39" s="9">
        <f t="shared" si="0"/>
        <v>0</v>
      </c>
      <c r="AB39" s="9">
        <f t="shared" si="1"/>
        <v>0</v>
      </c>
    </row>
    <row r="40" spans="2:28" x14ac:dyDescent="0.35">
      <c r="B40" t="s">
        <v>31</v>
      </c>
      <c r="C40" t="s">
        <v>51</v>
      </c>
      <c r="E40" s="30">
        <v>0</v>
      </c>
      <c r="F40" s="30">
        <v>0</v>
      </c>
      <c r="G40" s="30">
        <v>0</v>
      </c>
      <c r="H40" s="30">
        <v>434.3773757126383</v>
      </c>
      <c r="I40" s="30">
        <v>2838.1856309320419</v>
      </c>
      <c r="J40" s="30">
        <v>1204.1591941742806</v>
      </c>
      <c r="K40" s="30">
        <v>418.33312888705876</v>
      </c>
      <c r="L40" s="30">
        <v>209.16656444352938</v>
      </c>
      <c r="M40" s="30">
        <v>0</v>
      </c>
      <c r="N40" s="30">
        <v>0</v>
      </c>
      <c r="P40" s="9">
        <v>0</v>
      </c>
      <c r="Q40" s="9">
        <v>0</v>
      </c>
      <c r="R40" s="9">
        <v>0</v>
      </c>
      <c r="S40" s="9">
        <v>67.48580827834931</v>
      </c>
      <c r="T40" s="9">
        <v>440.94665619545714</v>
      </c>
      <c r="U40" s="9">
        <v>187.08077597581175</v>
      </c>
      <c r="V40" s="9">
        <v>64.993139401511044</v>
      </c>
      <c r="W40" s="9">
        <v>32.496569700755522</v>
      </c>
      <c r="X40" s="9">
        <v>0</v>
      </c>
      <c r="Y40" s="9">
        <v>0</v>
      </c>
      <c r="AA40" s="9">
        <f t="shared" si="0"/>
        <v>508.43246447380648</v>
      </c>
      <c r="AB40" s="9">
        <f t="shared" si="1"/>
        <v>284.57048507807832</v>
      </c>
    </row>
    <row r="41" spans="2:28" x14ac:dyDescent="0.35">
      <c r="B41" t="s">
        <v>31</v>
      </c>
      <c r="C41" t="s">
        <v>52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P41" s="9">
        <v>0</v>
      </c>
      <c r="Q41" s="9">
        <v>0</v>
      </c>
      <c r="R41" s="9">
        <v>0</v>
      </c>
      <c r="S41" s="9">
        <v>2.5956080107057429</v>
      </c>
      <c r="T41" s="9">
        <v>16.959486776748353</v>
      </c>
      <c r="U41" s="9">
        <v>7.1954144606081432</v>
      </c>
      <c r="V41" s="9">
        <v>2.4997361308273476</v>
      </c>
      <c r="W41" s="9">
        <v>1.2498680654136738</v>
      </c>
      <c r="X41" s="9">
        <v>0</v>
      </c>
      <c r="Y41" s="9">
        <v>0</v>
      </c>
      <c r="AA41" s="9">
        <f t="shared" si="0"/>
        <v>19.555094787454095</v>
      </c>
      <c r="AB41" s="9">
        <f t="shared" si="1"/>
        <v>10.945018656849165</v>
      </c>
    </row>
    <row r="42" spans="2:28" x14ac:dyDescent="0.35">
      <c r="B42" t="s">
        <v>31</v>
      </c>
      <c r="C42" t="s">
        <v>53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P42" s="9">
        <v>0</v>
      </c>
      <c r="Q42" s="9">
        <v>0</v>
      </c>
      <c r="R42" s="9">
        <v>0</v>
      </c>
      <c r="S42" s="9">
        <v>16.438850734469707</v>
      </c>
      <c r="T42" s="9">
        <v>107.41008291940622</v>
      </c>
      <c r="U42" s="9">
        <v>45.570958250518245</v>
      </c>
      <c r="V42" s="9">
        <v>15.831662161906536</v>
      </c>
      <c r="W42" s="9">
        <v>7.9158310809532679</v>
      </c>
      <c r="X42" s="9">
        <v>0</v>
      </c>
      <c r="Y42" s="9">
        <v>0</v>
      </c>
      <c r="AA42" s="9">
        <f t="shared" si="0"/>
        <v>123.84893365387593</v>
      </c>
      <c r="AB42" s="9">
        <f t="shared" si="1"/>
        <v>69.318451493378049</v>
      </c>
    </row>
    <row r="43" spans="2:28" x14ac:dyDescent="0.35">
      <c r="B43" t="s">
        <v>32</v>
      </c>
      <c r="C43" t="s">
        <v>51</v>
      </c>
      <c r="E43" s="30">
        <v>0</v>
      </c>
      <c r="F43" s="30">
        <v>0</v>
      </c>
      <c r="G43" s="30">
        <v>0</v>
      </c>
      <c r="H43" s="30">
        <v>1330.5350280792491</v>
      </c>
      <c r="I43" s="30">
        <v>8693.6051675133604</v>
      </c>
      <c r="J43" s="30">
        <v>3688.4425313450929</v>
      </c>
      <c r="K43" s="30">
        <v>1281.3901287493509</v>
      </c>
      <c r="L43" s="30">
        <v>640.69506437467544</v>
      </c>
      <c r="M43" s="30">
        <v>0</v>
      </c>
      <c r="N43" s="30">
        <v>0</v>
      </c>
      <c r="P43" s="9">
        <v>0</v>
      </c>
      <c r="Q43" s="9">
        <v>0</v>
      </c>
      <c r="R43" s="9">
        <v>0</v>
      </c>
      <c r="S43" s="9">
        <v>206.71479877438699</v>
      </c>
      <c r="T43" s="9">
        <v>1350.6572956750874</v>
      </c>
      <c r="U43" s="9">
        <v>573.04440662382785</v>
      </c>
      <c r="V43" s="9">
        <v>199.07954095600934</v>
      </c>
      <c r="W43" s="9">
        <v>99.539770478004669</v>
      </c>
      <c r="X43" s="9">
        <v>0</v>
      </c>
      <c r="Y43" s="9">
        <v>0</v>
      </c>
      <c r="AA43" s="9">
        <f t="shared" si="0"/>
        <v>1557.3720944494744</v>
      </c>
      <c r="AB43" s="9">
        <f t="shared" si="1"/>
        <v>871.66371805784195</v>
      </c>
    </row>
    <row r="44" spans="2:28" x14ac:dyDescent="0.35">
      <c r="B44" t="s">
        <v>32</v>
      </c>
      <c r="C44" t="s">
        <v>52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P44" s="9">
        <v>0</v>
      </c>
      <c r="Q44" s="9">
        <v>0</v>
      </c>
      <c r="R44" s="9">
        <v>0</v>
      </c>
      <c r="S44" s="9">
        <v>7.7868240321172371</v>
      </c>
      <c r="T44" s="9">
        <v>50.878460330245112</v>
      </c>
      <c r="U44" s="9">
        <v>21.586243381824453</v>
      </c>
      <c r="V44" s="9">
        <v>7.4992083924820507</v>
      </c>
      <c r="W44" s="9">
        <v>3.7496041962410254</v>
      </c>
      <c r="X44" s="9">
        <v>0</v>
      </c>
      <c r="Y44" s="9">
        <v>0</v>
      </c>
      <c r="AA44" s="9">
        <f t="shared" si="0"/>
        <v>58.66528436236235</v>
      </c>
      <c r="AB44" s="9">
        <f t="shared" si="1"/>
        <v>32.835055970547529</v>
      </c>
    </row>
    <row r="45" spans="2:28" x14ac:dyDescent="0.35">
      <c r="B45" t="s">
        <v>32</v>
      </c>
      <c r="C45" t="s">
        <v>53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P45" s="9">
        <v>0</v>
      </c>
      <c r="Q45" s="9">
        <v>0</v>
      </c>
      <c r="R45" s="9">
        <v>0</v>
      </c>
      <c r="S45" s="9">
        <v>49.316552203409167</v>
      </c>
      <c r="T45" s="9">
        <v>322.23024875821909</v>
      </c>
      <c r="U45" s="9">
        <v>136.71287475155489</v>
      </c>
      <c r="V45" s="9">
        <v>47.494986485719664</v>
      </c>
      <c r="W45" s="9">
        <v>23.747493242859832</v>
      </c>
      <c r="X45" s="9">
        <v>0</v>
      </c>
      <c r="Y45" s="9">
        <v>0</v>
      </c>
      <c r="AA45" s="9">
        <f t="shared" si="0"/>
        <v>371.54680096162826</v>
      </c>
      <c r="AB45" s="9">
        <f t="shared" si="1"/>
        <v>207.95535448013439</v>
      </c>
    </row>
    <row r="46" spans="2:28" x14ac:dyDescent="0.35">
      <c r="B46" t="s">
        <v>33</v>
      </c>
      <c r="C46" t="s">
        <v>51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AA46" s="9">
        <f t="shared" si="0"/>
        <v>0</v>
      </c>
      <c r="AB46" s="9">
        <f t="shared" si="1"/>
        <v>0</v>
      </c>
    </row>
    <row r="47" spans="2:28" x14ac:dyDescent="0.35">
      <c r="B47" t="s">
        <v>33</v>
      </c>
      <c r="C47" t="s">
        <v>52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AA47" s="9">
        <f t="shared" si="0"/>
        <v>0</v>
      </c>
      <c r="AB47" s="9">
        <f t="shared" si="1"/>
        <v>0</v>
      </c>
    </row>
    <row r="48" spans="2:28" x14ac:dyDescent="0.35">
      <c r="B48" t="s">
        <v>33</v>
      </c>
      <c r="C48" t="s">
        <v>53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AA48" s="9">
        <f t="shared" si="0"/>
        <v>0</v>
      </c>
      <c r="AB48" s="9">
        <f t="shared" si="1"/>
        <v>0</v>
      </c>
    </row>
    <row r="49" spans="2:28" x14ac:dyDescent="0.35">
      <c r="B49" t="s">
        <v>34</v>
      </c>
      <c r="C49" t="s">
        <v>51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AA49" s="9">
        <f t="shared" si="0"/>
        <v>0</v>
      </c>
      <c r="AB49" s="9">
        <f t="shared" si="1"/>
        <v>0</v>
      </c>
    </row>
    <row r="50" spans="2:28" x14ac:dyDescent="0.35">
      <c r="B50" t="s">
        <v>34</v>
      </c>
      <c r="C50" t="s">
        <v>52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AA50" s="9">
        <f t="shared" si="0"/>
        <v>0</v>
      </c>
      <c r="AB50" s="9">
        <f t="shared" si="1"/>
        <v>0</v>
      </c>
    </row>
    <row r="51" spans="2:28" x14ac:dyDescent="0.35">
      <c r="B51" t="s">
        <v>34</v>
      </c>
      <c r="C51" t="s">
        <v>53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AA51" s="9">
        <f t="shared" si="0"/>
        <v>0</v>
      </c>
      <c r="AB51" s="9">
        <f t="shared" si="1"/>
        <v>0</v>
      </c>
    </row>
    <row r="52" spans="2:28" x14ac:dyDescent="0.35">
      <c r="B52" t="s">
        <v>35</v>
      </c>
      <c r="C52" t="s">
        <v>51</v>
      </c>
      <c r="E52" s="30">
        <v>0</v>
      </c>
      <c r="F52" s="30">
        <v>0</v>
      </c>
      <c r="G52" s="30">
        <v>0</v>
      </c>
      <c r="H52" s="30">
        <v>828.35765548400252</v>
      </c>
      <c r="I52" s="30">
        <v>5412.4199981874117</v>
      </c>
      <c r="J52" s="30">
        <v>2296.3315832903568</v>
      </c>
      <c r="K52" s="30">
        <v>797.76127678762236</v>
      </c>
      <c r="L52" s="30">
        <v>398.88063839381118</v>
      </c>
      <c r="M52" s="30">
        <v>0</v>
      </c>
      <c r="N52" s="30">
        <v>0</v>
      </c>
      <c r="P52" s="9">
        <v>0</v>
      </c>
      <c r="Q52" s="9">
        <v>0</v>
      </c>
      <c r="R52" s="9">
        <v>0</v>
      </c>
      <c r="S52" s="9">
        <v>128.69543638681233</v>
      </c>
      <c r="T52" s="9">
        <v>840.88527336473805</v>
      </c>
      <c r="U52" s="9">
        <v>356.76303978587362</v>
      </c>
      <c r="V52" s="9">
        <v>123.94191683868176</v>
      </c>
      <c r="W52" s="9">
        <v>61.970958419340882</v>
      </c>
      <c r="X52" s="9">
        <v>0</v>
      </c>
      <c r="Y52" s="9">
        <v>0</v>
      </c>
      <c r="AA52" s="9">
        <f t="shared" si="0"/>
        <v>969.58070975155033</v>
      </c>
      <c r="AB52" s="9">
        <f t="shared" si="1"/>
        <v>542.67591504389623</v>
      </c>
    </row>
    <row r="53" spans="2:28" x14ac:dyDescent="0.35">
      <c r="B53" t="s">
        <v>35</v>
      </c>
      <c r="C53" t="s">
        <v>52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P53" s="9">
        <v>0</v>
      </c>
      <c r="Q53" s="9">
        <v>0</v>
      </c>
      <c r="R53" s="9">
        <v>0</v>
      </c>
      <c r="S53" s="9">
        <v>5.1912160214114911</v>
      </c>
      <c r="T53" s="9">
        <v>33.918973553496755</v>
      </c>
      <c r="U53" s="9">
        <v>14.390828921216308</v>
      </c>
      <c r="V53" s="9">
        <v>4.9994722616547023</v>
      </c>
      <c r="W53" s="9">
        <v>2.4997361308273511</v>
      </c>
      <c r="X53" s="9">
        <v>0</v>
      </c>
      <c r="Y53" s="9">
        <v>0</v>
      </c>
      <c r="AA53" s="9">
        <f t="shared" si="0"/>
        <v>39.110189574908247</v>
      </c>
      <c r="AB53" s="9">
        <f t="shared" si="1"/>
        <v>21.890037313698361</v>
      </c>
    </row>
    <row r="54" spans="2:28" x14ac:dyDescent="0.35">
      <c r="B54" t="s">
        <v>35</v>
      </c>
      <c r="C54" t="s">
        <v>53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P54" s="9">
        <v>0</v>
      </c>
      <c r="Q54" s="9">
        <v>0</v>
      </c>
      <c r="R54" s="9">
        <v>0</v>
      </c>
      <c r="S54" s="9">
        <v>32.877701468939456</v>
      </c>
      <c r="T54" s="9">
        <v>214.82016583881276</v>
      </c>
      <c r="U54" s="9">
        <v>91.141916501036633</v>
      </c>
      <c r="V54" s="9">
        <v>31.663324323813114</v>
      </c>
      <c r="W54" s="9">
        <v>15.831662161906557</v>
      </c>
      <c r="X54" s="9">
        <v>0</v>
      </c>
      <c r="Y54" s="9">
        <v>0</v>
      </c>
      <c r="AA54" s="9">
        <f t="shared" si="0"/>
        <v>247.6978673077522</v>
      </c>
      <c r="AB54" s="9">
        <f t="shared" si="1"/>
        <v>138.6369029867563</v>
      </c>
    </row>
    <row r="55" spans="2:28" x14ac:dyDescent="0.35">
      <c r="B55" t="s">
        <v>36</v>
      </c>
      <c r="C55" t="s">
        <v>51</v>
      </c>
      <c r="E55" s="30">
        <v>0</v>
      </c>
      <c r="F55" s="30">
        <v>0</v>
      </c>
      <c r="G55" s="30">
        <v>0</v>
      </c>
      <c r="H55" s="30">
        <v>434.3773757126383</v>
      </c>
      <c r="I55" s="30">
        <v>2838.1856309320419</v>
      </c>
      <c r="J55" s="30">
        <v>1204.1591941742806</v>
      </c>
      <c r="K55" s="30">
        <v>418.33312888705876</v>
      </c>
      <c r="L55" s="30">
        <v>209.16656444352938</v>
      </c>
      <c r="M55" s="30">
        <v>0</v>
      </c>
      <c r="N55" s="30">
        <v>0</v>
      </c>
      <c r="P55" s="9">
        <v>0</v>
      </c>
      <c r="Q55" s="9">
        <v>0</v>
      </c>
      <c r="R55" s="9">
        <v>0</v>
      </c>
      <c r="S55" s="9">
        <v>67.48580827834931</v>
      </c>
      <c r="T55" s="9">
        <v>440.94665619545714</v>
      </c>
      <c r="U55" s="9">
        <v>187.08077597581175</v>
      </c>
      <c r="V55" s="9">
        <v>64.993139401511044</v>
      </c>
      <c r="W55" s="9">
        <v>32.496569700755522</v>
      </c>
      <c r="X55" s="9">
        <v>0</v>
      </c>
      <c r="Y55" s="9">
        <v>0</v>
      </c>
      <c r="AA55" s="9">
        <f t="shared" si="0"/>
        <v>508.43246447380648</v>
      </c>
      <c r="AB55" s="9">
        <f t="shared" si="1"/>
        <v>284.57048507807832</v>
      </c>
    </row>
    <row r="56" spans="2:28" x14ac:dyDescent="0.35">
      <c r="B56" t="s">
        <v>36</v>
      </c>
      <c r="C56" t="s">
        <v>52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P56" s="9">
        <v>0</v>
      </c>
      <c r="Q56" s="9">
        <v>0</v>
      </c>
      <c r="R56" s="9">
        <v>0</v>
      </c>
      <c r="S56" s="9">
        <v>2.5956080107057429</v>
      </c>
      <c r="T56" s="9">
        <v>16.959486776748353</v>
      </c>
      <c r="U56" s="9">
        <v>7.1954144606081432</v>
      </c>
      <c r="V56" s="9">
        <v>2.4997361308273476</v>
      </c>
      <c r="W56" s="9">
        <v>1.2498680654136738</v>
      </c>
      <c r="X56" s="9">
        <v>0</v>
      </c>
      <c r="Y56" s="9">
        <v>0</v>
      </c>
      <c r="AA56" s="9">
        <f t="shared" si="0"/>
        <v>19.555094787454095</v>
      </c>
      <c r="AB56" s="9">
        <f t="shared" si="1"/>
        <v>10.945018656849165</v>
      </c>
    </row>
    <row r="57" spans="2:28" x14ac:dyDescent="0.35">
      <c r="B57" t="s">
        <v>36</v>
      </c>
      <c r="C57" t="s">
        <v>53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P57" s="9">
        <v>0</v>
      </c>
      <c r="Q57" s="9">
        <v>0</v>
      </c>
      <c r="R57" s="9">
        <v>0</v>
      </c>
      <c r="S57" s="9">
        <v>16.438850734469707</v>
      </c>
      <c r="T57" s="9">
        <v>107.41008291940622</v>
      </c>
      <c r="U57" s="9">
        <v>45.570958250518245</v>
      </c>
      <c r="V57" s="9">
        <v>15.831662161906536</v>
      </c>
      <c r="W57" s="9">
        <v>7.9158310809532679</v>
      </c>
      <c r="X57" s="9">
        <v>0</v>
      </c>
      <c r="Y57" s="9">
        <v>0</v>
      </c>
      <c r="AA57" s="9">
        <f t="shared" si="0"/>
        <v>123.84893365387593</v>
      </c>
      <c r="AB57" s="9">
        <f t="shared" si="1"/>
        <v>69.318451493378049</v>
      </c>
    </row>
    <row r="58" spans="2:28" x14ac:dyDescent="0.35">
      <c r="B58" t="s">
        <v>37</v>
      </c>
      <c r="C58" t="s">
        <v>51</v>
      </c>
      <c r="E58" s="30">
        <v>0</v>
      </c>
      <c r="F58" s="30">
        <v>0</v>
      </c>
      <c r="G58" s="30">
        <v>0</v>
      </c>
      <c r="H58" s="30">
        <v>434.3773757126383</v>
      </c>
      <c r="I58" s="30">
        <v>2838.1856309320419</v>
      </c>
      <c r="J58" s="30">
        <v>1204.1591941742806</v>
      </c>
      <c r="K58" s="30">
        <v>418.33312888705876</v>
      </c>
      <c r="L58" s="30">
        <v>209.16656444352938</v>
      </c>
      <c r="M58" s="30">
        <v>0</v>
      </c>
      <c r="N58" s="30">
        <v>0</v>
      </c>
      <c r="P58" s="9">
        <v>0</v>
      </c>
      <c r="Q58" s="9">
        <v>0</v>
      </c>
      <c r="R58" s="9">
        <v>0</v>
      </c>
      <c r="S58" s="9">
        <v>67.48580827834931</v>
      </c>
      <c r="T58" s="9">
        <v>440.94665619545714</v>
      </c>
      <c r="U58" s="9">
        <v>187.08077597581175</v>
      </c>
      <c r="V58" s="9">
        <v>64.993139401511044</v>
      </c>
      <c r="W58" s="9">
        <v>32.496569700755522</v>
      </c>
      <c r="X58" s="9">
        <v>0</v>
      </c>
      <c r="Y58" s="9">
        <v>0</v>
      </c>
      <c r="AA58" s="9">
        <f t="shared" si="0"/>
        <v>508.43246447380648</v>
      </c>
      <c r="AB58" s="9">
        <f t="shared" si="1"/>
        <v>284.57048507807832</v>
      </c>
    </row>
    <row r="59" spans="2:28" x14ac:dyDescent="0.35">
      <c r="B59" t="s">
        <v>37</v>
      </c>
      <c r="C59" t="s">
        <v>52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P59" s="9">
        <v>0</v>
      </c>
      <c r="Q59" s="9">
        <v>0</v>
      </c>
      <c r="R59" s="9">
        <v>0</v>
      </c>
      <c r="S59" s="9">
        <v>2.5956080107057429</v>
      </c>
      <c r="T59" s="9">
        <v>16.959486776748353</v>
      </c>
      <c r="U59" s="9">
        <v>7.1954144606081432</v>
      </c>
      <c r="V59" s="9">
        <v>2.4997361308273476</v>
      </c>
      <c r="W59" s="9">
        <v>1.2498680654136738</v>
      </c>
      <c r="X59" s="9">
        <v>0</v>
      </c>
      <c r="Y59" s="9">
        <v>0</v>
      </c>
      <c r="AA59" s="9">
        <f t="shared" si="0"/>
        <v>19.555094787454095</v>
      </c>
      <c r="AB59" s="9">
        <f t="shared" si="1"/>
        <v>10.945018656849165</v>
      </c>
    </row>
    <row r="60" spans="2:28" x14ac:dyDescent="0.35">
      <c r="B60" t="s">
        <v>37</v>
      </c>
      <c r="C60" t="s">
        <v>53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P60" s="9">
        <v>0</v>
      </c>
      <c r="Q60" s="9">
        <v>0</v>
      </c>
      <c r="R60" s="9">
        <v>0</v>
      </c>
      <c r="S60" s="9">
        <v>16.438850734469707</v>
      </c>
      <c r="T60" s="9">
        <v>107.41008291940622</v>
      </c>
      <c r="U60" s="9">
        <v>45.570958250518245</v>
      </c>
      <c r="V60" s="9">
        <v>15.831662161906536</v>
      </c>
      <c r="W60" s="9">
        <v>7.9158310809532679</v>
      </c>
      <c r="X60" s="9">
        <v>0</v>
      </c>
      <c r="Y60" s="9">
        <v>0</v>
      </c>
      <c r="AA60" s="9">
        <f t="shared" si="0"/>
        <v>123.84893365387593</v>
      </c>
      <c r="AB60" s="9">
        <f t="shared" si="1"/>
        <v>69.318451493378049</v>
      </c>
    </row>
    <row r="61" spans="2:28" x14ac:dyDescent="0.35">
      <c r="B61" t="s">
        <v>38</v>
      </c>
      <c r="C61" t="s">
        <v>51</v>
      </c>
      <c r="E61" s="30">
        <v>0</v>
      </c>
      <c r="F61" s="30">
        <v>0</v>
      </c>
      <c r="G61" s="30">
        <v>0</v>
      </c>
      <c r="H61" s="30">
        <v>868.75475142527773</v>
      </c>
      <c r="I61" s="30">
        <v>5676.371261864092</v>
      </c>
      <c r="J61" s="30">
        <v>2408.3183883485649</v>
      </c>
      <c r="K61" s="30">
        <v>836.66625777411866</v>
      </c>
      <c r="L61" s="30">
        <v>418.33312888705933</v>
      </c>
      <c r="M61" s="30">
        <v>0</v>
      </c>
      <c r="N61" s="30">
        <v>0</v>
      </c>
      <c r="P61" s="9">
        <v>0</v>
      </c>
      <c r="Q61" s="9">
        <v>0</v>
      </c>
      <c r="R61" s="9">
        <v>0</v>
      </c>
      <c r="S61" s="9">
        <v>134.97161655669882</v>
      </c>
      <c r="T61" s="9">
        <v>881.89331239091564</v>
      </c>
      <c r="U61" s="9">
        <v>374.16155195162412</v>
      </c>
      <c r="V61" s="9">
        <v>129.98627880302226</v>
      </c>
      <c r="W61" s="9">
        <v>64.993139401511129</v>
      </c>
      <c r="X61" s="9">
        <v>0</v>
      </c>
      <c r="Y61" s="9">
        <v>0</v>
      </c>
      <c r="AA61" s="9">
        <f t="shared" si="0"/>
        <v>1016.8649289476144</v>
      </c>
      <c r="AB61" s="9">
        <f t="shared" si="1"/>
        <v>569.14097015615755</v>
      </c>
    </row>
    <row r="62" spans="2:28" x14ac:dyDescent="0.35">
      <c r="B62" t="s">
        <v>38</v>
      </c>
      <c r="C62" t="s">
        <v>52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P62" s="9">
        <v>0</v>
      </c>
      <c r="Q62" s="9">
        <v>0</v>
      </c>
      <c r="R62" s="9">
        <v>0</v>
      </c>
      <c r="S62" s="9">
        <v>5.1912160214114911</v>
      </c>
      <c r="T62" s="9">
        <v>33.918973553496755</v>
      </c>
      <c r="U62" s="9">
        <v>14.390828921216308</v>
      </c>
      <c r="V62" s="9">
        <v>4.9994722616547023</v>
      </c>
      <c r="W62" s="9">
        <v>2.4997361308273511</v>
      </c>
      <c r="X62" s="9">
        <v>0</v>
      </c>
      <c r="Y62" s="9">
        <v>0</v>
      </c>
      <c r="AA62" s="9">
        <f t="shared" si="0"/>
        <v>39.110189574908247</v>
      </c>
      <c r="AB62" s="9">
        <f t="shared" si="1"/>
        <v>21.890037313698361</v>
      </c>
    </row>
    <row r="63" spans="2:28" x14ac:dyDescent="0.35">
      <c r="B63" t="s">
        <v>38</v>
      </c>
      <c r="C63" t="s">
        <v>53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P63" s="9">
        <v>0</v>
      </c>
      <c r="Q63" s="9">
        <v>0</v>
      </c>
      <c r="R63" s="9">
        <v>0</v>
      </c>
      <c r="S63" s="9">
        <v>32.877701468939456</v>
      </c>
      <c r="T63" s="9">
        <v>214.82016583881276</v>
      </c>
      <c r="U63" s="9">
        <v>91.141916501036633</v>
      </c>
      <c r="V63" s="9">
        <v>31.663324323813114</v>
      </c>
      <c r="W63" s="9">
        <v>15.831662161906557</v>
      </c>
      <c r="X63" s="9">
        <v>0</v>
      </c>
      <c r="Y63" s="9">
        <v>0</v>
      </c>
      <c r="AA63" s="9">
        <f t="shared" si="0"/>
        <v>247.6978673077522</v>
      </c>
      <c r="AB63" s="9">
        <f t="shared" si="1"/>
        <v>138.6369029867563</v>
      </c>
    </row>
    <row r="64" spans="2:28" x14ac:dyDescent="0.35">
      <c r="B64" t="s">
        <v>39</v>
      </c>
      <c r="C64" t="s">
        <v>51</v>
      </c>
      <c r="E64" s="30">
        <v>0</v>
      </c>
      <c r="F64" s="30">
        <v>0</v>
      </c>
      <c r="G64" s="30">
        <v>0</v>
      </c>
      <c r="H64" s="30">
        <v>868.75475142527773</v>
      </c>
      <c r="I64" s="30">
        <v>5676.371261864092</v>
      </c>
      <c r="J64" s="30">
        <v>2408.3183883485649</v>
      </c>
      <c r="K64" s="30">
        <v>836.66625777411866</v>
      </c>
      <c r="L64" s="30">
        <v>418.33312888705933</v>
      </c>
      <c r="M64" s="30">
        <v>0</v>
      </c>
      <c r="N64" s="30">
        <v>0</v>
      </c>
      <c r="P64" s="9">
        <v>0</v>
      </c>
      <c r="Q64" s="9">
        <v>0</v>
      </c>
      <c r="R64" s="9">
        <v>0</v>
      </c>
      <c r="S64" s="9">
        <v>134.97161655669882</v>
      </c>
      <c r="T64" s="9">
        <v>881.89331239091564</v>
      </c>
      <c r="U64" s="9">
        <v>374.16155195162412</v>
      </c>
      <c r="V64" s="9">
        <v>129.98627880302226</v>
      </c>
      <c r="W64" s="9">
        <v>64.993139401511129</v>
      </c>
      <c r="X64" s="9">
        <v>0</v>
      </c>
      <c r="Y64" s="9">
        <v>0</v>
      </c>
      <c r="AA64" s="9">
        <f t="shared" si="0"/>
        <v>1016.8649289476144</v>
      </c>
      <c r="AB64" s="9">
        <f t="shared" si="1"/>
        <v>569.14097015615755</v>
      </c>
    </row>
    <row r="65" spans="2:28" x14ac:dyDescent="0.35">
      <c r="B65" t="s">
        <v>39</v>
      </c>
      <c r="C65" t="s">
        <v>52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P65" s="9">
        <v>0</v>
      </c>
      <c r="Q65" s="9">
        <v>0</v>
      </c>
      <c r="R65" s="9">
        <v>0</v>
      </c>
      <c r="S65" s="9">
        <v>5.1912160214114911</v>
      </c>
      <c r="T65" s="9">
        <v>33.918973553496755</v>
      </c>
      <c r="U65" s="9">
        <v>14.390828921216308</v>
      </c>
      <c r="V65" s="9">
        <v>4.9994722616547023</v>
      </c>
      <c r="W65" s="9">
        <v>2.4997361308273511</v>
      </c>
      <c r="X65" s="9">
        <v>0</v>
      </c>
      <c r="Y65" s="9">
        <v>0</v>
      </c>
      <c r="AA65" s="9">
        <f t="shared" si="0"/>
        <v>39.110189574908247</v>
      </c>
      <c r="AB65" s="9">
        <f t="shared" si="1"/>
        <v>21.890037313698361</v>
      </c>
    </row>
    <row r="66" spans="2:28" x14ac:dyDescent="0.35">
      <c r="B66" t="s">
        <v>39</v>
      </c>
      <c r="C66" t="s">
        <v>53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P66" s="9">
        <v>0</v>
      </c>
      <c r="Q66" s="9">
        <v>0</v>
      </c>
      <c r="R66" s="9">
        <v>0</v>
      </c>
      <c r="S66" s="9">
        <v>32.877701468939456</v>
      </c>
      <c r="T66" s="9">
        <v>214.82016583881276</v>
      </c>
      <c r="U66" s="9">
        <v>91.141916501036633</v>
      </c>
      <c r="V66" s="9">
        <v>31.663324323813114</v>
      </c>
      <c r="W66" s="9">
        <v>15.831662161906557</v>
      </c>
      <c r="X66" s="9">
        <v>0</v>
      </c>
      <c r="Y66" s="9">
        <v>0</v>
      </c>
      <c r="AA66" s="9">
        <f t="shared" si="0"/>
        <v>247.6978673077522</v>
      </c>
      <c r="AB66" s="9">
        <f t="shared" si="1"/>
        <v>138.6369029867563</v>
      </c>
    </row>
    <row r="67" spans="2:28" x14ac:dyDescent="0.35">
      <c r="B67" t="s">
        <v>40</v>
      </c>
      <c r="C67" t="s">
        <v>51</v>
      </c>
      <c r="E67" s="30">
        <v>0</v>
      </c>
      <c r="F67" s="30">
        <v>0</v>
      </c>
      <c r="G67" s="30">
        <v>0</v>
      </c>
      <c r="H67" s="30">
        <v>868.75475142527773</v>
      </c>
      <c r="I67" s="30">
        <v>5676.371261864092</v>
      </c>
      <c r="J67" s="30">
        <v>2408.3183883485649</v>
      </c>
      <c r="K67" s="30">
        <v>836.66625777411866</v>
      </c>
      <c r="L67" s="30">
        <v>418.33312888705933</v>
      </c>
      <c r="M67" s="30">
        <v>0</v>
      </c>
      <c r="N67" s="30">
        <v>0</v>
      </c>
      <c r="P67" s="9">
        <v>0</v>
      </c>
      <c r="Q67" s="9">
        <v>0</v>
      </c>
      <c r="R67" s="9">
        <v>0</v>
      </c>
      <c r="S67" s="9">
        <v>134.97161655669882</v>
      </c>
      <c r="T67" s="9">
        <v>881.89331239091564</v>
      </c>
      <c r="U67" s="9">
        <v>374.16155195162412</v>
      </c>
      <c r="V67" s="9">
        <v>129.98627880302226</v>
      </c>
      <c r="W67" s="9">
        <v>64.993139401511129</v>
      </c>
      <c r="X67" s="9">
        <v>0</v>
      </c>
      <c r="Y67" s="9">
        <v>0</v>
      </c>
      <c r="AA67" s="9">
        <f t="shared" si="0"/>
        <v>1016.8649289476144</v>
      </c>
      <c r="AB67" s="9">
        <f t="shared" si="1"/>
        <v>569.14097015615755</v>
      </c>
    </row>
    <row r="68" spans="2:28" x14ac:dyDescent="0.35">
      <c r="B68" t="s">
        <v>40</v>
      </c>
      <c r="C68" t="s">
        <v>52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P68" s="9">
        <v>0</v>
      </c>
      <c r="Q68" s="9">
        <v>0</v>
      </c>
      <c r="R68" s="9">
        <v>0</v>
      </c>
      <c r="S68" s="9">
        <v>5.1912160214114911</v>
      </c>
      <c r="T68" s="9">
        <v>33.918973553496755</v>
      </c>
      <c r="U68" s="9">
        <v>14.390828921216308</v>
      </c>
      <c r="V68" s="9">
        <v>4.9994722616547023</v>
      </c>
      <c r="W68" s="9">
        <v>2.4997361308273511</v>
      </c>
      <c r="X68" s="9">
        <v>0</v>
      </c>
      <c r="Y68" s="9">
        <v>0</v>
      </c>
      <c r="AA68" s="9">
        <f t="shared" si="0"/>
        <v>39.110189574908247</v>
      </c>
      <c r="AB68" s="9">
        <f t="shared" si="1"/>
        <v>21.890037313698361</v>
      </c>
    </row>
    <row r="69" spans="2:28" x14ac:dyDescent="0.35">
      <c r="B69" t="s">
        <v>40</v>
      </c>
      <c r="C69" t="s">
        <v>53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P69" s="9">
        <v>0</v>
      </c>
      <c r="Q69" s="9">
        <v>0</v>
      </c>
      <c r="R69" s="9">
        <v>0</v>
      </c>
      <c r="S69" s="9">
        <v>32.877701468939456</v>
      </c>
      <c r="T69" s="9">
        <v>214.82016583881276</v>
      </c>
      <c r="U69" s="9">
        <v>91.141916501036633</v>
      </c>
      <c r="V69" s="9">
        <v>31.663324323813114</v>
      </c>
      <c r="W69" s="9">
        <v>15.831662161906557</v>
      </c>
      <c r="X69" s="9">
        <v>0</v>
      </c>
      <c r="Y69" s="9">
        <v>0</v>
      </c>
      <c r="AA69" s="9">
        <f t="shared" si="0"/>
        <v>247.6978673077522</v>
      </c>
      <c r="AB69" s="9">
        <f t="shared" si="1"/>
        <v>138.6369029867563</v>
      </c>
    </row>
    <row r="70" spans="2:28" x14ac:dyDescent="0.35">
      <c r="B70" t="s">
        <v>41</v>
      </c>
      <c r="C70" t="s">
        <v>51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AA70" s="9">
        <f t="shared" si="0"/>
        <v>0</v>
      </c>
      <c r="AB70" s="9">
        <f t="shared" si="1"/>
        <v>0</v>
      </c>
    </row>
    <row r="71" spans="2:28" x14ac:dyDescent="0.35">
      <c r="B71" t="s">
        <v>41</v>
      </c>
      <c r="C71" t="s">
        <v>52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P71" s="9">
        <v>0</v>
      </c>
      <c r="Q71" s="9">
        <v>0</v>
      </c>
      <c r="R71" s="9">
        <v>0</v>
      </c>
      <c r="S71" s="9">
        <v>15.916796473181488</v>
      </c>
      <c r="T71" s="9">
        <v>715.86701669360775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AA71" s="9">
        <f t="shared" si="0"/>
        <v>731.78381316678929</v>
      </c>
      <c r="AB71" s="9">
        <f t="shared" si="1"/>
        <v>0</v>
      </c>
    </row>
    <row r="72" spans="2:28" x14ac:dyDescent="0.35">
      <c r="B72" t="s">
        <v>41</v>
      </c>
      <c r="C72" t="s">
        <v>53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AA72" s="9">
        <f t="shared" si="0"/>
        <v>0</v>
      </c>
      <c r="AB72" s="9">
        <f t="shared" si="1"/>
        <v>0</v>
      </c>
    </row>
    <row r="73" spans="2:28" x14ac:dyDescent="0.35">
      <c r="B73" t="s">
        <v>42</v>
      </c>
      <c r="C73" t="s">
        <v>51</v>
      </c>
      <c r="E73" s="30">
        <v>0</v>
      </c>
      <c r="F73" s="30">
        <v>0</v>
      </c>
      <c r="G73" s="30">
        <v>0</v>
      </c>
      <c r="H73" s="30">
        <v>1085.1486209601464</v>
      </c>
      <c r="I73" s="30">
        <v>9173.0922435275897</v>
      </c>
      <c r="J73" s="30">
        <v>6249.0518243108518</v>
      </c>
      <c r="K73" s="30">
        <v>2944.2732328116736</v>
      </c>
      <c r="L73" s="30">
        <v>1472.1366164058368</v>
      </c>
      <c r="M73" s="30">
        <v>0</v>
      </c>
      <c r="N73" s="30">
        <v>0</v>
      </c>
      <c r="P73" s="9">
        <v>0</v>
      </c>
      <c r="Q73" s="9">
        <v>0</v>
      </c>
      <c r="R73" s="9">
        <v>0</v>
      </c>
      <c r="S73" s="9">
        <v>168.59103600293903</v>
      </c>
      <c r="T73" s="9">
        <v>1425.1514445260843</v>
      </c>
      <c r="U73" s="9">
        <v>970.86620279206466</v>
      </c>
      <c r="V73" s="9">
        <v>457.42865540044102</v>
      </c>
      <c r="W73" s="9">
        <v>228.71432770022051</v>
      </c>
      <c r="X73" s="9">
        <v>0</v>
      </c>
      <c r="Y73" s="9">
        <v>0</v>
      </c>
      <c r="AA73" s="9">
        <f t="shared" si="0"/>
        <v>1593.7424805290234</v>
      </c>
      <c r="AB73" s="9">
        <f t="shared" si="1"/>
        <v>1657.0091858927262</v>
      </c>
    </row>
    <row r="74" spans="2:28" x14ac:dyDescent="0.35">
      <c r="B74" t="s">
        <v>42</v>
      </c>
      <c r="C74" t="s">
        <v>52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AA74" s="9">
        <f t="shared" si="0"/>
        <v>0</v>
      </c>
      <c r="AB74" s="9">
        <f t="shared" si="1"/>
        <v>0</v>
      </c>
    </row>
    <row r="75" spans="2:28" x14ac:dyDescent="0.35">
      <c r="B75" t="s">
        <v>42</v>
      </c>
      <c r="C75" t="s">
        <v>53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AA75" s="9">
        <f t="shared" ref="AA75:AA81" si="2">SUM(P75:T75)</f>
        <v>0</v>
      </c>
      <c r="AB75" s="9">
        <f t="shared" ref="AB75:AB81" si="3">SUM(U75:Y75)</f>
        <v>0</v>
      </c>
    </row>
    <row r="76" spans="2:28" x14ac:dyDescent="0.35">
      <c r="B76" t="s">
        <v>43</v>
      </c>
      <c r="C76" t="s">
        <v>51</v>
      </c>
      <c r="E76" s="30">
        <v>0</v>
      </c>
      <c r="F76" s="30">
        <v>0</v>
      </c>
      <c r="G76" s="30">
        <v>0</v>
      </c>
      <c r="H76" s="30">
        <v>0</v>
      </c>
      <c r="I76" s="30">
        <v>1120.748879484963</v>
      </c>
      <c r="J76" s="30">
        <v>3230.3938291037161</v>
      </c>
      <c r="K76" s="30">
        <v>2274.4609613077191</v>
      </c>
      <c r="L76" s="30">
        <v>164.81601168896512</v>
      </c>
      <c r="M76" s="30">
        <v>164.81601168896512</v>
      </c>
      <c r="N76" s="30">
        <v>164.81601168896512</v>
      </c>
      <c r="P76" s="9">
        <v>0</v>
      </c>
      <c r="Q76" s="9">
        <v>0</v>
      </c>
      <c r="R76" s="9">
        <v>0</v>
      </c>
      <c r="S76" s="9">
        <v>0</v>
      </c>
      <c r="T76" s="9">
        <v>174.12196914033805</v>
      </c>
      <c r="U76" s="9">
        <v>501.88096987509186</v>
      </c>
      <c r="V76" s="9">
        <v>353.36517266715663</v>
      </c>
      <c r="W76" s="9">
        <v>25.606171932402649</v>
      </c>
      <c r="X76" s="9">
        <v>25.606171932402649</v>
      </c>
      <c r="Y76" s="9">
        <v>25.606171932402649</v>
      </c>
      <c r="AA76" s="9">
        <f t="shared" si="2"/>
        <v>174.12196914033805</v>
      </c>
      <c r="AB76" s="9">
        <f t="shared" si="3"/>
        <v>932.06465833945629</v>
      </c>
    </row>
    <row r="77" spans="2:28" x14ac:dyDescent="0.35">
      <c r="B77" t="s">
        <v>43</v>
      </c>
      <c r="C77" t="s">
        <v>52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AA77" s="9">
        <f t="shared" si="2"/>
        <v>0</v>
      </c>
      <c r="AB77" s="9">
        <f t="shared" si="3"/>
        <v>0</v>
      </c>
    </row>
    <row r="78" spans="2:28" x14ac:dyDescent="0.35">
      <c r="B78" t="s">
        <v>43</v>
      </c>
      <c r="C78" t="s">
        <v>53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AA78" s="9">
        <f t="shared" si="2"/>
        <v>0</v>
      </c>
      <c r="AB78" s="9">
        <f t="shared" si="3"/>
        <v>0</v>
      </c>
    </row>
    <row r="79" spans="2:28" x14ac:dyDescent="0.35">
      <c r="B79" t="s">
        <v>44</v>
      </c>
      <c r="C79" t="s">
        <v>51</v>
      </c>
      <c r="E79" s="30">
        <v>0</v>
      </c>
      <c r="F79" s="30">
        <v>0</v>
      </c>
      <c r="G79" s="30">
        <v>0</v>
      </c>
      <c r="H79" s="30">
        <v>0</v>
      </c>
      <c r="I79" s="30">
        <v>4370.9206299913549</v>
      </c>
      <c r="J79" s="30">
        <v>13112.761889974065</v>
      </c>
      <c r="K79" s="30">
        <v>8741.8412599827097</v>
      </c>
      <c r="L79" s="30">
        <v>4370.9206299913549</v>
      </c>
      <c r="M79" s="30">
        <v>0</v>
      </c>
      <c r="N79" s="30">
        <v>0</v>
      </c>
      <c r="P79" s="9">
        <v>0</v>
      </c>
      <c r="Q79" s="9">
        <v>0</v>
      </c>
      <c r="R79" s="9">
        <v>0</v>
      </c>
      <c r="S79" s="9">
        <v>0</v>
      </c>
      <c r="T79" s="9">
        <v>679.07567964731822</v>
      </c>
      <c r="U79" s="9">
        <v>2037.2270389419548</v>
      </c>
      <c r="V79" s="9">
        <v>1358.1513592946364</v>
      </c>
      <c r="W79" s="9">
        <v>679.07567964731822</v>
      </c>
      <c r="X79" s="9">
        <v>0</v>
      </c>
      <c r="Y79" s="9">
        <v>0</v>
      </c>
      <c r="AA79" s="9">
        <f t="shared" si="2"/>
        <v>679.07567964731822</v>
      </c>
      <c r="AB79" s="9">
        <f t="shared" si="3"/>
        <v>4074.4540778839096</v>
      </c>
    </row>
    <row r="80" spans="2:28" x14ac:dyDescent="0.35">
      <c r="B80" t="s">
        <v>44</v>
      </c>
      <c r="C80" t="s">
        <v>52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AA80" s="9">
        <f t="shared" si="2"/>
        <v>0</v>
      </c>
      <c r="AB80" s="9">
        <f t="shared" si="3"/>
        <v>0</v>
      </c>
    </row>
    <row r="81" spans="1:28" x14ac:dyDescent="0.35">
      <c r="B81" t="s">
        <v>44</v>
      </c>
      <c r="C81" t="s">
        <v>53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AA81" s="9">
        <f t="shared" si="2"/>
        <v>0</v>
      </c>
      <c r="AB81" s="9">
        <f t="shared" si="3"/>
        <v>0</v>
      </c>
    </row>
    <row r="82" spans="1:28" s="22" customFormat="1" ht="15" thickBot="1" x14ac:dyDescent="0.4">
      <c r="A82" s="20"/>
      <c r="B82" s="20" t="s">
        <v>4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7">
        <f>SUM(P10:P81)</f>
        <v>0</v>
      </c>
      <c r="Q82" s="27">
        <f t="shared" ref="Q82:AB82" si="4">SUM(Q10:Q81)</f>
        <v>0</v>
      </c>
      <c r="R82" s="27">
        <f t="shared" si="4"/>
        <v>0</v>
      </c>
      <c r="S82" s="27">
        <f t="shared" si="4"/>
        <v>2866.636110205392</v>
      </c>
      <c r="T82" s="27">
        <f t="shared" si="4"/>
        <v>20519.019112647333</v>
      </c>
      <c r="U82" s="27">
        <f t="shared" si="4"/>
        <v>10945.235820904203</v>
      </c>
      <c r="V82" s="27">
        <f t="shared" si="4"/>
        <v>4752.0058558838309</v>
      </c>
      <c r="W82" s="27">
        <f t="shared" si="4"/>
        <v>2224.92651354074</v>
      </c>
      <c r="X82" s="27">
        <f t="shared" si="4"/>
        <v>25.606171932402649</v>
      </c>
      <c r="Y82" s="27">
        <f t="shared" si="4"/>
        <v>25.606171932402649</v>
      </c>
      <c r="AA82" s="27">
        <f t="shared" si="4"/>
        <v>23385.65522285274</v>
      </c>
      <c r="AB82" s="27">
        <f t="shared" si="4"/>
        <v>17973.380534193577</v>
      </c>
    </row>
  </sheetData>
  <mergeCells count="2">
    <mergeCell ref="E8:N8"/>
    <mergeCell ref="P8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FTA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2024-06-06T00:00:15Z</dcterms:created>
  <dcterms:modified xsi:type="dcterms:W3CDTF">2025-09-12T06:27:59Z</dcterms:modified>
</cp:coreProperties>
</file>