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5" yWindow="270" windowWidth="26070" windowHeight="10800" tabRatio="724" activeTab="1"/>
  </bookViews>
  <sheets>
    <sheet name="Cover" sheetId="6" r:id="rId1"/>
    <sheet name="1. Contents" sheetId="1" r:id="rId2"/>
    <sheet name="2. Revenue" sheetId="3" r:id="rId3"/>
    <sheet name="3. Opex" sheetId="7" r:id="rId4"/>
    <sheet name="4. Assets (RAB)" sheetId="4" r:id="rId5"/>
    <sheet name="4a. Assets (RAB) - Alternative" sheetId="18" r:id="rId6"/>
    <sheet name="5. Operational data" sheetId="8" r:id="rId7"/>
    <sheet name="6. Physical Assets" sheetId="10" r:id="rId8"/>
    <sheet name="7. Quality of services" sheetId="9" r:id="rId9"/>
    <sheet name="8. Operating environment" sheetId="15" r:id="rId10"/>
    <sheet name="10. Confidentiality" sheetId="17" r:id="rId11"/>
  </sheets>
  <externalReferences>
    <externalReference r:id="rId12"/>
    <externalReference r:id="rId13"/>
  </externalReferences>
  <definedNames>
    <definedName name="_ftn1" localSheetId="6">'5. Operational data'!$B$83</definedName>
    <definedName name="_ftnref1" localSheetId="6">'5. Operational data'!$B$78</definedName>
    <definedName name="OLE_LINK5" localSheetId="4">'4. Assets (RAB)'!$B$89</definedName>
  </definedNames>
  <calcPr calcId="145621" iterate="1"/>
</workbook>
</file>

<file path=xl/calcChain.xml><?xml version="1.0" encoding="utf-8"?>
<calcChain xmlns="http://schemas.openxmlformats.org/spreadsheetml/2006/main">
  <c r="U132" i="18" l="1"/>
  <c r="T132" i="18"/>
  <c r="S132" i="18"/>
  <c r="R132" i="18"/>
  <c r="Q132" i="18"/>
  <c r="P132" i="18"/>
  <c r="O132" i="18"/>
  <c r="N132" i="18"/>
  <c r="U131" i="18"/>
  <c r="T131" i="18"/>
  <c r="S131" i="18"/>
  <c r="R131" i="18"/>
  <c r="Q131" i="18"/>
  <c r="P131" i="18"/>
  <c r="O131" i="18"/>
  <c r="N131" i="18"/>
  <c r="U121" i="18"/>
  <c r="T121" i="18"/>
  <c r="S121" i="18"/>
  <c r="R121" i="18"/>
  <c r="Q121" i="18"/>
  <c r="P121" i="18"/>
  <c r="O121" i="18"/>
  <c r="N121" i="18"/>
  <c r="U120" i="18"/>
  <c r="T120" i="18"/>
  <c r="S120" i="18"/>
  <c r="R120" i="18"/>
  <c r="Q120" i="18"/>
  <c r="P120" i="18"/>
  <c r="O120" i="18"/>
  <c r="N120" i="18"/>
  <c r="U119" i="18"/>
  <c r="U117" i="18"/>
  <c r="T117" i="18"/>
  <c r="S117" i="18"/>
  <c r="R117" i="18"/>
  <c r="Q117" i="18"/>
  <c r="P117" i="18"/>
  <c r="O117" i="18"/>
  <c r="N117" i="18"/>
  <c r="U116" i="18"/>
  <c r="T116" i="18"/>
  <c r="S116" i="18"/>
  <c r="R116" i="18"/>
  <c r="Q116" i="18"/>
  <c r="P116" i="18"/>
  <c r="O116" i="18"/>
  <c r="N116" i="18"/>
  <c r="U132" i="4"/>
  <c r="T132" i="4"/>
  <c r="S132" i="4"/>
  <c r="R132" i="4"/>
  <c r="Q132" i="4"/>
  <c r="P132" i="4"/>
  <c r="O132" i="4"/>
  <c r="N132" i="4"/>
  <c r="U131" i="4"/>
  <c r="T131" i="4"/>
  <c r="S131" i="4"/>
  <c r="R131" i="4"/>
  <c r="Q131" i="4"/>
  <c r="P131" i="4"/>
  <c r="O131" i="4"/>
  <c r="N131" i="4"/>
  <c r="U121" i="4"/>
  <c r="T121" i="4"/>
  <c r="S121" i="4"/>
  <c r="R121" i="4"/>
  <c r="Q121" i="4"/>
  <c r="P121" i="4"/>
  <c r="O121" i="4"/>
  <c r="N121" i="4"/>
  <c r="U120" i="4"/>
  <c r="T120" i="4"/>
  <c r="S120" i="4"/>
  <c r="R120" i="4"/>
  <c r="Q120" i="4"/>
  <c r="P120" i="4"/>
  <c r="O120" i="4"/>
  <c r="N120" i="4"/>
  <c r="U119" i="4"/>
  <c r="K117" i="18" l="1"/>
  <c r="J117" i="18"/>
  <c r="I117" i="18"/>
  <c r="H117" i="18"/>
  <c r="G117" i="18"/>
  <c r="F117" i="18"/>
  <c r="E117" i="18"/>
  <c r="D117" i="18"/>
  <c r="K116" i="18"/>
  <c r="J116" i="18"/>
  <c r="I116" i="18"/>
  <c r="H116" i="18"/>
  <c r="G116" i="18"/>
  <c r="F116" i="18"/>
  <c r="E116" i="18"/>
  <c r="D116" i="18"/>
  <c r="P8" i="15" l="1"/>
  <c r="Q8" i="15"/>
  <c r="R8" i="15"/>
  <c r="S8" i="15"/>
  <c r="T8" i="15"/>
  <c r="U8" i="15"/>
  <c r="V8" i="15"/>
  <c r="O8" i="15"/>
  <c r="D15" i="9"/>
  <c r="E15" i="9"/>
  <c r="F15" i="9"/>
  <c r="G15" i="9"/>
  <c r="H15" i="9"/>
  <c r="I15" i="9"/>
  <c r="J15" i="9"/>
  <c r="K15" i="9"/>
  <c r="E14" i="9"/>
  <c r="F14" i="9"/>
  <c r="G14" i="9"/>
  <c r="H14" i="9"/>
  <c r="I14" i="9"/>
  <c r="J14" i="9"/>
  <c r="K14" i="9"/>
  <c r="D14" i="9"/>
  <c r="K132" i="18" l="1"/>
  <c r="J132" i="18"/>
  <c r="I132" i="18"/>
  <c r="H132" i="18"/>
  <c r="G132" i="18"/>
  <c r="F132" i="18"/>
  <c r="E132" i="18"/>
  <c r="D132" i="18"/>
  <c r="K131" i="18"/>
  <c r="J131" i="18"/>
  <c r="I131" i="18"/>
  <c r="H131" i="18"/>
  <c r="G131" i="18"/>
  <c r="F131" i="18"/>
  <c r="E131" i="18"/>
  <c r="D131" i="18"/>
  <c r="K121" i="18"/>
  <c r="J121" i="18"/>
  <c r="I121" i="18"/>
  <c r="H121" i="18"/>
  <c r="G121" i="18"/>
  <c r="F121" i="18"/>
  <c r="E121" i="18"/>
  <c r="D121" i="18"/>
  <c r="K120" i="18"/>
  <c r="J120" i="18"/>
  <c r="I120" i="18"/>
  <c r="H120" i="18"/>
  <c r="G120" i="18"/>
  <c r="F120" i="18"/>
  <c r="E120" i="18"/>
  <c r="D120" i="18"/>
  <c r="K119" i="18"/>
  <c r="P6" i="15" l="1"/>
  <c r="E8" i="15" s="1"/>
  <c r="Q6" i="15"/>
  <c r="F8" i="15" s="1"/>
  <c r="R6" i="15"/>
  <c r="G8" i="15" s="1"/>
  <c r="S6" i="15"/>
  <c r="H8" i="15" s="1"/>
  <c r="T6" i="15"/>
  <c r="I8" i="15" s="1"/>
  <c r="U6" i="15"/>
  <c r="J8" i="15" s="1"/>
  <c r="V6" i="15"/>
  <c r="K8" i="15" s="1"/>
  <c r="O6" i="15"/>
  <c r="D8" i="15" s="1"/>
  <c r="K109" i="18" l="1"/>
  <c r="J109" i="18"/>
  <c r="I109" i="18"/>
  <c r="H109" i="18"/>
  <c r="G109" i="18"/>
  <c r="F109" i="18"/>
  <c r="E109" i="18"/>
  <c r="D109" i="18"/>
  <c r="K106" i="18"/>
  <c r="J106" i="18"/>
  <c r="I106" i="18"/>
  <c r="H106" i="18"/>
  <c r="G106" i="18"/>
  <c r="F106" i="18"/>
  <c r="E106" i="18"/>
  <c r="D106" i="18"/>
  <c r="K105" i="18"/>
  <c r="J105" i="18"/>
  <c r="I105" i="18"/>
  <c r="H105" i="18"/>
  <c r="G105" i="18"/>
  <c r="F105" i="18"/>
  <c r="E105" i="18"/>
  <c r="D105" i="18"/>
  <c r="K104" i="18"/>
  <c r="J104" i="18"/>
  <c r="I104" i="18"/>
  <c r="H104" i="18"/>
  <c r="G104" i="18"/>
  <c r="F104" i="18"/>
  <c r="E104" i="18"/>
  <c r="D104" i="18"/>
  <c r="K102" i="18"/>
  <c r="J102" i="18"/>
  <c r="I102" i="18"/>
  <c r="H102" i="18"/>
  <c r="G102" i="18"/>
  <c r="F102" i="18"/>
  <c r="E102" i="18"/>
  <c r="D102" i="18"/>
  <c r="K101" i="18"/>
  <c r="J101" i="18"/>
  <c r="I101" i="18"/>
  <c r="H101" i="18"/>
  <c r="G101" i="18"/>
  <c r="F101" i="18"/>
  <c r="E101" i="18"/>
  <c r="D101" i="18"/>
  <c r="K100" i="18"/>
  <c r="J100" i="18"/>
  <c r="I100" i="18"/>
  <c r="H100" i="18"/>
  <c r="G100" i="18"/>
  <c r="F100" i="18"/>
  <c r="E100" i="18"/>
  <c r="D100" i="18"/>
  <c r="K99" i="18"/>
  <c r="J99" i="18"/>
  <c r="I99" i="18"/>
  <c r="H99" i="18"/>
  <c r="G99" i="18"/>
  <c r="F99" i="18"/>
  <c r="E99" i="18"/>
  <c r="D99" i="18"/>
  <c r="K98" i="18"/>
  <c r="J98" i="18"/>
  <c r="I98" i="18"/>
  <c r="H98" i="18"/>
  <c r="G98" i="18"/>
  <c r="F98" i="18"/>
  <c r="E98" i="18"/>
  <c r="D98" i="18"/>
  <c r="K97" i="18"/>
  <c r="J97" i="18"/>
  <c r="I97" i="18"/>
  <c r="H97" i="18"/>
  <c r="G97" i="18"/>
  <c r="F97" i="18"/>
  <c r="E97" i="18"/>
  <c r="D97" i="18"/>
  <c r="K94" i="18"/>
  <c r="J94" i="18"/>
  <c r="I94" i="18"/>
  <c r="H94" i="18"/>
  <c r="G94" i="18"/>
  <c r="F94" i="18"/>
  <c r="E94" i="18"/>
  <c r="D94" i="18"/>
  <c r="K93" i="18"/>
  <c r="J93" i="18"/>
  <c r="I93" i="18"/>
  <c r="H93" i="18"/>
  <c r="G93" i="18"/>
  <c r="F93" i="18"/>
  <c r="E93" i="18"/>
  <c r="D93" i="18"/>
  <c r="K92" i="18"/>
  <c r="J92" i="18"/>
  <c r="I92" i="18"/>
  <c r="H92" i="18"/>
  <c r="G92" i="18"/>
  <c r="F92" i="18"/>
  <c r="E92" i="18"/>
  <c r="D92" i="18"/>
  <c r="K91" i="18"/>
  <c r="J91" i="18"/>
  <c r="I91" i="18"/>
  <c r="H91" i="18"/>
  <c r="G91" i="18"/>
  <c r="F91" i="18"/>
  <c r="E91" i="18"/>
  <c r="D91" i="18"/>
  <c r="K90" i="18"/>
  <c r="J90" i="18"/>
  <c r="I90" i="18"/>
  <c r="H90" i="18"/>
  <c r="G90" i="18"/>
  <c r="F90" i="18"/>
  <c r="E90" i="18"/>
  <c r="D90" i="18"/>
  <c r="K89" i="18"/>
  <c r="J89" i="18"/>
  <c r="I89" i="18"/>
  <c r="H89" i="18"/>
  <c r="G89" i="18"/>
  <c r="F89" i="18"/>
  <c r="E89" i="18"/>
  <c r="D89" i="18"/>
  <c r="K88" i="18"/>
  <c r="J88" i="18"/>
  <c r="I88" i="18"/>
  <c r="H88" i="18"/>
  <c r="G88" i="18"/>
  <c r="F88" i="18"/>
  <c r="E88" i="18"/>
  <c r="D88" i="18"/>
  <c r="K86" i="18"/>
  <c r="J86" i="18"/>
  <c r="I86" i="18"/>
  <c r="H86" i="18"/>
  <c r="G86" i="18"/>
  <c r="F86" i="18"/>
  <c r="E86" i="18"/>
  <c r="D86" i="18"/>
  <c r="K85" i="18"/>
  <c r="J85" i="18"/>
  <c r="I85" i="18"/>
  <c r="H85" i="18"/>
  <c r="G85" i="18"/>
  <c r="F85" i="18"/>
  <c r="E85" i="18"/>
  <c r="D85" i="18"/>
  <c r="K84" i="18"/>
  <c r="J84" i="18"/>
  <c r="I84" i="18"/>
  <c r="H84" i="18"/>
  <c r="G84" i="18"/>
  <c r="F84" i="18"/>
  <c r="E84" i="18"/>
  <c r="D84" i="18"/>
  <c r="K83" i="18"/>
  <c r="J83" i="18"/>
  <c r="I83" i="18"/>
  <c r="H83" i="18"/>
  <c r="G83" i="18"/>
  <c r="F83" i="18"/>
  <c r="E83" i="18"/>
  <c r="D83" i="18"/>
  <c r="K82" i="18"/>
  <c r="J82" i="18"/>
  <c r="I82" i="18"/>
  <c r="H82" i="18"/>
  <c r="G82" i="18"/>
  <c r="F82" i="18"/>
  <c r="E82" i="18"/>
  <c r="D82" i="18"/>
  <c r="K81" i="18"/>
  <c r="J81" i="18"/>
  <c r="I81" i="18"/>
  <c r="H81" i="18"/>
  <c r="G81" i="18"/>
  <c r="F81" i="18"/>
  <c r="E81" i="18"/>
  <c r="D81" i="18"/>
  <c r="K80" i="18"/>
  <c r="J80" i="18"/>
  <c r="I80" i="18"/>
  <c r="H80" i="18"/>
  <c r="G80" i="18"/>
  <c r="F80" i="18"/>
  <c r="E80" i="18"/>
  <c r="D80" i="18"/>
  <c r="K78" i="18"/>
  <c r="J78" i="18"/>
  <c r="I78" i="18"/>
  <c r="H78" i="18"/>
  <c r="G78" i="18"/>
  <c r="F78" i="18"/>
  <c r="E78" i="18"/>
  <c r="D78" i="18"/>
  <c r="K77" i="18"/>
  <c r="J77" i="18"/>
  <c r="I77" i="18"/>
  <c r="H77" i="18"/>
  <c r="G77" i="18"/>
  <c r="F77" i="18"/>
  <c r="E77" i="18"/>
  <c r="D77" i="18"/>
  <c r="K76" i="18"/>
  <c r="J76" i="18"/>
  <c r="I76" i="18"/>
  <c r="H76" i="18"/>
  <c r="G76" i="18"/>
  <c r="F76" i="18"/>
  <c r="E76" i="18"/>
  <c r="D76" i="18"/>
  <c r="K75" i="18"/>
  <c r="J75" i="18"/>
  <c r="I75" i="18"/>
  <c r="H75" i="18"/>
  <c r="G75" i="18"/>
  <c r="F75" i="18"/>
  <c r="E75" i="18"/>
  <c r="D75" i="18"/>
  <c r="K74" i="18"/>
  <c r="J74" i="18"/>
  <c r="I74" i="18"/>
  <c r="H74" i="18"/>
  <c r="G74" i="18"/>
  <c r="F74" i="18"/>
  <c r="E74" i="18"/>
  <c r="D74" i="18"/>
  <c r="K73" i="18"/>
  <c r="J73" i="18"/>
  <c r="I73" i="18"/>
  <c r="H73" i="18"/>
  <c r="G73" i="18"/>
  <c r="F73" i="18"/>
  <c r="E73" i="18"/>
  <c r="D73" i="18"/>
  <c r="K72" i="18"/>
  <c r="J72" i="18"/>
  <c r="I72" i="18"/>
  <c r="H72" i="18"/>
  <c r="G72" i="18"/>
  <c r="F72" i="18"/>
  <c r="E72" i="18"/>
  <c r="D72" i="18"/>
  <c r="K64" i="18"/>
  <c r="J64" i="18"/>
  <c r="I64" i="18"/>
  <c r="H64" i="18"/>
  <c r="G64" i="18"/>
  <c r="F64" i="18"/>
  <c r="E64" i="18"/>
  <c r="D64" i="18"/>
  <c r="K63" i="18"/>
  <c r="J63" i="18"/>
  <c r="I63" i="18"/>
  <c r="H63" i="18"/>
  <c r="G63" i="18"/>
  <c r="F63" i="18"/>
  <c r="E63" i="18"/>
  <c r="D63" i="18"/>
  <c r="K62" i="18"/>
  <c r="J62" i="18"/>
  <c r="I62" i="18"/>
  <c r="H62" i="18"/>
  <c r="G62" i="18"/>
  <c r="F62" i="18"/>
  <c r="E62" i="18"/>
  <c r="D62" i="18"/>
  <c r="K61" i="18"/>
  <c r="J61" i="18"/>
  <c r="I61" i="18"/>
  <c r="H61" i="18"/>
  <c r="G61" i="18"/>
  <c r="F61" i="18"/>
  <c r="E61" i="18"/>
  <c r="D61" i="18"/>
  <c r="K60" i="18"/>
  <c r="J60" i="18"/>
  <c r="I60" i="18"/>
  <c r="H60" i="18"/>
  <c r="G60" i="18"/>
  <c r="F60" i="18"/>
  <c r="E60" i="18"/>
  <c r="D60" i="18"/>
  <c r="K59" i="18"/>
  <c r="J59" i="18"/>
  <c r="I59" i="18"/>
  <c r="H59" i="18"/>
  <c r="G59" i="18"/>
  <c r="F59" i="18"/>
  <c r="E59" i="18"/>
  <c r="D59" i="18"/>
  <c r="K58" i="18"/>
  <c r="J58" i="18"/>
  <c r="I58" i="18"/>
  <c r="H58" i="18"/>
  <c r="G58" i="18"/>
  <c r="F58" i="18"/>
  <c r="E58" i="18"/>
  <c r="D58" i="18"/>
  <c r="K56" i="18"/>
  <c r="J56" i="18"/>
  <c r="I56" i="18"/>
  <c r="H56" i="18"/>
  <c r="G56" i="18"/>
  <c r="F56" i="18"/>
  <c r="E56" i="18"/>
  <c r="D56" i="18"/>
  <c r="K55" i="18"/>
  <c r="J55" i="18"/>
  <c r="I55" i="18"/>
  <c r="H55" i="18"/>
  <c r="G55" i="18"/>
  <c r="F55" i="18"/>
  <c r="E55" i="18"/>
  <c r="D55" i="18"/>
  <c r="K54" i="18"/>
  <c r="J54" i="18"/>
  <c r="I54" i="18"/>
  <c r="H54" i="18"/>
  <c r="G54" i="18"/>
  <c r="F54" i="18"/>
  <c r="E54" i="18"/>
  <c r="D54" i="18"/>
  <c r="K53" i="18"/>
  <c r="J53" i="18"/>
  <c r="I53" i="18"/>
  <c r="H53" i="18"/>
  <c r="G53" i="18"/>
  <c r="F53" i="18"/>
  <c r="E53" i="18"/>
  <c r="D53" i="18"/>
  <c r="K52" i="18"/>
  <c r="J52" i="18"/>
  <c r="I52" i="18"/>
  <c r="H52" i="18"/>
  <c r="G52" i="18"/>
  <c r="F52" i="18"/>
  <c r="E52" i="18"/>
  <c r="D52" i="18"/>
  <c r="K51" i="18"/>
  <c r="J51" i="18"/>
  <c r="I51" i="18"/>
  <c r="H51" i="18"/>
  <c r="G51" i="18"/>
  <c r="F51" i="18"/>
  <c r="E51" i="18"/>
  <c r="D51" i="18"/>
  <c r="K50" i="18"/>
  <c r="J50" i="18"/>
  <c r="I50" i="18"/>
  <c r="H50" i="18"/>
  <c r="G50" i="18"/>
  <c r="F50" i="18"/>
  <c r="E50" i="18"/>
  <c r="D50" i="18"/>
  <c r="K48" i="18"/>
  <c r="J48" i="18"/>
  <c r="I48" i="18"/>
  <c r="H48" i="18"/>
  <c r="G48" i="18"/>
  <c r="F48" i="18"/>
  <c r="E48" i="18"/>
  <c r="D48" i="18"/>
  <c r="K47" i="18"/>
  <c r="J47" i="18"/>
  <c r="I47" i="18"/>
  <c r="H47" i="18"/>
  <c r="G47" i="18"/>
  <c r="F47" i="18"/>
  <c r="E47" i="18"/>
  <c r="D47" i="18"/>
  <c r="K46" i="18"/>
  <c r="J46" i="18"/>
  <c r="I46" i="18"/>
  <c r="H46" i="18"/>
  <c r="G46" i="18"/>
  <c r="F46" i="18"/>
  <c r="E46" i="18"/>
  <c r="D46" i="18"/>
  <c r="K45" i="18"/>
  <c r="J45" i="18"/>
  <c r="I45" i="18"/>
  <c r="H45" i="18"/>
  <c r="G45" i="18"/>
  <c r="F45" i="18"/>
  <c r="E45" i="18"/>
  <c r="D45" i="18"/>
  <c r="K44" i="18"/>
  <c r="J44" i="18"/>
  <c r="I44" i="18"/>
  <c r="H44" i="18"/>
  <c r="G44" i="18"/>
  <c r="F44" i="18"/>
  <c r="E44" i="18"/>
  <c r="D44" i="18"/>
  <c r="K43" i="18"/>
  <c r="J43" i="18"/>
  <c r="I43" i="18"/>
  <c r="H43" i="18"/>
  <c r="G43" i="18"/>
  <c r="F43" i="18"/>
  <c r="E43" i="18"/>
  <c r="D43" i="18"/>
  <c r="K42" i="18"/>
  <c r="J42" i="18"/>
  <c r="I42" i="18"/>
  <c r="H42" i="18"/>
  <c r="G42" i="18"/>
  <c r="F42" i="18"/>
  <c r="E42" i="18"/>
  <c r="D42" i="18"/>
  <c r="K40" i="18"/>
  <c r="J40" i="18"/>
  <c r="I40" i="18"/>
  <c r="H40" i="18"/>
  <c r="G40" i="18"/>
  <c r="F40" i="18"/>
  <c r="E40" i="18"/>
  <c r="D40" i="18"/>
  <c r="K39" i="18"/>
  <c r="J39" i="18"/>
  <c r="I39" i="18"/>
  <c r="H39" i="18"/>
  <c r="G39" i="18"/>
  <c r="F39" i="18"/>
  <c r="E39" i="18"/>
  <c r="D39" i="18"/>
  <c r="K38" i="18"/>
  <c r="J38" i="18"/>
  <c r="I38" i="18"/>
  <c r="H38" i="18"/>
  <c r="G38" i="18"/>
  <c r="F38" i="18"/>
  <c r="E38" i="18"/>
  <c r="D38" i="18"/>
  <c r="K37" i="18"/>
  <c r="J37" i="18"/>
  <c r="I37" i="18"/>
  <c r="H37" i="18"/>
  <c r="G37" i="18"/>
  <c r="F37" i="18"/>
  <c r="E37" i="18"/>
  <c r="D37" i="18"/>
  <c r="K36" i="18"/>
  <c r="J36" i="18"/>
  <c r="I36" i="18"/>
  <c r="H36" i="18"/>
  <c r="G36" i="18"/>
  <c r="F36" i="18"/>
  <c r="E36" i="18"/>
  <c r="D36" i="18"/>
  <c r="K35" i="18"/>
  <c r="J35" i="18"/>
  <c r="I35" i="18"/>
  <c r="H35" i="18"/>
  <c r="G35" i="18"/>
  <c r="F35" i="18"/>
  <c r="E35" i="18"/>
  <c r="D35" i="18"/>
  <c r="K34" i="18"/>
  <c r="J34" i="18"/>
  <c r="I34" i="18"/>
  <c r="H34" i="18"/>
  <c r="G34" i="18"/>
  <c r="F34" i="18"/>
  <c r="E34" i="18"/>
  <c r="D34" i="18"/>
  <c r="K32" i="18"/>
  <c r="J32" i="18"/>
  <c r="I32" i="18"/>
  <c r="H32" i="18"/>
  <c r="G32" i="18"/>
  <c r="F32" i="18"/>
  <c r="E32" i="18"/>
  <c r="D32" i="18"/>
  <c r="K31" i="18"/>
  <c r="J31" i="18"/>
  <c r="I31" i="18"/>
  <c r="H31" i="18"/>
  <c r="G31" i="18"/>
  <c r="F31" i="18"/>
  <c r="E31" i="18"/>
  <c r="D31" i="18"/>
  <c r="K30" i="18"/>
  <c r="J30" i="18"/>
  <c r="I30" i="18"/>
  <c r="H30" i="18"/>
  <c r="G30" i="18"/>
  <c r="F30" i="18"/>
  <c r="E30" i="18"/>
  <c r="D30" i="18"/>
  <c r="K29" i="18"/>
  <c r="J29" i="18"/>
  <c r="I29" i="18"/>
  <c r="H29" i="18"/>
  <c r="G29" i="18"/>
  <c r="F29" i="18"/>
  <c r="E29" i="18"/>
  <c r="D29" i="18"/>
  <c r="K28" i="18"/>
  <c r="J28" i="18"/>
  <c r="I28" i="18"/>
  <c r="H28" i="18"/>
  <c r="G28" i="18"/>
  <c r="F28" i="18"/>
  <c r="E28" i="18"/>
  <c r="D28" i="18"/>
  <c r="K27" i="18"/>
  <c r="J27" i="18"/>
  <c r="I27" i="18"/>
  <c r="H27" i="18"/>
  <c r="G27" i="18"/>
  <c r="F27" i="18"/>
  <c r="E27" i="18"/>
  <c r="D27" i="18"/>
  <c r="K26" i="18"/>
  <c r="J26" i="18"/>
  <c r="I26" i="18"/>
  <c r="H26" i="18"/>
  <c r="G26" i="18"/>
  <c r="F26" i="18"/>
  <c r="E26" i="18"/>
  <c r="D26" i="18"/>
  <c r="K24" i="18"/>
  <c r="J24" i="18"/>
  <c r="I24" i="18"/>
  <c r="H24" i="18"/>
  <c r="G24" i="18"/>
  <c r="F24" i="18"/>
  <c r="E24" i="18"/>
  <c r="D24" i="18"/>
  <c r="K23" i="18"/>
  <c r="J23" i="18"/>
  <c r="I23" i="18"/>
  <c r="H23" i="18"/>
  <c r="G23" i="18"/>
  <c r="F23" i="18"/>
  <c r="E23" i="18"/>
  <c r="D23" i="18"/>
  <c r="K22" i="18"/>
  <c r="J22" i="18"/>
  <c r="I22" i="18"/>
  <c r="H22" i="18"/>
  <c r="G22" i="18"/>
  <c r="F22" i="18"/>
  <c r="E22" i="18"/>
  <c r="D22" i="18"/>
  <c r="K21" i="18"/>
  <c r="J21" i="18"/>
  <c r="I21" i="18"/>
  <c r="H21" i="18"/>
  <c r="G21" i="18"/>
  <c r="F21" i="18"/>
  <c r="E21" i="18"/>
  <c r="D21" i="18"/>
  <c r="K20" i="18"/>
  <c r="J20" i="18"/>
  <c r="I20" i="18"/>
  <c r="H20" i="18"/>
  <c r="G20" i="18"/>
  <c r="F20" i="18"/>
  <c r="E20" i="18"/>
  <c r="D20" i="18"/>
  <c r="K19" i="18"/>
  <c r="J19" i="18"/>
  <c r="I19" i="18"/>
  <c r="H19" i="18"/>
  <c r="G19" i="18"/>
  <c r="F19" i="18"/>
  <c r="E19" i="18"/>
  <c r="D19" i="18"/>
  <c r="K18" i="18"/>
  <c r="J18" i="18"/>
  <c r="I18" i="18"/>
  <c r="H18" i="18"/>
  <c r="G18" i="18"/>
  <c r="F18" i="18"/>
  <c r="E18" i="18"/>
  <c r="D18" i="18"/>
  <c r="K14" i="18"/>
  <c r="J14" i="18"/>
  <c r="I14" i="18"/>
  <c r="H14" i="18"/>
  <c r="G14" i="18"/>
  <c r="F14" i="18"/>
  <c r="E14" i="18"/>
  <c r="D14" i="18"/>
  <c r="K13" i="18"/>
  <c r="J13" i="18"/>
  <c r="I13" i="18"/>
  <c r="H13" i="18"/>
  <c r="G13" i="18"/>
  <c r="F13" i="18"/>
  <c r="E13" i="18"/>
  <c r="D13" i="18"/>
  <c r="K12" i="18"/>
  <c r="J12" i="18"/>
  <c r="I12" i="18"/>
  <c r="H12" i="18"/>
  <c r="G12" i="18"/>
  <c r="F12" i="18"/>
  <c r="E12" i="18"/>
  <c r="D12" i="18"/>
  <c r="K11" i="18"/>
  <c r="J11" i="18"/>
  <c r="I11" i="18"/>
  <c r="H11" i="18"/>
  <c r="G11" i="18"/>
  <c r="F11" i="18"/>
  <c r="E11" i="18"/>
  <c r="D11" i="18"/>
  <c r="K10" i="18"/>
  <c r="J10" i="18"/>
  <c r="I10" i="18"/>
  <c r="H10" i="18"/>
  <c r="G10" i="18"/>
  <c r="F10" i="18"/>
  <c r="E10" i="18"/>
  <c r="D10" i="18"/>
  <c r="K9" i="18"/>
  <c r="J9" i="18"/>
  <c r="I9" i="18"/>
  <c r="H9" i="18"/>
  <c r="G9" i="18"/>
  <c r="F9" i="18"/>
  <c r="E9" i="18"/>
  <c r="D9" i="18"/>
  <c r="K8" i="18"/>
  <c r="J8" i="18"/>
  <c r="I8" i="18"/>
  <c r="H8" i="18"/>
  <c r="G8" i="18"/>
  <c r="F8" i="18"/>
  <c r="E8" i="18"/>
  <c r="D8" i="18"/>
  <c r="K132" i="4"/>
  <c r="J132" i="4"/>
  <c r="I132" i="4"/>
  <c r="H132" i="4"/>
  <c r="G132" i="4"/>
  <c r="F132" i="4"/>
  <c r="E132" i="4"/>
  <c r="D132" i="4"/>
  <c r="K131" i="4"/>
  <c r="J131" i="4"/>
  <c r="I131" i="4"/>
  <c r="H131" i="4"/>
  <c r="G131" i="4"/>
  <c r="F131" i="4"/>
  <c r="E131" i="4"/>
  <c r="D131" i="4"/>
  <c r="K121" i="4"/>
  <c r="J121" i="4"/>
  <c r="I121" i="4"/>
  <c r="H121" i="4"/>
  <c r="G121" i="4"/>
  <c r="F121" i="4"/>
  <c r="E121" i="4"/>
  <c r="D121" i="4"/>
  <c r="K120" i="4"/>
  <c r="J120" i="4"/>
  <c r="I120" i="4"/>
  <c r="H120" i="4"/>
  <c r="G120" i="4"/>
  <c r="F120" i="4"/>
  <c r="E120" i="4"/>
  <c r="D120" i="4"/>
  <c r="K119" i="4"/>
  <c r="K152" i="7" l="1"/>
  <c r="J152" i="7"/>
  <c r="I152" i="7"/>
  <c r="H152" i="7"/>
  <c r="G152" i="7"/>
  <c r="F152" i="7"/>
  <c r="E152" i="7"/>
  <c r="D152" i="7"/>
  <c r="K149" i="7"/>
  <c r="J149" i="7"/>
  <c r="I149" i="7"/>
  <c r="H149" i="7"/>
  <c r="G149" i="7"/>
  <c r="F149" i="7"/>
  <c r="E149" i="7"/>
  <c r="D149" i="7"/>
  <c r="K148" i="7"/>
  <c r="J148" i="7"/>
  <c r="I148" i="7"/>
  <c r="H148" i="7"/>
  <c r="G148" i="7"/>
  <c r="F148" i="7"/>
  <c r="E148" i="7"/>
  <c r="D148" i="7"/>
  <c r="K147" i="7"/>
  <c r="J147" i="7"/>
  <c r="I147" i="7"/>
  <c r="H147" i="7"/>
  <c r="G147" i="7"/>
  <c r="F147" i="7"/>
  <c r="E147" i="7"/>
  <c r="D147" i="7"/>
  <c r="K146" i="7"/>
  <c r="J146" i="7"/>
  <c r="I146" i="7"/>
  <c r="H146" i="7"/>
  <c r="G146" i="7"/>
  <c r="F146" i="7"/>
  <c r="E146" i="7"/>
  <c r="D146" i="7"/>
  <c r="K145" i="7"/>
  <c r="J145" i="7"/>
  <c r="I145" i="7"/>
  <c r="H145" i="7"/>
  <c r="G145" i="7"/>
  <c r="F145" i="7"/>
  <c r="E145" i="7"/>
  <c r="D145" i="7"/>
  <c r="K144" i="7"/>
  <c r="J144" i="7"/>
  <c r="I144" i="7"/>
  <c r="H144" i="7"/>
  <c r="G144" i="7"/>
  <c r="F144" i="7"/>
  <c r="E144" i="7"/>
  <c r="D144" i="7"/>
  <c r="K142" i="7"/>
  <c r="J142" i="7"/>
  <c r="I142" i="7"/>
  <c r="H142" i="7"/>
  <c r="G142" i="7"/>
  <c r="F142" i="7"/>
  <c r="E142" i="7"/>
  <c r="D142" i="7"/>
  <c r="K141" i="7"/>
  <c r="J141" i="7"/>
  <c r="I141" i="7"/>
  <c r="H141" i="7"/>
  <c r="G141" i="7"/>
  <c r="F141" i="7"/>
  <c r="E141" i="7"/>
  <c r="D141" i="7"/>
  <c r="K140" i="7"/>
  <c r="J140" i="7"/>
  <c r="I140" i="7"/>
  <c r="H140" i="7"/>
  <c r="G140" i="7"/>
  <c r="F140" i="7"/>
  <c r="E140" i="7"/>
  <c r="D140" i="7"/>
  <c r="K139" i="7"/>
  <c r="J139" i="7"/>
  <c r="I139" i="7"/>
  <c r="H139" i="7"/>
  <c r="G139" i="7"/>
  <c r="F139" i="7"/>
  <c r="E139" i="7"/>
  <c r="D139" i="7"/>
  <c r="K138" i="7"/>
  <c r="J138" i="7"/>
  <c r="I138" i="7"/>
  <c r="H138" i="7"/>
  <c r="G138" i="7"/>
  <c r="F138" i="7"/>
  <c r="E138" i="7"/>
  <c r="D138" i="7"/>
  <c r="K137" i="7"/>
  <c r="J137" i="7"/>
  <c r="I137" i="7"/>
  <c r="H137" i="7"/>
  <c r="G137" i="7"/>
  <c r="F137" i="7"/>
  <c r="E137" i="7"/>
  <c r="D137" i="7"/>
  <c r="K134" i="7"/>
  <c r="J134" i="7"/>
  <c r="I134" i="7"/>
  <c r="H134" i="7"/>
  <c r="G134" i="7"/>
  <c r="F134" i="7"/>
  <c r="E134" i="7"/>
  <c r="D134" i="7"/>
  <c r="K133" i="7"/>
  <c r="J133" i="7"/>
  <c r="I133" i="7"/>
  <c r="H133" i="7"/>
  <c r="G133" i="7"/>
  <c r="F133" i="7"/>
  <c r="E133" i="7"/>
  <c r="D133" i="7"/>
  <c r="K132" i="7"/>
  <c r="J132" i="7"/>
  <c r="I132" i="7"/>
  <c r="H132" i="7"/>
  <c r="G132" i="7"/>
  <c r="F132" i="7"/>
  <c r="E132" i="7"/>
  <c r="D132" i="7"/>
  <c r="K131" i="7"/>
  <c r="J131" i="7"/>
  <c r="I131" i="7"/>
  <c r="H131" i="7"/>
  <c r="G131" i="7"/>
  <c r="F131" i="7"/>
  <c r="E131" i="7"/>
  <c r="D131" i="7"/>
  <c r="K130" i="7"/>
  <c r="J130" i="7"/>
  <c r="I130" i="7"/>
  <c r="H130" i="7"/>
  <c r="G130" i="7"/>
  <c r="F130" i="7"/>
  <c r="E130" i="7"/>
  <c r="D130" i="7"/>
  <c r="K129" i="7"/>
  <c r="J129" i="7"/>
  <c r="I129" i="7"/>
  <c r="H129" i="7"/>
  <c r="G129" i="7"/>
  <c r="F129" i="7"/>
  <c r="E129" i="7"/>
  <c r="D129" i="7"/>
  <c r="K127" i="7"/>
  <c r="J127" i="7"/>
  <c r="I127" i="7"/>
  <c r="H127" i="7"/>
  <c r="G127" i="7"/>
  <c r="F127" i="7"/>
  <c r="E127" i="7"/>
  <c r="D127" i="7"/>
  <c r="K126" i="7"/>
  <c r="J126" i="7"/>
  <c r="I126" i="7"/>
  <c r="H126" i="7"/>
  <c r="G126" i="7"/>
  <c r="F126" i="7"/>
  <c r="E126" i="7"/>
  <c r="D126" i="7"/>
  <c r="K125" i="7"/>
  <c r="J125" i="7"/>
  <c r="I125" i="7"/>
  <c r="H125" i="7"/>
  <c r="G125" i="7"/>
  <c r="F125" i="7"/>
  <c r="E125" i="7"/>
  <c r="D125" i="7"/>
  <c r="K124" i="7"/>
  <c r="J124" i="7"/>
  <c r="I124" i="7"/>
  <c r="H124" i="7"/>
  <c r="G124" i="7"/>
  <c r="F124" i="7"/>
  <c r="E124" i="7"/>
  <c r="D124" i="7"/>
  <c r="K123" i="7"/>
  <c r="J123" i="7"/>
  <c r="I123" i="7"/>
  <c r="H123" i="7"/>
  <c r="G123" i="7"/>
  <c r="F123" i="7"/>
  <c r="E123" i="7"/>
  <c r="D123" i="7"/>
  <c r="K122" i="7"/>
  <c r="J122" i="7"/>
  <c r="I122" i="7"/>
  <c r="H122" i="7"/>
  <c r="G122" i="7"/>
  <c r="F122" i="7"/>
  <c r="E122" i="7"/>
  <c r="D122" i="7"/>
  <c r="K119" i="7"/>
  <c r="J119" i="7"/>
  <c r="I119" i="7"/>
  <c r="H119" i="7"/>
  <c r="G119" i="7"/>
  <c r="F119" i="7"/>
  <c r="E119" i="7"/>
  <c r="D119" i="7"/>
  <c r="K118" i="7"/>
  <c r="J118" i="7"/>
  <c r="I118" i="7"/>
  <c r="H118" i="7"/>
  <c r="G118" i="7"/>
  <c r="F118" i="7"/>
  <c r="E118" i="7"/>
  <c r="D118" i="7"/>
  <c r="K117" i="7"/>
  <c r="J117" i="7"/>
  <c r="I117" i="7"/>
  <c r="H117" i="7"/>
  <c r="G117" i="7"/>
  <c r="F117" i="7"/>
  <c r="E117" i="7"/>
  <c r="D117" i="7"/>
  <c r="K116" i="7"/>
  <c r="J116" i="7"/>
  <c r="I116" i="7"/>
  <c r="H116" i="7"/>
  <c r="G116" i="7"/>
  <c r="F116" i="7"/>
  <c r="E116" i="7"/>
  <c r="D116" i="7"/>
  <c r="K115" i="7"/>
  <c r="J115" i="7"/>
  <c r="I115" i="7"/>
  <c r="H115" i="7"/>
  <c r="G115" i="7"/>
  <c r="F115" i="7"/>
  <c r="E115" i="7"/>
  <c r="D115" i="7"/>
  <c r="K114" i="7"/>
  <c r="J114" i="7"/>
  <c r="I114" i="7"/>
  <c r="H114" i="7"/>
  <c r="G114" i="7"/>
  <c r="F114" i="7"/>
  <c r="E114" i="7"/>
  <c r="D114" i="7"/>
  <c r="K112" i="7"/>
  <c r="J112" i="7"/>
  <c r="I112" i="7"/>
  <c r="H112" i="7"/>
  <c r="G112" i="7"/>
  <c r="F112" i="7"/>
  <c r="E112" i="7"/>
  <c r="D112" i="7"/>
  <c r="K111" i="7"/>
  <c r="J111" i="7"/>
  <c r="I111" i="7"/>
  <c r="H111" i="7"/>
  <c r="G111" i="7"/>
  <c r="F111" i="7"/>
  <c r="E111" i="7"/>
  <c r="D111" i="7"/>
  <c r="K110" i="7"/>
  <c r="J110" i="7"/>
  <c r="I110" i="7"/>
  <c r="H110" i="7"/>
  <c r="G110" i="7"/>
  <c r="F110" i="7"/>
  <c r="E110" i="7"/>
  <c r="D110" i="7"/>
  <c r="K109" i="7"/>
  <c r="J109" i="7"/>
  <c r="I109" i="7"/>
  <c r="H109" i="7"/>
  <c r="G109" i="7"/>
  <c r="F109" i="7"/>
  <c r="E109" i="7"/>
  <c r="D109" i="7"/>
  <c r="K108" i="7"/>
  <c r="J108" i="7"/>
  <c r="I108" i="7"/>
  <c r="H108" i="7"/>
  <c r="G108" i="7"/>
  <c r="F108" i="7"/>
  <c r="E108" i="7"/>
  <c r="D108" i="7"/>
  <c r="K107" i="7"/>
  <c r="J107" i="7"/>
  <c r="I107" i="7"/>
  <c r="H107" i="7"/>
  <c r="G107" i="7"/>
  <c r="F107" i="7"/>
  <c r="E107" i="7"/>
  <c r="D107" i="7"/>
  <c r="K104" i="7"/>
  <c r="J104" i="7"/>
  <c r="I104" i="7"/>
  <c r="H104" i="7"/>
  <c r="G104" i="7"/>
  <c r="F104" i="7"/>
  <c r="E104" i="7"/>
  <c r="D104" i="7"/>
  <c r="K103" i="7"/>
  <c r="J103" i="7"/>
  <c r="I103" i="7"/>
  <c r="H103" i="7"/>
  <c r="G103" i="7"/>
  <c r="F103" i="7"/>
  <c r="E103" i="7"/>
  <c r="D103" i="7"/>
  <c r="K102" i="7"/>
  <c r="J102" i="7"/>
  <c r="I102" i="7"/>
  <c r="H102" i="7"/>
  <c r="G102" i="7"/>
  <c r="F102" i="7"/>
  <c r="E102" i="7"/>
  <c r="D102" i="7"/>
  <c r="K101" i="7"/>
  <c r="J101" i="7"/>
  <c r="I101" i="7"/>
  <c r="H101" i="7"/>
  <c r="G101" i="7"/>
  <c r="F101" i="7"/>
  <c r="E101" i="7"/>
  <c r="D101" i="7"/>
  <c r="K100" i="7"/>
  <c r="J100" i="7"/>
  <c r="I100" i="7"/>
  <c r="H100" i="7"/>
  <c r="G100" i="7"/>
  <c r="F100" i="7"/>
  <c r="E100" i="7"/>
  <c r="D100" i="7"/>
  <c r="K99" i="7"/>
  <c r="J99" i="7"/>
  <c r="I99" i="7"/>
  <c r="H99" i="7"/>
  <c r="G99" i="7"/>
  <c r="F99" i="7"/>
  <c r="E99" i="7"/>
  <c r="D99" i="7"/>
  <c r="K97" i="7"/>
  <c r="J97" i="7"/>
  <c r="I97" i="7"/>
  <c r="H97" i="7"/>
  <c r="G97" i="7"/>
  <c r="F97" i="7"/>
  <c r="E97" i="7"/>
  <c r="D97" i="7"/>
  <c r="K96" i="7"/>
  <c r="J96" i="7"/>
  <c r="I96" i="7"/>
  <c r="H96" i="7"/>
  <c r="G96" i="7"/>
  <c r="F96" i="7"/>
  <c r="E96" i="7"/>
  <c r="D96" i="7"/>
  <c r="K95" i="7"/>
  <c r="J95" i="7"/>
  <c r="I95" i="7"/>
  <c r="H95" i="7"/>
  <c r="G95" i="7"/>
  <c r="F95" i="7"/>
  <c r="E95" i="7"/>
  <c r="D95" i="7"/>
  <c r="K94" i="7"/>
  <c r="J94" i="7"/>
  <c r="I94" i="7"/>
  <c r="H94" i="7"/>
  <c r="G94" i="7"/>
  <c r="F94" i="7"/>
  <c r="E94" i="7"/>
  <c r="D94" i="7"/>
  <c r="K93" i="7"/>
  <c r="J93" i="7"/>
  <c r="I93" i="7"/>
  <c r="H93" i="7"/>
  <c r="G93" i="7"/>
  <c r="F93" i="7"/>
  <c r="E93" i="7"/>
  <c r="D93" i="7"/>
  <c r="K92" i="7"/>
  <c r="J92" i="7"/>
  <c r="I92" i="7"/>
  <c r="H92" i="7"/>
  <c r="G92" i="7"/>
  <c r="F92" i="7"/>
  <c r="E92" i="7"/>
  <c r="D92" i="7"/>
  <c r="K89" i="7"/>
  <c r="J89" i="7"/>
  <c r="I89" i="7"/>
  <c r="H89" i="7"/>
  <c r="G89" i="7"/>
  <c r="F89" i="7"/>
  <c r="E89" i="7"/>
  <c r="D89" i="7"/>
  <c r="K88" i="7"/>
  <c r="J88" i="7"/>
  <c r="I88" i="7"/>
  <c r="H88" i="7"/>
  <c r="G88" i="7"/>
  <c r="F88" i="7"/>
  <c r="E88" i="7"/>
  <c r="D88" i="7"/>
  <c r="K87" i="7"/>
  <c r="J87" i="7"/>
  <c r="I87" i="7"/>
  <c r="H87" i="7"/>
  <c r="G87" i="7"/>
  <c r="F87" i="7"/>
  <c r="E87" i="7"/>
  <c r="D87" i="7"/>
  <c r="K86" i="7"/>
  <c r="J86" i="7"/>
  <c r="I86" i="7"/>
  <c r="H86" i="7"/>
  <c r="G86" i="7"/>
  <c r="F86" i="7"/>
  <c r="E86" i="7"/>
  <c r="D86" i="7"/>
  <c r="K85" i="7"/>
  <c r="J85" i="7"/>
  <c r="I85" i="7"/>
  <c r="H85" i="7"/>
  <c r="G85" i="7"/>
  <c r="F85" i="7"/>
  <c r="E85" i="7"/>
  <c r="D85" i="7"/>
  <c r="K84" i="7"/>
  <c r="J84" i="7"/>
  <c r="I84" i="7"/>
  <c r="H84" i="7"/>
  <c r="G84" i="7"/>
  <c r="F84" i="7"/>
  <c r="E84" i="7"/>
  <c r="D84" i="7"/>
  <c r="K82" i="7"/>
  <c r="J82" i="7"/>
  <c r="I82" i="7"/>
  <c r="H82" i="7"/>
  <c r="G82" i="7"/>
  <c r="F82" i="7"/>
  <c r="E82" i="7"/>
  <c r="D82" i="7"/>
  <c r="K81" i="7"/>
  <c r="J81" i="7"/>
  <c r="I81" i="7"/>
  <c r="H81" i="7"/>
  <c r="G81" i="7"/>
  <c r="F81" i="7"/>
  <c r="E81" i="7"/>
  <c r="D81" i="7"/>
  <c r="K80" i="7"/>
  <c r="J80" i="7"/>
  <c r="I80" i="7"/>
  <c r="H80" i="7"/>
  <c r="G80" i="7"/>
  <c r="F80" i="7"/>
  <c r="E80" i="7"/>
  <c r="D80" i="7"/>
  <c r="K79" i="7"/>
  <c r="J79" i="7"/>
  <c r="I79" i="7"/>
  <c r="H79" i="7"/>
  <c r="G79" i="7"/>
  <c r="F79" i="7"/>
  <c r="E79" i="7"/>
  <c r="D79" i="7"/>
  <c r="K78" i="7"/>
  <c r="J78" i="7"/>
  <c r="I78" i="7"/>
  <c r="H78" i="7"/>
  <c r="G78" i="7"/>
  <c r="F78" i="7"/>
  <c r="E78" i="7"/>
  <c r="D78" i="7"/>
  <c r="K77" i="7"/>
  <c r="J77" i="7"/>
  <c r="I77" i="7"/>
  <c r="H77" i="7"/>
  <c r="G77" i="7"/>
  <c r="F77" i="7"/>
  <c r="E77" i="7"/>
  <c r="D77" i="7"/>
  <c r="K74" i="7"/>
  <c r="J74" i="7"/>
  <c r="I74" i="7"/>
  <c r="H74" i="7"/>
  <c r="G74" i="7"/>
  <c r="F74" i="7"/>
  <c r="E74" i="7"/>
  <c r="D74" i="7"/>
  <c r="K73" i="7"/>
  <c r="J73" i="7"/>
  <c r="I73" i="7"/>
  <c r="H73" i="7"/>
  <c r="G73" i="7"/>
  <c r="F73" i="7"/>
  <c r="E73" i="7"/>
  <c r="D73" i="7"/>
  <c r="K72" i="7"/>
  <c r="J72" i="7"/>
  <c r="I72" i="7"/>
  <c r="H72" i="7"/>
  <c r="G72" i="7"/>
  <c r="F72" i="7"/>
  <c r="E72" i="7"/>
  <c r="D72" i="7"/>
  <c r="K71" i="7"/>
  <c r="J71" i="7"/>
  <c r="I71" i="7"/>
  <c r="H71" i="7"/>
  <c r="G71" i="7"/>
  <c r="F71" i="7"/>
  <c r="E71" i="7"/>
  <c r="D71" i="7"/>
  <c r="K70" i="7"/>
  <c r="J70" i="7"/>
  <c r="I70" i="7"/>
  <c r="H70" i="7"/>
  <c r="G70" i="7"/>
  <c r="F70" i="7"/>
  <c r="E70" i="7"/>
  <c r="D70" i="7"/>
  <c r="K69" i="7"/>
  <c r="J69" i="7"/>
  <c r="I69" i="7"/>
  <c r="H69" i="7"/>
  <c r="G69" i="7"/>
  <c r="F69" i="7"/>
  <c r="E69" i="7"/>
  <c r="D69" i="7"/>
  <c r="K67" i="7"/>
  <c r="J67" i="7"/>
  <c r="I67" i="7"/>
  <c r="H67" i="7"/>
  <c r="G67" i="7"/>
  <c r="F67" i="7"/>
  <c r="E67" i="7"/>
  <c r="D67" i="7"/>
  <c r="K66" i="7"/>
  <c r="J66" i="7"/>
  <c r="I66" i="7"/>
  <c r="H66" i="7"/>
  <c r="G66" i="7"/>
  <c r="F66" i="7"/>
  <c r="E66" i="7"/>
  <c r="D66" i="7"/>
  <c r="K65" i="7"/>
  <c r="J65" i="7"/>
  <c r="I65" i="7"/>
  <c r="H65" i="7"/>
  <c r="G65" i="7"/>
  <c r="F65" i="7"/>
  <c r="E65" i="7"/>
  <c r="D65" i="7"/>
  <c r="K64" i="7"/>
  <c r="J64" i="7"/>
  <c r="I64" i="7"/>
  <c r="H64" i="7"/>
  <c r="G64" i="7"/>
  <c r="F64" i="7"/>
  <c r="E64" i="7"/>
  <c r="D64" i="7"/>
  <c r="K63" i="7"/>
  <c r="J63" i="7"/>
  <c r="I63" i="7"/>
  <c r="H63" i="7"/>
  <c r="G63" i="7"/>
  <c r="F63" i="7"/>
  <c r="E63" i="7"/>
  <c r="D63" i="7"/>
  <c r="K62" i="7"/>
  <c r="J62" i="7"/>
  <c r="I62" i="7"/>
  <c r="H62" i="7"/>
  <c r="G62" i="7"/>
  <c r="F62" i="7"/>
  <c r="E62" i="7"/>
  <c r="D62" i="7"/>
  <c r="U38" i="7"/>
  <c r="T38" i="7"/>
  <c r="S38" i="7"/>
  <c r="R38" i="7"/>
  <c r="Q38" i="7"/>
  <c r="P38" i="7"/>
  <c r="O38" i="7"/>
  <c r="N38" i="7"/>
  <c r="U37" i="7"/>
  <c r="T37" i="7"/>
  <c r="S37" i="7"/>
  <c r="R37" i="7"/>
  <c r="Q37" i="7"/>
  <c r="P37" i="7"/>
  <c r="O37" i="7"/>
  <c r="N37" i="7"/>
  <c r="U36" i="7"/>
  <c r="T36" i="7"/>
  <c r="S36" i="7"/>
  <c r="R36" i="7"/>
  <c r="Q36" i="7"/>
  <c r="P36" i="7"/>
  <c r="O36" i="7"/>
  <c r="N36" i="7"/>
  <c r="U35" i="7"/>
  <c r="T35" i="7"/>
  <c r="S35" i="7"/>
  <c r="R35" i="7"/>
  <c r="Q35" i="7"/>
  <c r="P35" i="7"/>
  <c r="O35" i="7"/>
  <c r="N35" i="7"/>
  <c r="U34" i="7"/>
  <c r="T34" i="7"/>
  <c r="S34" i="7"/>
  <c r="R34" i="7"/>
  <c r="Q34" i="7"/>
  <c r="P34" i="7"/>
  <c r="O34" i="7"/>
  <c r="N34" i="7"/>
  <c r="U33" i="7"/>
  <c r="T33" i="7"/>
  <c r="S33" i="7"/>
  <c r="R33" i="7"/>
  <c r="Q33" i="7"/>
  <c r="P33" i="7"/>
  <c r="O33" i="7"/>
  <c r="N33" i="7"/>
  <c r="U32" i="7"/>
  <c r="T32" i="7"/>
  <c r="S32" i="7"/>
  <c r="R32" i="7"/>
  <c r="Q32" i="7"/>
  <c r="P32" i="7"/>
  <c r="O32" i="7"/>
  <c r="N32" i="7"/>
  <c r="U31" i="7"/>
  <c r="T31" i="7"/>
  <c r="S31" i="7"/>
  <c r="R31" i="7"/>
  <c r="Q31" i="7"/>
  <c r="P31" i="7"/>
  <c r="O31" i="7"/>
  <c r="N31" i="7"/>
  <c r="U30" i="7"/>
  <c r="T30" i="7"/>
  <c r="S30" i="7"/>
  <c r="R30" i="7"/>
  <c r="Q30" i="7"/>
  <c r="P30" i="7"/>
  <c r="O30" i="7"/>
  <c r="N30" i="7"/>
  <c r="U29" i="7"/>
  <c r="T29" i="7"/>
  <c r="S29" i="7"/>
  <c r="R29" i="7"/>
  <c r="Q29" i="7"/>
  <c r="P29" i="7"/>
  <c r="O29" i="7"/>
  <c r="N29" i="7"/>
  <c r="U28" i="7"/>
  <c r="T28" i="7"/>
  <c r="S28" i="7"/>
  <c r="R28" i="7"/>
  <c r="Q28" i="7"/>
  <c r="P28" i="7"/>
  <c r="O28" i="7"/>
  <c r="N28" i="7"/>
  <c r="U27" i="7"/>
  <c r="T27" i="7"/>
  <c r="S27" i="7"/>
  <c r="R27" i="7"/>
  <c r="Q27" i="7"/>
  <c r="P27" i="7"/>
  <c r="O27" i="7"/>
  <c r="N27" i="7"/>
  <c r="U26" i="7"/>
  <c r="T26" i="7"/>
  <c r="S26" i="7"/>
  <c r="R26" i="7"/>
  <c r="Q26" i="7"/>
  <c r="P26" i="7"/>
  <c r="O26" i="7"/>
  <c r="N26" i="7"/>
  <c r="U25" i="7"/>
  <c r="T25" i="7"/>
  <c r="S25" i="7"/>
  <c r="R25" i="7"/>
  <c r="Q25" i="7"/>
  <c r="P25" i="7"/>
  <c r="O25" i="7"/>
  <c r="N25" i="7"/>
  <c r="U24" i="7"/>
  <c r="T24" i="7"/>
  <c r="S24" i="7"/>
  <c r="R24" i="7"/>
  <c r="Q24" i="7"/>
  <c r="P24" i="7"/>
  <c r="O24" i="7"/>
  <c r="N24" i="7"/>
  <c r="U23" i="7"/>
  <c r="T23" i="7"/>
  <c r="S23" i="7"/>
  <c r="R23" i="7"/>
  <c r="Q23" i="7"/>
  <c r="P23" i="7"/>
  <c r="O23" i="7"/>
  <c r="N23" i="7"/>
  <c r="U22" i="7"/>
  <c r="T22" i="7"/>
  <c r="S22" i="7"/>
  <c r="R22" i="7"/>
  <c r="Q22" i="7"/>
  <c r="P22" i="7"/>
  <c r="O22" i="7"/>
  <c r="N22" i="7"/>
  <c r="U21" i="7"/>
  <c r="T21" i="7"/>
  <c r="S21" i="7"/>
  <c r="R21" i="7"/>
  <c r="Q21" i="7"/>
  <c r="P21" i="7"/>
  <c r="O21" i="7"/>
  <c r="N21" i="7"/>
  <c r="U20" i="7"/>
  <c r="T20" i="7"/>
  <c r="S20" i="7"/>
  <c r="R20" i="7"/>
  <c r="Q20" i="7"/>
  <c r="P20" i="7"/>
  <c r="O20" i="7"/>
  <c r="N20" i="7"/>
  <c r="U19" i="7"/>
  <c r="T19" i="7"/>
  <c r="S19" i="7"/>
  <c r="R19" i="7"/>
  <c r="Q19" i="7"/>
  <c r="P19" i="7"/>
  <c r="O19" i="7"/>
  <c r="N19" i="7"/>
  <c r="U18" i="7"/>
  <c r="T18" i="7"/>
  <c r="S18" i="7"/>
  <c r="R18" i="7"/>
  <c r="Q18" i="7"/>
  <c r="P18" i="7"/>
  <c r="O18" i="7"/>
  <c r="N18" i="7"/>
  <c r="U17" i="7"/>
  <c r="T17" i="7"/>
  <c r="S17" i="7"/>
  <c r="R17" i="7"/>
  <c r="Q17" i="7"/>
  <c r="P17" i="7"/>
  <c r="O17" i="7"/>
  <c r="N17" i="7"/>
  <c r="U16" i="7"/>
  <c r="T16" i="7"/>
  <c r="S16" i="7"/>
  <c r="R16" i="7"/>
  <c r="Q16" i="7"/>
  <c r="P16" i="7"/>
  <c r="O16" i="7"/>
  <c r="N16" i="7"/>
  <c r="U15" i="7"/>
  <c r="T15" i="7"/>
  <c r="S15" i="7"/>
  <c r="R15" i="7"/>
  <c r="Q15" i="7"/>
  <c r="P15" i="7"/>
  <c r="O15" i="7"/>
  <c r="N15" i="7"/>
  <c r="U14" i="7"/>
  <c r="T14" i="7"/>
  <c r="S14" i="7"/>
  <c r="R14" i="7"/>
  <c r="Q14" i="7"/>
  <c r="P14" i="7"/>
  <c r="O14" i="7"/>
  <c r="N14" i="7"/>
  <c r="U13" i="7"/>
  <c r="T13" i="7"/>
  <c r="S13" i="7"/>
  <c r="R13" i="7"/>
  <c r="Q13" i="7"/>
  <c r="P13" i="7"/>
  <c r="O13" i="7"/>
  <c r="N13" i="7"/>
  <c r="K38" i="7"/>
  <c r="J38" i="7"/>
  <c r="I38" i="7"/>
  <c r="H38" i="7"/>
  <c r="G38" i="7"/>
  <c r="F38" i="7"/>
  <c r="E38" i="7"/>
  <c r="D38" i="7"/>
  <c r="K37" i="7"/>
  <c r="J37" i="7"/>
  <c r="I37" i="7"/>
  <c r="H37" i="7"/>
  <c r="G37" i="7"/>
  <c r="F37" i="7"/>
  <c r="E37" i="7"/>
  <c r="D37" i="7"/>
  <c r="K36" i="7"/>
  <c r="J36" i="7"/>
  <c r="I36" i="7"/>
  <c r="H36" i="7"/>
  <c r="G36" i="7"/>
  <c r="F36" i="7"/>
  <c r="E36" i="7"/>
  <c r="D36" i="7"/>
  <c r="K35" i="7"/>
  <c r="J35" i="7"/>
  <c r="I35" i="7"/>
  <c r="H35" i="7"/>
  <c r="G35" i="7"/>
  <c r="F35" i="7"/>
  <c r="E35" i="7"/>
  <c r="D35" i="7"/>
  <c r="K34" i="7"/>
  <c r="J34" i="7"/>
  <c r="I34" i="7"/>
  <c r="H34" i="7"/>
  <c r="G34" i="7"/>
  <c r="F34" i="7"/>
  <c r="E34" i="7"/>
  <c r="D34" i="7"/>
  <c r="K33" i="7"/>
  <c r="J33" i="7"/>
  <c r="I33" i="7"/>
  <c r="H33" i="7"/>
  <c r="G33" i="7"/>
  <c r="F33" i="7"/>
  <c r="E33" i="7"/>
  <c r="D33" i="7"/>
  <c r="K32" i="7"/>
  <c r="J32" i="7"/>
  <c r="I32" i="7"/>
  <c r="H32" i="7"/>
  <c r="G32" i="7"/>
  <c r="F32" i="7"/>
  <c r="E32" i="7"/>
  <c r="D32" i="7"/>
  <c r="K31" i="7"/>
  <c r="J31" i="7"/>
  <c r="I31" i="7"/>
  <c r="H31" i="7"/>
  <c r="G31" i="7"/>
  <c r="F31" i="7"/>
  <c r="E31" i="7"/>
  <c r="D31" i="7"/>
  <c r="K30" i="7"/>
  <c r="J30" i="7"/>
  <c r="I30" i="7"/>
  <c r="H30" i="7"/>
  <c r="G30" i="7"/>
  <c r="F30" i="7"/>
  <c r="E30" i="7"/>
  <c r="D30" i="7"/>
  <c r="K29" i="7"/>
  <c r="J29" i="7"/>
  <c r="I29" i="7"/>
  <c r="H29" i="7"/>
  <c r="G29" i="7"/>
  <c r="F29" i="7"/>
  <c r="E29" i="7"/>
  <c r="D29" i="7"/>
  <c r="K28" i="7"/>
  <c r="J28" i="7"/>
  <c r="I28" i="7"/>
  <c r="H28" i="7"/>
  <c r="G28" i="7"/>
  <c r="F28" i="7"/>
  <c r="E28" i="7"/>
  <c r="D28" i="7"/>
  <c r="K27" i="7"/>
  <c r="J27" i="7"/>
  <c r="I27" i="7"/>
  <c r="H27" i="7"/>
  <c r="G27" i="7"/>
  <c r="F27" i="7"/>
  <c r="E27" i="7"/>
  <c r="D27" i="7"/>
  <c r="K26" i="7"/>
  <c r="J26" i="7"/>
  <c r="I26" i="7"/>
  <c r="H26" i="7"/>
  <c r="G26" i="7"/>
  <c r="F26" i="7"/>
  <c r="E26" i="7"/>
  <c r="D26" i="7"/>
  <c r="K25" i="7"/>
  <c r="J25" i="7"/>
  <c r="I25" i="7"/>
  <c r="H25" i="7"/>
  <c r="G25" i="7"/>
  <c r="F25" i="7"/>
  <c r="E25" i="7"/>
  <c r="D25" i="7"/>
  <c r="K24" i="7"/>
  <c r="J24" i="7"/>
  <c r="I24" i="7"/>
  <c r="H24" i="7"/>
  <c r="G24" i="7"/>
  <c r="F24" i="7"/>
  <c r="E24" i="7"/>
  <c r="D24" i="7"/>
  <c r="K23" i="7"/>
  <c r="J23" i="7"/>
  <c r="I23" i="7"/>
  <c r="H23" i="7"/>
  <c r="G23" i="7"/>
  <c r="F23" i="7"/>
  <c r="E23" i="7"/>
  <c r="D23" i="7"/>
  <c r="K22" i="7"/>
  <c r="J22" i="7"/>
  <c r="I22" i="7"/>
  <c r="H22" i="7"/>
  <c r="G22" i="7"/>
  <c r="F22" i="7"/>
  <c r="E22" i="7"/>
  <c r="D22" i="7"/>
  <c r="K21" i="7"/>
  <c r="J21" i="7"/>
  <c r="I21" i="7"/>
  <c r="H21" i="7"/>
  <c r="G21" i="7"/>
  <c r="F21" i="7"/>
  <c r="E21" i="7"/>
  <c r="D21" i="7"/>
  <c r="K20" i="7"/>
  <c r="J20" i="7"/>
  <c r="I20" i="7"/>
  <c r="H20" i="7"/>
  <c r="G20" i="7"/>
  <c r="F20" i="7"/>
  <c r="E20" i="7"/>
  <c r="D20" i="7"/>
  <c r="K19" i="7"/>
  <c r="J19" i="7"/>
  <c r="I19" i="7"/>
  <c r="H19" i="7"/>
  <c r="G19" i="7"/>
  <c r="F19" i="7"/>
  <c r="E19" i="7"/>
  <c r="D19" i="7"/>
  <c r="K18" i="7"/>
  <c r="J18" i="7"/>
  <c r="I18" i="7"/>
  <c r="H18" i="7"/>
  <c r="G18" i="7"/>
  <c r="F18" i="7"/>
  <c r="E18" i="7"/>
  <c r="D18" i="7"/>
  <c r="K17" i="7"/>
  <c r="J17" i="7"/>
  <c r="I17" i="7"/>
  <c r="H17" i="7"/>
  <c r="G17" i="7"/>
  <c r="F17" i="7"/>
  <c r="E17" i="7"/>
  <c r="D17" i="7"/>
  <c r="K16" i="7"/>
  <c r="J16" i="7"/>
  <c r="I16" i="7"/>
  <c r="H16" i="7"/>
  <c r="G16" i="7"/>
  <c r="F16" i="7"/>
  <c r="E16" i="7"/>
  <c r="D16" i="7"/>
  <c r="K15" i="7"/>
  <c r="J15" i="7"/>
  <c r="I15" i="7"/>
  <c r="H15" i="7"/>
  <c r="G15" i="7"/>
  <c r="F15" i="7"/>
  <c r="E15" i="7"/>
  <c r="D15" i="7"/>
  <c r="K14" i="7"/>
  <c r="J14" i="7"/>
  <c r="I14" i="7"/>
  <c r="H14" i="7"/>
  <c r="G14" i="7"/>
  <c r="F14" i="7"/>
  <c r="E14" i="7"/>
  <c r="D14" i="7"/>
  <c r="K13" i="7"/>
  <c r="J13" i="7"/>
  <c r="I13" i="7"/>
  <c r="H13" i="7"/>
  <c r="G13" i="7"/>
  <c r="F13" i="7"/>
  <c r="E13" i="7"/>
  <c r="D13" i="7"/>
  <c r="U34" i="3"/>
  <c r="T34" i="3"/>
  <c r="S34" i="3"/>
  <c r="R34" i="3"/>
  <c r="Q34" i="3"/>
  <c r="P34" i="3"/>
  <c r="O34" i="3"/>
  <c r="N34" i="3"/>
  <c r="U33" i="3"/>
  <c r="T33" i="3"/>
  <c r="S33" i="3"/>
  <c r="R33" i="3"/>
  <c r="Q33" i="3"/>
  <c r="P33" i="3"/>
  <c r="O33" i="3"/>
  <c r="N33" i="3"/>
  <c r="U32" i="3"/>
  <c r="T32" i="3"/>
  <c r="S32" i="3"/>
  <c r="R32" i="3"/>
  <c r="Q32" i="3"/>
  <c r="P32" i="3"/>
  <c r="O32" i="3"/>
  <c r="N32" i="3"/>
  <c r="K34" i="3"/>
  <c r="J34" i="3"/>
  <c r="I34" i="3"/>
  <c r="H34" i="3"/>
  <c r="G34" i="3"/>
  <c r="F34" i="3"/>
  <c r="E34" i="3"/>
  <c r="D34" i="3"/>
  <c r="K33" i="3"/>
  <c r="J33" i="3"/>
  <c r="I33" i="3"/>
  <c r="H33" i="3"/>
  <c r="G33" i="3"/>
  <c r="F33" i="3"/>
  <c r="E33" i="3"/>
  <c r="D33" i="3"/>
  <c r="K32" i="3"/>
  <c r="J32" i="3"/>
  <c r="I32" i="3"/>
  <c r="H32" i="3"/>
  <c r="G32" i="3"/>
  <c r="F32" i="3"/>
  <c r="E32" i="3"/>
  <c r="D32" i="3"/>
  <c r="U28" i="3"/>
  <c r="T28" i="3"/>
  <c r="S28" i="3"/>
  <c r="R28" i="3"/>
  <c r="Q28" i="3"/>
  <c r="P28" i="3"/>
  <c r="O28" i="3"/>
  <c r="N28" i="3"/>
  <c r="U27" i="3"/>
  <c r="T27" i="3"/>
  <c r="S27" i="3"/>
  <c r="R27" i="3"/>
  <c r="Q27" i="3"/>
  <c r="P27" i="3"/>
  <c r="O27" i="3"/>
  <c r="N27" i="3"/>
  <c r="U26" i="3"/>
  <c r="T26" i="3"/>
  <c r="S26" i="3"/>
  <c r="R26" i="3"/>
  <c r="Q26" i="3"/>
  <c r="P26" i="3"/>
  <c r="O26" i="3"/>
  <c r="N26" i="3"/>
  <c r="U25" i="3"/>
  <c r="T25" i="3"/>
  <c r="S25" i="3"/>
  <c r="R25" i="3"/>
  <c r="Q25" i="3"/>
  <c r="P25" i="3"/>
  <c r="O25" i="3"/>
  <c r="N25" i="3"/>
  <c r="U24" i="3"/>
  <c r="T24" i="3"/>
  <c r="S24" i="3"/>
  <c r="R24" i="3"/>
  <c r="Q24" i="3"/>
  <c r="P24" i="3"/>
  <c r="O24" i="3"/>
  <c r="N24" i="3"/>
  <c r="U23" i="3"/>
  <c r="T23" i="3"/>
  <c r="S23" i="3"/>
  <c r="R23" i="3"/>
  <c r="Q23" i="3"/>
  <c r="P23" i="3"/>
  <c r="O23" i="3"/>
  <c r="N23" i="3"/>
  <c r="U19" i="3"/>
  <c r="T19" i="3"/>
  <c r="S19" i="3"/>
  <c r="R19" i="3"/>
  <c r="Q19" i="3"/>
  <c r="P19" i="3"/>
  <c r="O19" i="3"/>
  <c r="N19" i="3"/>
  <c r="U18" i="3"/>
  <c r="T18" i="3"/>
  <c r="S18" i="3"/>
  <c r="R18" i="3"/>
  <c r="Q18" i="3"/>
  <c r="P18" i="3"/>
  <c r="O18" i="3"/>
  <c r="N18" i="3"/>
  <c r="U17" i="3"/>
  <c r="T17" i="3"/>
  <c r="S17" i="3"/>
  <c r="R17" i="3"/>
  <c r="Q17" i="3"/>
  <c r="P17" i="3"/>
  <c r="O17" i="3"/>
  <c r="N17" i="3"/>
  <c r="U16" i="3"/>
  <c r="T16" i="3"/>
  <c r="S16" i="3"/>
  <c r="R16" i="3"/>
  <c r="Q16" i="3"/>
  <c r="P16" i="3"/>
  <c r="O16" i="3"/>
  <c r="N16" i="3"/>
  <c r="U15" i="3"/>
  <c r="T15" i="3"/>
  <c r="S15" i="3"/>
  <c r="R15" i="3"/>
  <c r="Q15" i="3"/>
  <c r="P15" i="3"/>
  <c r="O15" i="3"/>
  <c r="N15" i="3"/>
  <c r="U14" i="3"/>
  <c r="T14" i="3"/>
  <c r="S14" i="3"/>
  <c r="R14" i="3"/>
  <c r="Q14" i="3"/>
  <c r="P14" i="3"/>
  <c r="O14" i="3"/>
  <c r="N14" i="3"/>
  <c r="U13" i="3"/>
  <c r="T13" i="3"/>
  <c r="S13" i="3"/>
  <c r="R13" i="3"/>
  <c r="Q13" i="3"/>
  <c r="P13" i="3"/>
  <c r="O13" i="3"/>
  <c r="N13" i="3"/>
  <c r="U12" i="3"/>
  <c r="T12" i="3"/>
  <c r="S12" i="3"/>
  <c r="R12" i="3"/>
  <c r="Q12" i="3"/>
  <c r="P12" i="3"/>
  <c r="O12" i="3"/>
  <c r="N12" i="3"/>
  <c r="U11" i="3"/>
  <c r="T11" i="3"/>
  <c r="S11" i="3"/>
  <c r="R11" i="3"/>
  <c r="Q11" i="3"/>
  <c r="P11" i="3"/>
  <c r="O11" i="3"/>
  <c r="N11" i="3"/>
  <c r="U10" i="3"/>
  <c r="T10" i="3"/>
  <c r="S10" i="3"/>
  <c r="R10" i="3"/>
  <c r="Q10" i="3"/>
  <c r="P10" i="3"/>
  <c r="O10" i="3"/>
  <c r="N10" i="3"/>
  <c r="U9" i="3"/>
  <c r="T9" i="3"/>
  <c r="S9" i="3"/>
  <c r="R9" i="3"/>
  <c r="Q9" i="3"/>
  <c r="P9" i="3"/>
  <c r="O9" i="3"/>
  <c r="N9" i="3"/>
  <c r="U8" i="3"/>
  <c r="T8" i="3"/>
  <c r="S8" i="3"/>
  <c r="R8" i="3"/>
  <c r="Q8" i="3"/>
  <c r="P8" i="3"/>
  <c r="O8" i="3"/>
  <c r="N8" i="3"/>
  <c r="U7" i="3"/>
  <c r="T7" i="3"/>
  <c r="S7" i="3"/>
  <c r="R7" i="3"/>
  <c r="Q7" i="3"/>
  <c r="P7" i="3"/>
  <c r="O7" i="3"/>
  <c r="N7" i="3"/>
  <c r="K28" i="3"/>
  <c r="J28" i="3"/>
  <c r="I28" i="3"/>
  <c r="H28" i="3"/>
  <c r="G28" i="3"/>
  <c r="F28" i="3"/>
  <c r="E28" i="3"/>
  <c r="D28" i="3"/>
  <c r="K27" i="3"/>
  <c r="J27" i="3"/>
  <c r="I27" i="3"/>
  <c r="H27" i="3"/>
  <c r="G27" i="3"/>
  <c r="F27" i="3"/>
  <c r="E27" i="3"/>
  <c r="D27" i="3"/>
  <c r="K26" i="3"/>
  <c r="J26" i="3"/>
  <c r="I26" i="3"/>
  <c r="H26" i="3"/>
  <c r="G26" i="3"/>
  <c r="F26" i="3"/>
  <c r="E26" i="3"/>
  <c r="D26" i="3"/>
  <c r="K25" i="3"/>
  <c r="J25" i="3"/>
  <c r="I25" i="3"/>
  <c r="H25" i="3"/>
  <c r="G25" i="3"/>
  <c r="F25" i="3"/>
  <c r="E25" i="3"/>
  <c r="D25" i="3"/>
  <c r="K24" i="3"/>
  <c r="J24" i="3"/>
  <c r="I24" i="3"/>
  <c r="H24" i="3"/>
  <c r="G24" i="3"/>
  <c r="F24" i="3"/>
  <c r="E24" i="3"/>
  <c r="D24" i="3"/>
  <c r="K23" i="3"/>
  <c r="J23" i="3"/>
  <c r="I23" i="3"/>
  <c r="H23" i="3"/>
  <c r="G23" i="3"/>
  <c r="F23" i="3"/>
  <c r="E23" i="3"/>
  <c r="D23" i="3"/>
  <c r="K19" i="3"/>
  <c r="J19" i="3"/>
  <c r="I19" i="3"/>
  <c r="H19" i="3"/>
  <c r="G19" i="3"/>
  <c r="F19" i="3"/>
  <c r="E19" i="3"/>
  <c r="D19" i="3"/>
  <c r="K18" i="3"/>
  <c r="J18" i="3"/>
  <c r="I18" i="3"/>
  <c r="H18" i="3"/>
  <c r="G18" i="3"/>
  <c r="F18" i="3"/>
  <c r="E18" i="3"/>
  <c r="D18" i="3"/>
  <c r="K17" i="3"/>
  <c r="J17" i="3"/>
  <c r="I17" i="3"/>
  <c r="H17" i="3"/>
  <c r="G17" i="3"/>
  <c r="F17" i="3"/>
  <c r="E17" i="3"/>
  <c r="D17" i="3"/>
  <c r="K16" i="3"/>
  <c r="J16" i="3"/>
  <c r="I16" i="3"/>
  <c r="H16" i="3"/>
  <c r="G16" i="3"/>
  <c r="F16" i="3"/>
  <c r="E16" i="3"/>
  <c r="D16" i="3"/>
  <c r="K15" i="3"/>
  <c r="J15" i="3"/>
  <c r="I15" i="3"/>
  <c r="H15" i="3"/>
  <c r="G15" i="3"/>
  <c r="F15" i="3"/>
  <c r="E15" i="3"/>
  <c r="D15" i="3"/>
  <c r="K14" i="3"/>
  <c r="J14" i="3"/>
  <c r="I14" i="3"/>
  <c r="H14" i="3"/>
  <c r="G14" i="3"/>
  <c r="F14" i="3"/>
  <c r="E14" i="3"/>
  <c r="D14" i="3"/>
  <c r="K13" i="3"/>
  <c r="J13" i="3"/>
  <c r="I13" i="3"/>
  <c r="H13" i="3"/>
  <c r="G13" i="3"/>
  <c r="F13" i="3"/>
  <c r="E13" i="3"/>
  <c r="D13" i="3"/>
  <c r="K12" i="3"/>
  <c r="J12" i="3"/>
  <c r="I12" i="3"/>
  <c r="H12" i="3"/>
  <c r="G12" i="3"/>
  <c r="F12" i="3"/>
  <c r="E12" i="3"/>
  <c r="D12" i="3"/>
  <c r="K11" i="3"/>
  <c r="J11" i="3"/>
  <c r="I11" i="3"/>
  <c r="H11" i="3"/>
  <c r="G11" i="3"/>
  <c r="F11" i="3"/>
  <c r="E11" i="3"/>
  <c r="D11" i="3"/>
  <c r="K10" i="3"/>
  <c r="J10" i="3"/>
  <c r="I10" i="3"/>
  <c r="H10" i="3"/>
  <c r="G10" i="3"/>
  <c r="F10" i="3"/>
  <c r="E10" i="3"/>
  <c r="D10" i="3"/>
  <c r="K9" i="3"/>
  <c r="J9" i="3"/>
  <c r="I9" i="3"/>
  <c r="H9" i="3"/>
  <c r="G9" i="3"/>
  <c r="F9" i="3"/>
  <c r="E9" i="3"/>
  <c r="D9" i="3"/>
  <c r="K8" i="3"/>
  <c r="J8" i="3"/>
  <c r="I8" i="3"/>
  <c r="H8" i="3"/>
  <c r="G8" i="3"/>
  <c r="F8" i="3"/>
  <c r="E8" i="3"/>
  <c r="D8" i="3"/>
  <c r="K7" i="3"/>
  <c r="J7" i="3"/>
  <c r="I7" i="3"/>
  <c r="H7" i="3"/>
  <c r="G7" i="3"/>
  <c r="F7" i="3"/>
  <c r="E7" i="3"/>
  <c r="D7" i="3"/>
  <c r="K46" i="8"/>
  <c r="J46" i="8"/>
  <c r="I46" i="8"/>
  <c r="H46" i="8"/>
  <c r="G46" i="8"/>
  <c r="F46" i="8"/>
  <c r="E46" i="8"/>
  <c r="D46" i="8"/>
  <c r="K45" i="8"/>
  <c r="J45" i="8"/>
  <c r="I45" i="8"/>
  <c r="H45" i="8"/>
  <c r="G45" i="8"/>
  <c r="F45" i="8"/>
  <c r="E45" i="8"/>
  <c r="D45" i="8"/>
  <c r="K44" i="8"/>
  <c r="J44" i="8"/>
  <c r="I44" i="8"/>
  <c r="H44" i="8"/>
  <c r="G44" i="8"/>
  <c r="F44" i="8"/>
  <c r="E44" i="8"/>
  <c r="D44" i="8"/>
  <c r="K43" i="8"/>
  <c r="J43" i="8"/>
  <c r="I43" i="8"/>
  <c r="H43" i="8"/>
  <c r="G43" i="8"/>
  <c r="F43" i="8"/>
  <c r="E43" i="8"/>
  <c r="D43" i="8"/>
  <c r="K42" i="8"/>
  <c r="J42" i="8"/>
  <c r="I42" i="8"/>
  <c r="H42" i="8"/>
  <c r="G42" i="8"/>
  <c r="F42" i="8"/>
  <c r="E42" i="8"/>
  <c r="D42" i="8"/>
  <c r="K41" i="8"/>
  <c r="J41" i="8"/>
  <c r="I41" i="8"/>
  <c r="H41" i="8"/>
  <c r="G41" i="8"/>
  <c r="F41" i="8"/>
  <c r="E41" i="8"/>
  <c r="D41" i="8"/>
  <c r="K37" i="8"/>
  <c r="J37" i="8"/>
  <c r="I37" i="8"/>
  <c r="H37" i="8"/>
  <c r="G37" i="8"/>
  <c r="F37" i="8"/>
  <c r="E37" i="8"/>
  <c r="D37" i="8"/>
  <c r="K36" i="8"/>
  <c r="J36" i="8"/>
  <c r="I36" i="8"/>
  <c r="H36" i="8"/>
  <c r="G36" i="8"/>
  <c r="F36" i="8"/>
  <c r="E36" i="8"/>
  <c r="D36" i="8"/>
  <c r="K35" i="8"/>
  <c r="J35" i="8"/>
  <c r="I35" i="8"/>
  <c r="H35" i="8"/>
  <c r="G35" i="8"/>
  <c r="F35" i="8"/>
  <c r="E35" i="8"/>
  <c r="D35" i="8"/>
  <c r="K34" i="8"/>
  <c r="J34" i="8"/>
  <c r="I34" i="8"/>
  <c r="H34" i="8"/>
  <c r="G34" i="8"/>
  <c r="F34" i="8"/>
  <c r="E34" i="8"/>
  <c r="D34" i="8"/>
  <c r="K33" i="8"/>
  <c r="J33" i="8"/>
  <c r="I33" i="8"/>
  <c r="H33" i="8"/>
  <c r="G33" i="8"/>
  <c r="F33" i="8"/>
  <c r="E33" i="8"/>
  <c r="D33" i="8"/>
  <c r="K30" i="8"/>
  <c r="J30" i="8"/>
  <c r="I30" i="8"/>
  <c r="H30" i="8"/>
  <c r="G30" i="8"/>
  <c r="F30" i="8"/>
  <c r="E30" i="8"/>
  <c r="D30" i="8"/>
  <c r="K26" i="8"/>
  <c r="J26" i="8"/>
  <c r="I26" i="8"/>
  <c r="H26" i="8"/>
  <c r="G26" i="8"/>
  <c r="F26" i="8"/>
  <c r="E26" i="8"/>
  <c r="D26" i="8"/>
  <c r="K25" i="8"/>
  <c r="J25" i="8"/>
  <c r="I25" i="8"/>
  <c r="H25" i="8"/>
  <c r="G25" i="8"/>
  <c r="F25" i="8"/>
  <c r="E25" i="8"/>
  <c r="D25" i="8"/>
  <c r="K24" i="8"/>
  <c r="J24" i="8"/>
  <c r="I24" i="8"/>
  <c r="H24" i="8"/>
  <c r="G24" i="8"/>
  <c r="F24" i="8"/>
  <c r="E24" i="8"/>
  <c r="D24" i="8"/>
  <c r="K23" i="8"/>
  <c r="J23" i="8"/>
  <c r="I23" i="8"/>
  <c r="H23" i="8"/>
  <c r="G23" i="8"/>
  <c r="F23" i="8"/>
  <c r="E23" i="8"/>
  <c r="D23" i="8"/>
  <c r="K20" i="8"/>
  <c r="J20" i="8"/>
  <c r="I20" i="8"/>
  <c r="H20" i="8"/>
  <c r="G20" i="8"/>
  <c r="F20" i="8"/>
  <c r="E20" i="8"/>
  <c r="D20" i="8"/>
  <c r="K19" i="8"/>
  <c r="J19" i="8"/>
  <c r="I19" i="8"/>
  <c r="H19" i="8"/>
  <c r="G19" i="8"/>
  <c r="F19" i="8"/>
  <c r="E19" i="8"/>
  <c r="D19" i="8"/>
  <c r="K18" i="8"/>
  <c r="J18" i="8"/>
  <c r="I18" i="8"/>
  <c r="H18" i="8"/>
  <c r="G18" i="8"/>
  <c r="F18" i="8"/>
  <c r="E18" i="8"/>
  <c r="D18" i="8"/>
  <c r="K17" i="8"/>
  <c r="J17" i="8"/>
  <c r="I17" i="8"/>
  <c r="H17" i="8"/>
  <c r="G17" i="8"/>
  <c r="F17" i="8"/>
  <c r="E17" i="8"/>
  <c r="D17" i="8"/>
  <c r="K14" i="8"/>
  <c r="J14" i="8"/>
  <c r="I14" i="8"/>
  <c r="H14" i="8"/>
  <c r="G14" i="8"/>
  <c r="F14" i="8"/>
  <c r="E14" i="8"/>
  <c r="D14" i="8"/>
  <c r="K13" i="8"/>
  <c r="J13" i="8"/>
  <c r="I13" i="8"/>
  <c r="H13" i="8"/>
  <c r="G13" i="8"/>
  <c r="F13" i="8"/>
  <c r="E13" i="8"/>
  <c r="D13" i="8"/>
  <c r="K12" i="8"/>
  <c r="J12" i="8"/>
  <c r="I12" i="8"/>
  <c r="H12" i="8"/>
  <c r="G12" i="8"/>
  <c r="F12" i="8"/>
  <c r="E12" i="8"/>
  <c r="D12" i="8"/>
  <c r="K11" i="8"/>
  <c r="J11" i="8"/>
  <c r="I11" i="8"/>
  <c r="H11" i="8"/>
  <c r="G11" i="8"/>
  <c r="F11" i="8"/>
  <c r="E11" i="8"/>
  <c r="D11" i="8"/>
  <c r="K10" i="8"/>
  <c r="J10" i="8"/>
  <c r="I10" i="8"/>
  <c r="H10" i="8"/>
  <c r="G10" i="8"/>
  <c r="F10" i="8"/>
  <c r="E10" i="8"/>
  <c r="D10" i="8"/>
  <c r="K9" i="8"/>
  <c r="T23" i="9" s="1"/>
  <c r="J9" i="8"/>
  <c r="S23" i="9" s="1"/>
  <c r="I9" i="8"/>
  <c r="R23" i="9" s="1"/>
  <c r="H9" i="8"/>
  <c r="Q23" i="9" s="1"/>
  <c r="G9" i="8"/>
  <c r="P23" i="9" s="1"/>
  <c r="F9" i="8"/>
  <c r="O23" i="9" s="1"/>
  <c r="E9" i="8"/>
  <c r="N23" i="9" s="1"/>
  <c r="D9" i="8"/>
  <c r="M23" i="9" s="1"/>
  <c r="M24" i="9" l="1"/>
  <c r="D23" i="9" s="1"/>
  <c r="Q24" i="9"/>
  <c r="H23" i="9" s="1"/>
  <c r="N24" i="9"/>
  <c r="E23" i="9" s="1"/>
  <c r="R24" i="9"/>
  <c r="I23" i="9" s="1"/>
  <c r="O24" i="9"/>
  <c r="F23" i="9" s="1"/>
  <c r="S24" i="9"/>
  <c r="J23" i="9" s="1"/>
  <c r="P24" i="9"/>
  <c r="G23" i="9" s="1"/>
  <c r="T24" i="9"/>
  <c r="K23" i="9" s="1"/>
  <c r="D6" i="8"/>
  <c r="J90" i="8"/>
  <c r="I90" i="8"/>
  <c r="H90" i="8"/>
  <c r="G90" i="8"/>
  <c r="F90" i="8"/>
  <c r="K90" i="8"/>
  <c r="K27" i="15"/>
  <c r="V9" i="15" s="1"/>
  <c r="K6" i="15" s="1"/>
  <c r="J27" i="15"/>
  <c r="U9" i="15" s="1"/>
  <c r="I27" i="15"/>
  <c r="T9" i="15" s="1"/>
  <c r="I6" i="15" s="1"/>
  <c r="H27" i="15"/>
  <c r="S9" i="15" s="1"/>
  <c r="G27" i="15"/>
  <c r="R9" i="15" s="1"/>
  <c r="G6" i="15" s="1"/>
  <c r="F27" i="15"/>
  <c r="Q9" i="15" s="1"/>
  <c r="E27" i="15"/>
  <c r="P9" i="15" s="1"/>
  <c r="E6" i="15" s="1"/>
  <c r="D27" i="15"/>
  <c r="O9" i="15" s="1"/>
  <c r="K7" i="15"/>
  <c r="J7" i="15"/>
  <c r="I7" i="15"/>
  <c r="H7" i="15"/>
  <c r="G7" i="15"/>
  <c r="F7" i="15"/>
  <c r="E7" i="15"/>
  <c r="J6" i="15"/>
  <c r="H6" i="15"/>
  <c r="F6" i="15"/>
  <c r="D6" i="15"/>
  <c r="D7" i="15"/>
  <c r="U52" i="7"/>
  <c r="T52" i="7"/>
  <c r="S52" i="7"/>
  <c r="R52" i="7"/>
  <c r="Q52" i="7"/>
  <c r="P52" i="7"/>
  <c r="O52" i="7"/>
  <c r="N52" i="7"/>
  <c r="U53" i="7"/>
  <c r="T53" i="7"/>
  <c r="S53" i="7"/>
  <c r="R53" i="7"/>
  <c r="Q53" i="7"/>
  <c r="P53" i="7"/>
  <c r="O53" i="7"/>
  <c r="N53" i="7"/>
  <c r="U39" i="7"/>
  <c r="T39" i="7"/>
  <c r="S39" i="7"/>
  <c r="R39" i="7"/>
  <c r="Q39" i="7"/>
  <c r="P39" i="7"/>
  <c r="O39" i="7"/>
  <c r="N39" i="7"/>
  <c r="K52" i="7"/>
  <c r="J52" i="7"/>
  <c r="I52" i="7"/>
  <c r="H52" i="7"/>
  <c r="G52" i="7"/>
  <c r="F52" i="7"/>
  <c r="E52" i="7"/>
  <c r="D52" i="7"/>
  <c r="K53" i="7"/>
  <c r="J53" i="7"/>
  <c r="I53" i="7"/>
  <c r="H53" i="7"/>
  <c r="G53" i="7"/>
  <c r="F53" i="7"/>
  <c r="E53" i="7"/>
  <c r="D53" i="7"/>
  <c r="K39" i="7"/>
  <c r="J39" i="7"/>
  <c r="I39" i="7"/>
  <c r="H39" i="7"/>
  <c r="F39" i="7"/>
  <c r="E39" i="7"/>
  <c r="D39" i="7"/>
  <c r="U35" i="3"/>
  <c r="T35" i="3"/>
  <c r="S35" i="3"/>
  <c r="R35" i="3"/>
  <c r="Q35" i="3"/>
  <c r="P35" i="3"/>
  <c r="O35" i="3"/>
  <c r="N35" i="3"/>
  <c r="K35" i="3"/>
  <c r="J35" i="3"/>
  <c r="I35" i="3"/>
  <c r="H35" i="3"/>
  <c r="G35" i="3"/>
  <c r="F35" i="3"/>
  <c r="E35" i="3"/>
  <c r="D35" i="3"/>
  <c r="D29" i="3"/>
  <c r="D51" i="7"/>
  <c r="H51" i="7"/>
  <c r="N51" i="7"/>
  <c r="R51" i="7"/>
  <c r="E51" i="7"/>
  <c r="I51" i="7"/>
  <c r="O51" i="7"/>
  <c r="S51" i="7"/>
  <c r="F51" i="7"/>
  <c r="J51" i="7"/>
  <c r="P51" i="7"/>
  <c r="T51" i="7"/>
  <c r="G51" i="7"/>
  <c r="K51" i="7"/>
  <c r="Q51" i="7"/>
  <c r="U51" i="7"/>
  <c r="G39" i="7"/>
  <c r="O29" i="3"/>
  <c r="P29" i="3"/>
  <c r="Q29" i="3"/>
  <c r="R29" i="3"/>
  <c r="S29" i="3"/>
  <c r="T29" i="3"/>
  <c r="U29" i="3"/>
  <c r="N29" i="3"/>
  <c r="O20" i="3"/>
  <c r="P20" i="3"/>
  <c r="Q20" i="3"/>
  <c r="R20" i="3"/>
  <c r="S20" i="3"/>
  <c r="T20" i="3"/>
  <c r="U20" i="3"/>
  <c r="N20" i="3"/>
  <c r="E20" i="3"/>
  <c r="F20" i="3"/>
  <c r="G20" i="3"/>
  <c r="H20" i="3"/>
  <c r="I20" i="3"/>
  <c r="J20" i="3"/>
  <c r="K20" i="3"/>
  <c r="D20" i="3"/>
  <c r="K29" i="3"/>
  <c r="J29" i="3"/>
  <c r="I29" i="3"/>
  <c r="H29" i="3"/>
  <c r="G29" i="3"/>
  <c r="F29" i="3"/>
  <c r="E29" i="3"/>
  <c r="K25" i="10"/>
  <c r="D25" i="10"/>
  <c r="K16" i="10"/>
  <c r="J16" i="10"/>
  <c r="I16" i="10"/>
  <c r="H16" i="10"/>
  <c r="G16" i="10"/>
  <c r="F16" i="10"/>
  <c r="E16" i="10"/>
  <c r="D16" i="10"/>
  <c r="H6" i="8"/>
  <c r="E6" i="8"/>
  <c r="K6" i="8"/>
  <c r="J6" i="8"/>
  <c r="G6" i="8"/>
  <c r="F6" i="8"/>
  <c r="I6" i="8"/>
  <c r="K43" i="10"/>
  <c r="K47" i="8"/>
  <c r="J47" i="8"/>
  <c r="I47" i="8"/>
  <c r="H47" i="8"/>
  <c r="G47" i="8"/>
  <c r="F47" i="8"/>
  <c r="E47" i="8"/>
  <c r="D47" i="8"/>
  <c r="K51" i="8"/>
  <c r="J51" i="8"/>
  <c r="I51" i="8"/>
  <c r="H51" i="8"/>
  <c r="G51" i="8"/>
  <c r="F51" i="8"/>
  <c r="E51" i="8"/>
  <c r="D51" i="8"/>
</calcChain>
</file>

<file path=xl/comments1.xml><?xml version="1.0" encoding="utf-8"?>
<comments xmlns="http://schemas.openxmlformats.org/spreadsheetml/2006/main">
  <authors>
    <author>b_alexander1</author>
  </authors>
  <commentList>
    <comment ref="Q85" authorId="0">
      <text>
        <r>
          <rPr>
            <sz val="9"/>
            <color indexed="81"/>
            <rFont val="Tahoma"/>
            <family val="2"/>
          </rPr>
          <t>Disposal of Actew House</t>
        </r>
      </text>
    </comment>
  </commentList>
</comments>
</file>

<file path=xl/sharedStrings.xml><?xml version="1.0" encoding="utf-8"?>
<sst xmlns="http://schemas.openxmlformats.org/spreadsheetml/2006/main" count="1704" uniqueCount="755">
  <si>
    <t>Network services</t>
  </si>
  <si>
    <t>Standard control services</t>
  </si>
  <si>
    <t>Variable</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</si>
  <si>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</si>
  <si>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</si>
  <si>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</si>
  <si>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</si>
  <si>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</si>
  <si>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</si>
  <si>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</si>
  <si>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</si>
  <si>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</si>
  <si>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</si>
  <si>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</si>
  <si>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</si>
  <si>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 xml:space="preserve">Total opex </t>
  </si>
  <si>
    <t>Total energy delivered</t>
  </si>
  <si>
    <t>Energy Delivery where time of use is not a determinant</t>
  </si>
  <si>
    <t xml:space="preserve">Energy Delivery at Shoulder times </t>
  </si>
  <si>
    <t xml:space="preserve">Energy into DNSP network  at Shoulder times </t>
  </si>
  <si>
    <t>Other Customer Class Energy Deliveries</t>
  </si>
  <si>
    <t>Unmetered Customer Numbers</t>
  </si>
  <si>
    <t>Other Customer Numbers</t>
  </si>
  <si>
    <t>5.2 Customer numbers</t>
  </si>
  <si>
    <t>Summated Chargeable Contracted Maximum Demand</t>
  </si>
  <si>
    <t xml:space="preserve">Summated Chargeable Measured Maximum Demand </t>
  </si>
  <si>
    <t>Total overhead circuit km</t>
  </si>
  <si>
    <t>Total underground circuit km</t>
  </si>
  <si>
    <t>Energy Not Supplied - Total</t>
  </si>
  <si>
    <t>Energy Not Supplied (planned)</t>
  </si>
  <si>
    <t>Energy Not Supplied (unplanned)</t>
  </si>
  <si>
    <t>Distribution substations including transformers</t>
  </si>
  <si>
    <t xml:space="preserve">Easements </t>
  </si>
  <si>
    <t>For total asset base:</t>
  </si>
  <si>
    <t>Opening value</t>
  </si>
  <si>
    <t>Inflation addition</t>
  </si>
  <si>
    <t>Straight line depreciation</t>
  </si>
  <si>
    <t>Regulatory depreciation</t>
  </si>
  <si>
    <t>Actual additions (recognised in RAB)</t>
  </si>
  <si>
    <t xml:space="preserve">Disposals </t>
  </si>
  <si>
    <t>Closing value for asset value</t>
  </si>
  <si>
    <t>Closing value for overhead distribution asset value</t>
  </si>
  <si>
    <t>Closing value for underground asset value</t>
  </si>
  <si>
    <t>For distribution substations and transformers:</t>
  </si>
  <si>
    <t>Closing value for distribution substations and transformers asset value</t>
  </si>
  <si>
    <t>For easements:</t>
  </si>
  <si>
    <t>Closing value for easements asset value</t>
  </si>
  <si>
    <t>For “other” asset items with long lives:</t>
  </si>
  <si>
    <t>Closing value for “other” asset (long life) value</t>
  </si>
  <si>
    <t>For “other” asset items with short lives:</t>
  </si>
  <si>
    <t>Closing value for “other” asset (short life) value</t>
  </si>
  <si>
    <t>Capital Contributions</t>
  </si>
  <si>
    <t>“Other” assets with long lives</t>
  </si>
  <si>
    <t>“Other” assets with short lives</t>
  </si>
  <si>
    <t>Units</t>
  </si>
  <si>
    <t>GWh</t>
  </si>
  <si>
    <t>MVA</t>
  </si>
  <si>
    <t>number</t>
  </si>
  <si>
    <t>km</t>
  </si>
  <si>
    <t>Customers on CBD network</t>
  </si>
  <si>
    <t>Customers on Urban network</t>
  </si>
  <si>
    <t>Customers on Short rural network</t>
  </si>
  <si>
    <t>Customers on Long rural network</t>
  </si>
  <si>
    <t>years</t>
  </si>
  <si>
    <t>5.3 System demand</t>
  </si>
  <si>
    <t xml:space="preserve">MW </t>
  </si>
  <si>
    <t xml:space="preserve"> MVA</t>
  </si>
  <si>
    <t>%</t>
  </si>
  <si>
    <t>Variable_Code</t>
  </si>
  <si>
    <t>2. Revenue worksheet</t>
  </si>
  <si>
    <t>Scope of services</t>
  </si>
  <si>
    <t>3. Opex worksheet</t>
  </si>
  <si>
    <t>5. Operational data worksheet</t>
  </si>
  <si>
    <t>7. Quality of services worksheet</t>
  </si>
  <si>
    <t>Alternative control services</t>
  </si>
  <si>
    <t>Overhead SWER</t>
  </si>
  <si>
    <t>Overhead low voltage distribution</t>
  </si>
  <si>
    <t>Underground low voltage distribution</t>
  </si>
  <si>
    <t>4. Assets (RAB) worksheet</t>
  </si>
  <si>
    <t>Contents</t>
  </si>
  <si>
    <t>DNSP – trading name:</t>
  </si>
  <si>
    <t xml:space="preserve">DNSP – Australian business number: </t>
  </si>
  <si>
    <t>Address</t>
  </si>
  <si>
    <t>Suburb</t>
  </si>
  <si>
    <t>State</t>
  </si>
  <si>
    <t>Postcode</t>
  </si>
  <si>
    <t>Contact name/s</t>
  </si>
  <si>
    <t>Contact phone/s</t>
  </si>
  <si>
    <t>Contact email address/s</t>
  </si>
  <si>
    <t>EBSS</t>
  </si>
  <si>
    <t>STPIS</t>
  </si>
  <si>
    <t>Other</t>
  </si>
  <si>
    <t>Total revenue by customer class</t>
  </si>
  <si>
    <t>Total revenue of incentive schemes</t>
  </si>
  <si>
    <t>Factor</t>
  </si>
  <si>
    <t>Meters</t>
  </si>
  <si>
    <t>For meters:</t>
  </si>
  <si>
    <t>Closing value for meters asset value</t>
  </si>
  <si>
    <t>Number</t>
  </si>
  <si>
    <t>Public lighting luminaires</t>
  </si>
  <si>
    <t>Public lighting poles</t>
  </si>
  <si>
    <t>[Opex category 1]</t>
  </si>
  <si>
    <t>[Opex category 2]</t>
  </si>
  <si>
    <t>Opex for metering</t>
  </si>
  <si>
    <t>Opex for connection services</t>
  </si>
  <si>
    <t>Opex for public lighting</t>
  </si>
  <si>
    <t>Opex for amounts payable for easement levy or similar direct charges on DNSP</t>
  </si>
  <si>
    <t>DREV0101</t>
  </si>
  <si>
    <t>DREV0102</t>
  </si>
  <si>
    <t>DREV0103</t>
  </si>
  <si>
    <t>DREV0104</t>
  </si>
  <si>
    <t>DREV0105</t>
  </si>
  <si>
    <t>DREV0106</t>
  </si>
  <si>
    <t>DREV0107</t>
  </si>
  <si>
    <t>DREV0108</t>
  </si>
  <si>
    <t>DREV0109</t>
  </si>
  <si>
    <t>DREV0201</t>
  </si>
  <si>
    <t>DREV01</t>
  </si>
  <si>
    <t>DREV0202</t>
  </si>
  <si>
    <t>DREV0203</t>
  </si>
  <si>
    <t>DREV0204</t>
  </si>
  <si>
    <t>DREV0205</t>
  </si>
  <si>
    <t>DREV0206</t>
  </si>
  <si>
    <t>DREV02</t>
  </si>
  <si>
    <t>DREV0301</t>
  </si>
  <si>
    <t>DREV0302</t>
  </si>
  <si>
    <t>DREV0303</t>
  </si>
  <si>
    <t>DREV03</t>
  </si>
  <si>
    <t>DOPEX0101</t>
  </si>
  <si>
    <t>DOPEX0102</t>
  </si>
  <si>
    <t>DOPEX01</t>
  </si>
  <si>
    <t>DOPEX0201</t>
  </si>
  <si>
    <t>DOPEX0202</t>
  </si>
  <si>
    <t>DOPEX0203</t>
  </si>
  <si>
    <t>DOPEX0204</t>
  </si>
  <si>
    <t>DOPEX0205</t>
  </si>
  <si>
    <t>DOPED01</t>
  </si>
  <si>
    <t>DOPED0201</t>
  </si>
  <si>
    <t>DOPED0202</t>
  </si>
  <si>
    <t>DOPED0203</t>
  </si>
  <si>
    <t>DOPED0204</t>
  </si>
  <si>
    <t>DOPED0205</t>
  </si>
  <si>
    <t>DOPED0301</t>
  </si>
  <si>
    <t>DOPED0302</t>
  </si>
  <si>
    <t>DOPED0303</t>
  </si>
  <si>
    <t>DOPED0401</t>
  </si>
  <si>
    <t>DOPED0402</t>
  </si>
  <si>
    <t>DOPED0403</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</si>
  <si>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</si>
  <si>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</si>
  <si>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</si>
  <si>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</si>
  <si>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</si>
  <si>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</si>
  <si>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</si>
  <si>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</si>
  <si>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</si>
  <si>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</si>
  <si>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</si>
  <si>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</si>
  <si>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</si>
  <si>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</si>
  <si>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</si>
  <si>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</si>
  <si>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</si>
  <si>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DPA0101</t>
  </si>
  <si>
    <t>DPA0102</t>
  </si>
  <si>
    <t>DPA0103</t>
  </si>
  <si>
    <t>DPA0104</t>
  </si>
  <si>
    <t>DPA0105</t>
  </si>
  <si>
    <t>DPA0106</t>
  </si>
  <si>
    <t>DPA0107</t>
  </si>
  <si>
    <t>DPA01</t>
  </si>
  <si>
    <t>DPA0201</t>
  </si>
  <si>
    <t>DPA0202</t>
  </si>
  <si>
    <t>DPA0203</t>
  </si>
  <si>
    <t>DPA0204</t>
  </si>
  <si>
    <t>DPA0205</t>
  </si>
  <si>
    <t>DPA0206</t>
  </si>
  <si>
    <t>DPA02</t>
  </si>
  <si>
    <t>DPA0301</t>
  </si>
  <si>
    <t>DPA0302</t>
  </si>
  <si>
    <t>DPA0303</t>
  </si>
  <si>
    <t>DPA0304</t>
  </si>
  <si>
    <t>DPA0305</t>
  </si>
  <si>
    <t>DPA0306</t>
  </si>
  <si>
    <t>DPA0307</t>
  </si>
  <si>
    <t>DPA0401</t>
  </si>
  <si>
    <t>DPA0402</t>
  </si>
  <si>
    <t>DPA0403</t>
  </si>
  <si>
    <t>DPA0404</t>
  </si>
  <si>
    <t>DPA0405</t>
  </si>
  <si>
    <t>DPA0406</t>
  </si>
  <si>
    <t>DPA0501</t>
  </si>
  <si>
    <t>DPA0502</t>
  </si>
  <si>
    <t>DPA0601</t>
  </si>
  <si>
    <t>DPA0602</t>
  </si>
  <si>
    <t>DPA0603</t>
  </si>
  <si>
    <t>DPA0604</t>
  </si>
  <si>
    <t>DPA0701</t>
  </si>
  <si>
    <t>DPA0702</t>
  </si>
  <si>
    <t>DQS02</t>
  </si>
  <si>
    <t>DQS03</t>
  </si>
  <si>
    <t>Customer density</t>
  </si>
  <si>
    <t>Energy density</t>
  </si>
  <si>
    <t>Demand density</t>
  </si>
  <si>
    <t>MWh/customer</t>
  </si>
  <si>
    <t>Customer / km</t>
  </si>
  <si>
    <t>kVA / customer</t>
  </si>
  <si>
    <t>Rural proportion</t>
  </si>
  <si>
    <t>Standard vehicle access</t>
  </si>
  <si>
    <t>Circuit length</t>
  </si>
  <si>
    <t>DPA0503</t>
  </si>
  <si>
    <t>Distribution transformer capacity owned by utility</t>
  </si>
  <si>
    <t>Distribution transformer capacity owned by High Voltage Customers</t>
  </si>
  <si>
    <t>Circuit Capacity MVA</t>
  </si>
  <si>
    <t>DQS0101</t>
  </si>
  <si>
    <t>DQS0102</t>
  </si>
  <si>
    <t>DQS0103</t>
  </si>
  <si>
    <t>DQS0104</t>
  </si>
  <si>
    <t>DQS0201</t>
  </si>
  <si>
    <t>DQS0202</t>
  </si>
  <si>
    <t>Post code</t>
  </si>
  <si>
    <t>Opex for network services</t>
  </si>
  <si>
    <t>Overhead 11 kV</t>
  </si>
  <si>
    <t>Overhead 22 kV</t>
  </si>
  <si>
    <t>Overhead 33 kV</t>
  </si>
  <si>
    <t>Overhead 66 kV</t>
  </si>
  <si>
    <t>Overhead 132 kV</t>
  </si>
  <si>
    <t>Underground 11 kV</t>
  </si>
  <si>
    <t>Underground 22 kV</t>
  </si>
  <si>
    <t>Underground 33 kV</t>
  </si>
  <si>
    <t>Underground 66 kV</t>
  </si>
  <si>
    <t>Underground 132 kV</t>
  </si>
  <si>
    <t>DOPEX0101A</t>
  </si>
  <si>
    <t>DOPEX0102A</t>
  </si>
  <si>
    <t>DOPEX0103A</t>
  </si>
  <si>
    <t>Bushfire risk</t>
  </si>
  <si>
    <t>Regulatory year</t>
  </si>
  <si>
    <t>DQS04</t>
  </si>
  <si>
    <t>DQS0105</t>
  </si>
  <si>
    <t>DQS0106</t>
  </si>
  <si>
    <t>DQS0107</t>
  </si>
  <si>
    <t>DQS0108</t>
  </si>
  <si>
    <t>DOPED0404</t>
  </si>
  <si>
    <t xml:space="preserve">Revenue from residential Customers </t>
  </si>
  <si>
    <t>Average overall network power factor conversion between MVA and MW</t>
  </si>
  <si>
    <t>Average power factor conversion for 11 kV lines</t>
  </si>
  <si>
    <t>Average power factor conversion for  low voltage distribution lines</t>
  </si>
  <si>
    <t>Average power factor conversion for  SWER lines</t>
  </si>
  <si>
    <t>Average power factor conversion for 33 kV lines</t>
  </si>
  <si>
    <t>Average power factor conversion for 22 kV lines</t>
  </si>
  <si>
    <t>Average power factor conversion for 66 kV lines</t>
  </si>
  <si>
    <t>Average power factor conversion for 132 kV lines</t>
  </si>
  <si>
    <t>Residential customers energy deliveries</t>
  </si>
  <si>
    <t>Residential customer numbers</t>
  </si>
  <si>
    <t>Low voltage demand tariff customer numbers</t>
  </si>
  <si>
    <t>High voltage demand tariff customer numbers</t>
  </si>
  <si>
    <t>Opex for high voltage customers</t>
  </si>
  <si>
    <t>Other assets with long lives (please specify)</t>
  </si>
  <si>
    <t>Other assets with short lives (please specify)</t>
  </si>
  <si>
    <t>Total customer numbers</t>
  </si>
  <si>
    <t>Revenue from unmetered supplies</t>
  </si>
  <si>
    <t>Zone substations</t>
  </si>
  <si>
    <t>Zone substations and transformers</t>
  </si>
  <si>
    <t>Closing value for zone substations and transformers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</si>
  <si>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</si>
  <si>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</si>
  <si>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6.2 Transformer Capacities Variables</t>
  </si>
  <si>
    <t>6.3 Public lighting</t>
  </si>
  <si>
    <t>Cold spare capacity included in DPA0501</t>
  </si>
  <si>
    <t xml:space="preserve">Total zone substation transformer  capacity </t>
  </si>
  <si>
    <t>DPA0605</t>
  </si>
  <si>
    <t>Cold spare capacity of zone substation transformers included in DPA0604</t>
  </si>
  <si>
    <t>Overall utilisation</t>
  </si>
  <si>
    <t>DRAB0101</t>
  </si>
  <si>
    <t>DRAB0102</t>
  </si>
  <si>
    <t>DRAB0103</t>
  </si>
  <si>
    <t>DRAB0104</t>
  </si>
  <si>
    <t>DRAB0105</t>
  </si>
  <si>
    <t>DRAB0106</t>
  </si>
  <si>
    <t>DRAB0107</t>
  </si>
  <si>
    <t>DRAB0201</t>
  </si>
  <si>
    <t>DRAB0202</t>
  </si>
  <si>
    <t>DRAB0203</t>
  </si>
  <si>
    <t>DRAB0204</t>
  </si>
  <si>
    <t>DRAB0205</t>
  </si>
  <si>
    <t>DRAB0206</t>
  </si>
  <si>
    <t>DRAB0207</t>
  </si>
  <si>
    <t>DRAB0301</t>
  </si>
  <si>
    <t>DRAB0302</t>
  </si>
  <si>
    <t>DRAB0303</t>
  </si>
  <si>
    <t>DRAB0304</t>
  </si>
  <si>
    <t>DRAB0305</t>
  </si>
  <si>
    <t>DRAB0306</t>
  </si>
  <si>
    <t>DRAB0307</t>
  </si>
  <si>
    <t>DRAB0401</t>
  </si>
  <si>
    <t>DRAB0402</t>
  </si>
  <si>
    <t>DRAB0403</t>
  </si>
  <si>
    <t>DRAB0404</t>
  </si>
  <si>
    <t>DRAB0405</t>
  </si>
  <si>
    <t>DRAB0406</t>
  </si>
  <si>
    <t>DRAB0407</t>
  </si>
  <si>
    <t>DRAB0501</t>
  </si>
  <si>
    <t>DRAB0502</t>
  </si>
  <si>
    <t>DRAB0503</t>
  </si>
  <si>
    <t>DRAB0504</t>
  </si>
  <si>
    <t>DRAB0505</t>
  </si>
  <si>
    <t>DRAB0506</t>
  </si>
  <si>
    <t>DRAB0507</t>
  </si>
  <si>
    <t>DRAB0601</t>
  </si>
  <si>
    <t>DRAB0602</t>
  </si>
  <si>
    <t>DRAB0603</t>
  </si>
  <si>
    <t>DRAB0604</t>
  </si>
  <si>
    <t>DRAB0605</t>
  </si>
  <si>
    <t>DRAB0606</t>
  </si>
  <si>
    <t>DRAB0607</t>
  </si>
  <si>
    <t>DRAB0701</t>
  </si>
  <si>
    <t>DRAB0702</t>
  </si>
  <si>
    <t>DRAB0703</t>
  </si>
  <si>
    <t>DRAB0704</t>
  </si>
  <si>
    <t>DRAB0705</t>
  </si>
  <si>
    <t>DRAB0706</t>
  </si>
  <si>
    <t>DRAB0707</t>
  </si>
  <si>
    <t>DRAB0801</t>
  </si>
  <si>
    <t>DRAB0802</t>
  </si>
  <si>
    <t>DRAB0805</t>
  </si>
  <si>
    <t>DRAB0901</t>
  </si>
  <si>
    <t>DRAB0902</t>
  </si>
  <si>
    <t>DRAB0905</t>
  </si>
  <si>
    <t>DRAB0906</t>
  </si>
  <si>
    <t>DRAB0907</t>
  </si>
  <si>
    <t>DRAB1001</t>
  </si>
  <si>
    <t>DRAB1002</t>
  </si>
  <si>
    <t>DRAB1003</t>
  </si>
  <si>
    <t>DRAB1004</t>
  </si>
  <si>
    <t>DRAB1005</t>
  </si>
  <si>
    <t>DRAB1006</t>
  </si>
  <si>
    <t>DRAB1007</t>
  </si>
  <si>
    <t>DRAB1101</t>
  </si>
  <si>
    <t>DRAB1102</t>
  </si>
  <si>
    <t>DRAB1103</t>
  </si>
  <si>
    <t>DRAB1104</t>
  </si>
  <si>
    <t>DRAB1105</t>
  </si>
  <si>
    <t>DRAB1106</t>
  </si>
  <si>
    <t>DRAB1107</t>
  </si>
  <si>
    <t>DRAB1201</t>
  </si>
  <si>
    <t>DRAB1202</t>
  </si>
  <si>
    <t>DRAB1203</t>
  </si>
  <si>
    <t>DRAB1204</t>
  </si>
  <si>
    <t>DRAB1205</t>
  </si>
  <si>
    <t>DRAB1206</t>
  </si>
  <si>
    <t>DRAB1207</t>
  </si>
  <si>
    <t>DRAB1401</t>
  </si>
  <si>
    <t>DRAB1402</t>
  </si>
  <si>
    <t>DRAB1403</t>
  </si>
  <si>
    <t>DRAB1404</t>
  </si>
  <si>
    <t>DRAB1405</t>
  </si>
  <si>
    <t>DRAB1406</t>
  </si>
  <si>
    <t>DRAB1407</t>
  </si>
  <si>
    <t>DRAB1408</t>
  </si>
  <si>
    <t>DRAB1409</t>
  </si>
  <si>
    <t>DOPEX0201A</t>
  </si>
  <si>
    <t>DOPEX0202A</t>
  </si>
  <si>
    <t>DOPEX0203A</t>
  </si>
  <si>
    <t>DOPEX0204A</t>
  </si>
  <si>
    <t>DOPEX0205A</t>
  </si>
  <si>
    <t>DOEF0101</t>
  </si>
  <si>
    <t>DOEF0102</t>
  </si>
  <si>
    <t>DOEF0103</t>
  </si>
  <si>
    <t>DOEF0201</t>
  </si>
  <si>
    <t>DOEF0202</t>
  </si>
  <si>
    <t>DOEF0203</t>
  </si>
  <si>
    <t>DOEF0204</t>
  </si>
  <si>
    <t>DOEF0205</t>
  </si>
  <si>
    <t>DOEF0206</t>
  </si>
  <si>
    <t>DOEF0207</t>
  </si>
  <si>
    <t>DOEF0208</t>
  </si>
  <si>
    <t>DOEF0301</t>
  </si>
  <si>
    <t>[Insert subsequent regulatory years  here]</t>
  </si>
  <si>
    <t>Non–coincident Summated Raw System Annual Maximum Demand</t>
  </si>
  <si>
    <t>Non–coincident Summated Weather Adjusted System Annual Maximum Demand 10% POE</t>
  </si>
  <si>
    <t>Non–coincident Summated Weather Adjusted System Annual Maximum Demand 50% POE</t>
  </si>
  <si>
    <t>Coincident Raw System Annual Maximum Demand</t>
  </si>
  <si>
    <t>Coincident Weather Adjusted System Annual Maximum Demand 10% POE</t>
  </si>
  <si>
    <t>Coincident Weather Adjusted System Annual Maximum Demand 50% POE</t>
  </si>
  <si>
    <t>DOPSD0101</t>
  </si>
  <si>
    <t>DOPSD0102</t>
  </si>
  <si>
    <t>DOPSD0103</t>
  </si>
  <si>
    <t>DOPSD0104</t>
  </si>
  <si>
    <t>DOPSD0105</t>
  </si>
  <si>
    <t>DOPSD0106</t>
  </si>
  <si>
    <t>DOPSD0201</t>
  </si>
  <si>
    <t>DOPSD0107</t>
  </si>
  <si>
    <t>DOPSD0108</t>
  </si>
  <si>
    <t>DOPSD0109</t>
  </si>
  <si>
    <t>DOPSD0110</t>
  </si>
  <si>
    <t>DOPSD0111</t>
  </si>
  <si>
    <t>DOPSD0112</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</si>
  <si>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</si>
  <si>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</si>
  <si>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</si>
  <si>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</si>
  <si>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</si>
  <si>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</si>
  <si>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</si>
  <si>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</si>
  <si>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</si>
  <si>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</si>
  <si>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</si>
  <si>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</si>
  <si>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</si>
  <si>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</si>
  <si>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</si>
  <si>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</si>
  <si>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</si>
  <si>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</si>
  <si>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</si>
  <si>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DOPSD0401</t>
  </si>
  <si>
    <t>DOPSD0402</t>
  </si>
  <si>
    <t>DOPSD0403</t>
  </si>
  <si>
    <t>DOPSD0404</t>
  </si>
  <si>
    <t>System losses</t>
  </si>
  <si>
    <t>DRAB0903</t>
  </si>
  <si>
    <t>DRAB0904</t>
  </si>
  <si>
    <t>DRAB1501</t>
  </si>
  <si>
    <t>DRAB1502</t>
  </si>
  <si>
    <t>DRAB1503</t>
  </si>
  <si>
    <t>DRAB1504</t>
  </si>
  <si>
    <t>DRAB1505</t>
  </si>
  <si>
    <t>DRAB1506</t>
  </si>
  <si>
    <t>DRAB1507</t>
  </si>
  <si>
    <t>DRAB1508</t>
  </si>
  <si>
    <t>DRAB1509</t>
  </si>
  <si>
    <t>DRAB1208</t>
  </si>
  <si>
    <t>DRAB1209</t>
  </si>
  <si>
    <t>DRAB1210</t>
  </si>
  <si>
    <t>DRAB13</t>
  </si>
  <si>
    <t>DREV0110</t>
  </si>
  <si>
    <t>DREV0111</t>
  </si>
  <si>
    <t>DREV0112</t>
  </si>
  <si>
    <t>Revenue from metering charges</t>
  </si>
  <si>
    <t>Revenue from connection charges</t>
  </si>
  <si>
    <t>Revenue from public lighting charges</t>
  </si>
  <si>
    <t>Opex for transmission connection point planning</t>
  </si>
  <si>
    <t>DOPED0304</t>
  </si>
  <si>
    <t>Energy received from TNSP and other DNSPs not included in the above categories</t>
  </si>
  <si>
    <t>For overhead network assets less than 33kV:</t>
  </si>
  <si>
    <t>For underground network assets less than 33kV:</t>
  </si>
  <si>
    <t>For overhead network assets 33kV and above:</t>
  </si>
  <si>
    <t>Closing value for overhead asset 33kV and above value</t>
  </si>
  <si>
    <t>For underground network assets 33kV and above:</t>
  </si>
  <si>
    <t>Overhead assets 33kV and above (wires and towers / poles etc)</t>
  </si>
  <si>
    <t>Underground assets 33kV and above (cables, ducts etc)</t>
  </si>
  <si>
    <t>Overhead network assets less than 33kV (wires and poles)</t>
  </si>
  <si>
    <t>Underground network assets less than 33kV (cables)</t>
  </si>
  <si>
    <t xml:space="preserve">Overhead network assets 33kV and above (wires and towers / poles etc) </t>
  </si>
  <si>
    <t>Underground network assets 33kV and above (cables, ducts etc)</t>
  </si>
  <si>
    <t>Closing value for underground asset 33kV and above value</t>
  </si>
  <si>
    <t>Underground network assets 33kV and above(cables, ducts etc)</t>
  </si>
  <si>
    <t>Energy Delivery to unmetered supplies</t>
  </si>
  <si>
    <t>DOEF04001</t>
  </si>
  <si>
    <t>End user costs (not standard control services)</t>
  </si>
  <si>
    <t>Postal address (if different to business address)</t>
  </si>
  <si>
    <t>Whole of network unplanned SAIDI</t>
  </si>
  <si>
    <t>Whole of network unplanned SAIFI</t>
  </si>
  <si>
    <t>Urban and CBD vegetation maintenance spans</t>
  </si>
  <si>
    <t>Rural vegetation maintenance spans</t>
  </si>
  <si>
    <t>Total vegetation maintenance spans</t>
  </si>
  <si>
    <t>Total number of spans</t>
  </si>
  <si>
    <t>Average urban and CBD vegetation maintenance span cycle</t>
  </si>
  <si>
    <t>Average rural vegetation maintenance span cycle</t>
  </si>
  <si>
    <t>Average number of trees per urban and CBD vegetation maintenance span</t>
  </si>
  <si>
    <t>Average number of trees per rural vegetation maintenance span</t>
  </si>
  <si>
    <t>Tropical proportion</t>
  </si>
  <si>
    <t>DOEF0209</t>
  </si>
  <si>
    <t>DOEF0210</t>
  </si>
  <si>
    <t>DOEF0211</t>
  </si>
  <si>
    <t>DOEF0212</t>
  </si>
  <si>
    <t>Average number of defects per urban and CBD vegetation maintenance span</t>
  </si>
  <si>
    <t>Average number of defects per rural vegetation maintenance span</t>
  </si>
  <si>
    <t>DOEF0213</t>
  </si>
  <si>
    <t>DOEF0214</t>
  </si>
  <si>
    <t>For each provision report:</t>
  </si>
  <si>
    <t>DOPEX0401</t>
  </si>
  <si>
    <t>DOPEX0301</t>
  </si>
  <si>
    <t>DOPEX0302</t>
  </si>
  <si>
    <t>DOPEX0303</t>
  </si>
  <si>
    <t>DOPEX0304</t>
  </si>
  <si>
    <t>DOPEX0305</t>
  </si>
  <si>
    <t>DOPEX0306</t>
  </si>
  <si>
    <t>Opex component</t>
  </si>
  <si>
    <t>Capex component</t>
  </si>
  <si>
    <t>DOPEX0307</t>
  </si>
  <si>
    <t>DOPEX0308</t>
  </si>
  <si>
    <t>DOPEX0309</t>
  </si>
  <si>
    <t>DOPEX0310</t>
  </si>
  <si>
    <t>DOPEX0311</t>
  </si>
  <si>
    <t>DOPEX0312</t>
  </si>
  <si>
    <t>The carrying amount at the beginning of the period</t>
  </si>
  <si>
    <t>Increases to the provision</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</si>
  <si>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</si>
  <si>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</si>
  <si>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</si>
  <si>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The carrying amount at the end of the period</t>
  </si>
  <si>
    <t>Energy Delivery at On-peak times</t>
  </si>
  <si>
    <t>Energy Delivery at Off-peak times</t>
  </si>
  <si>
    <t>Energy into DNSP network  at On-peak times</t>
  </si>
  <si>
    <t>Energy into DNSP network  at Off-peak times</t>
  </si>
  <si>
    <t>Table 2.1 Revenue grouping by chargeable quantity</t>
  </si>
  <si>
    <t>Table 2.2 Revenue grouping by Customer type or class</t>
  </si>
  <si>
    <t>Table 2.3 Revenue (penalties) allowed (deducted) through incentive schemes</t>
  </si>
  <si>
    <t>Table 3.1 Opex categories</t>
  </si>
  <si>
    <t>Table 3.1.1 Current opex categories  and cost allocations</t>
  </si>
  <si>
    <t>Table 3.1.2 Historical opex categories and cost allocations</t>
  </si>
  <si>
    <t>DOPEX01A</t>
  </si>
  <si>
    <t>Table 3.2 Opex consistency</t>
  </si>
  <si>
    <t>Table 3.2.1  Opex consistency - current cost allocation approach</t>
  </si>
  <si>
    <t>Table 3.2.2  Opex consistency - historical cost allocation approaches</t>
  </si>
  <si>
    <t>Table 3.4 Opex for high voltage customers</t>
  </si>
  <si>
    <t>Table 4.1 Regulatory Asset Base Values</t>
  </si>
  <si>
    <t>Table 4.2 Asset value roll forward</t>
  </si>
  <si>
    <t>Table 4.3 Total disaggregated RAB asset values</t>
  </si>
  <si>
    <t xml:space="preserve">Table 4.4 Asset lives  </t>
  </si>
  <si>
    <t>Table 4.4.1 Asset Lives – estimated service life of new assets</t>
  </si>
  <si>
    <t>Table 4.4.2 Asset Lives – estimated residual service life</t>
  </si>
  <si>
    <t>Table 5.1 Energy delivery</t>
  </si>
  <si>
    <t>Table 5.1.1 Energy grouping - delivery by chargeable quantity</t>
  </si>
  <si>
    <t>Table 5.1.2 Energy - received from TNSP and other DNSPs by time of receipt</t>
  </si>
  <si>
    <t>Table 5.1.3 Energy - received into DNSP system from embedded generation by time of receipt</t>
  </si>
  <si>
    <t>Table 5.1.4 Energy grouping  - customer type or class</t>
  </si>
  <si>
    <t>Table 5.2.2 Distribution customer numbers by location on the network</t>
  </si>
  <si>
    <t>Table 5.2.1 Distribution customer numbers by customer type or class</t>
  </si>
  <si>
    <t>Table 5.3.1 Annual system maximum demand characteristics at the zone substation level – MW measure</t>
  </si>
  <si>
    <t>Table 5.3.3 Annual system maximum demand characteristics at the zone substation level – MVA measure</t>
  </si>
  <si>
    <t>Table 5.3.5 Power factor conversion between MVA and MW</t>
  </si>
  <si>
    <t>Table 5.3.6 Demand supplied (for customers charged on this basis) – MW measure</t>
  </si>
  <si>
    <t>Table 5.3.7 Demand supplied (for customers charged on this basis) – MVA measure</t>
  </si>
  <si>
    <t>Table 6.1.1 Overhead network length of circuit at each voltage</t>
  </si>
  <si>
    <t>Table 6.1 Network Capacities Variables</t>
  </si>
  <si>
    <t>Table 6.1.2 Underground network circuit length at each voltage</t>
  </si>
  <si>
    <t>Table 6.1.3 Estimated overhead network weighted average MVA capacity by voltage class</t>
  </si>
  <si>
    <t>Table 6.1.4 Estimated underground network weighted average MVA capacity by voltage class</t>
  </si>
  <si>
    <t>Table 6.2.1 Distribution transformer total installed capacity</t>
  </si>
  <si>
    <t>Table 6.2.2 Zone substation transformer capacity</t>
  </si>
  <si>
    <t>Table 7.1 Reliability</t>
  </si>
  <si>
    <t>Table 7.1.1 Inclusive of MEDs</t>
  </si>
  <si>
    <t>Table 7.1.2 Exclusive of MEDs</t>
  </si>
  <si>
    <t>Table 7.2 Energy not supplied</t>
  </si>
  <si>
    <t>Table 7.3 System losses</t>
  </si>
  <si>
    <t>Table 7.4 Capacity utilisation</t>
  </si>
  <si>
    <t>Table 8.1 Density factors</t>
  </si>
  <si>
    <t>Table 8.2 Terrain factors</t>
  </si>
  <si>
    <t>Table 8.3 Service area factors</t>
  </si>
  <si>
    <t>Table 8.4 Weather stations</t>
  </si>
  <si>
    <t>minutes/customer</t>
  </si>
  <si>
    <t>interruptions/customer</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</si>
  <si>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</si>
  <si>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</si>
  <si>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</si>
  <si>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</si>
  <si>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</si>
  <si>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</si>
  <si>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received from embedded generation not included in above categories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</si>
  <si>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</si>
  <si>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</si>
  <si>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</si>
  <si>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received from embedded generation not included in above categories from residential embedded generation</t>
  </si>
  <si>
    <t>DOPED0405</t>
  </si>
  <si>
    <t>DOPED0406</t>
  </si>
  <si>
    <t>DOPED0407</t>
  </si>
  <si>
    <t>DOPED0408</t>
  </si>
  <si>
    <t>Number of spans</t>
  </si>
  <si>
    <t>Materiality</t>
  </si>
  <si>
    <t>$'000</t>
  </si>
  <si>
    <t>Years</t>
  </si>
  <si>
    <t>Trees</t>
  </si>
  <si>
    <t>Defects</t>
  </si>
  <si>
    <t>Overhead distribution assets less than 33kV (wires and poles)</t>
  </si>
  <si>
    <t>Underground distribution assets less than 33kV (cables, ducts etc)</t>
  </si>
  <si>
    <t xml:space="preserve">Estimated Value of Capital Contributions or Contributed Assets </t>
  </si>
  <si>
    <t>DREV0113</t>
  </si>
  <si>
    <t>Revenue from controlled load customer charges</t>
  </si>
  <si>
    <t>DOPED0206</t>
  </si>
  <si>
    <t>Controlled load energy deliveries</t>
  </si>
  <si>
    <t>DRAB0806</t>
  </si>
  <si>
    <t>DRAB0807</t>
  </si>
  <si>
    <t>Table 3.3 Provisions</t>
  </si>
  <si>
    <t>Non-residential customers not on demand tariffs energy deliveries</t>
  </si>
  <si>
    <t>Non-coincident Summated Raw System Annual Maximum Demand</t>
  </si>
  <si>
    <t>Non-coincident Summated Weather Adjusted System Annual Maximum Demand 10% POE</t>
  </si>
  <si>
    <t>Non-coincident Summated Weather Adjusted System Annual Maximum Demand 50% POE</t>
  </si>
  <si>
    <t xml:space="preserve">Revenue from non-residential customers not on demand tariffs </t>
  </si>
  <si>
    <t xml:space="preserve">Revenue from non-residential low voltage demand tariff customers </t>
  </si>
  <si>
    <t xml:space="preserve">Revenue from non-residential high voltage demand tariff customers </t>
  </si>
  <si>
    <t>Non-residential customers not on demand tariff customer numbers</t>
  </si>
  <si>
    <t>Economic benchmarking data template</t>
  </si>
  <si>
    <t>Table 5.3.4 Annual system maximum demand characteristics at the transmission connection point – MVA measure</t>
  </si>
  <si>
    <t>Table 5.3.2 Annual system maximum demand characteristics at the transmission connection point – MW measure</t>
  </si>
  <si>
    <t>Whole of network unplanned SAIDI excluding excluded outages</t>
  </si>
  <si>
    <t>Whole of network unplanned SAIFI excluding excluded outages</t>
  </si>
  <si>
    <t>DOEF04002</t>
  </si>
  <si>
    <t>DOPEX0206</t>
  </si>
  <si>
    <t>DOPEX0206A</t>
  </si>
  <si>
    <t>6. Physical Assets worksheet</t>
  </si>
  <si>
    <t>8. Operating environment factors worksheet</t>
  </si>
  <si>
    <t>Route Line length</t>
  </si>
  <si>
    <t>Variable code</t>
  </si>
  <si>
    <t>10. Confidentiality</t>
  </si>
  <si>
    <t>Consent to disclose information (Y/N)</t>
  </si>
  <si>
    <t xml:space="preserve">If the information is claimed to be confidential, please Identify the recognised confidentiality category that the information falls within. </t>
  </si>
  <si>
    <t xml:space="preserve">If the information is claimed to be confidential, provide a brief explanation of why the information falls into the selected category. 
If information falls within ‘other’ please provide further details on why the information should be treated as confidential.
</t>
  </si>
  <si>
    <t xml:space="preserve">If the information is claimed to be confidential, specify reasons supporting how and why detriment may be caused from disclosing the identified information. </t>
  </si>
  <si>
    <t>If the information is claimed to be confidential, provide any reasons supporting why the identified detriment is not outweighed by the public benefit (especially public benefits such as the effect on the long term interests of consumers).</t>
  </si>
  <si>
    <t>ActewAGL Distribution</t>
  </si>
  <si>
    <t>Pialligo</t>
  </si>
  <si>
    <t>Isabella Plains</t>
  </si>
  <si>
    <t>76 670 568 688</t>
  </si>
  <si>
    <t>40 Bunda Street</t>
  </si>
  <si>
    <t>Canberra</t>
  </si>
  <si>
    <t>ACT</t>
  </si>
  <si>
    <t>GPO Box 366</t>
  </si>
  <si>
    <t>Robert Walker</t>
  </si>
  <si>
    <t>02 6248 3847</t>
  </si>
  <si>
    <t>Robert.Walker@actewagl.com.au</t>
  </si>
  <si>
    <t>AIR can provide - GIS</t>
  </si>
  <si>
    <t>AIR can provide - WASP</t>
  </si>
  <si>
    <t xml:space="preserve"> </t>
  </si>
  <si>
    <t>Network control</t>
  </si>
  <si>
    <t>IT planning and operations</t>
  </si>
  <si>
    <t>Network systems operations</t>
  </si>
  <si>
    <t>DOPEX0104A</t>
  </si>
  <si>
    <t>Quality, environmental and safety systems</t>
  </si>
  <si>
    <t>DOPEX0105A</t>
  </si>
  <si>
    <t>Executive &amp; financial management</t>
  </si>
  <si>
    <t>DOPEX0106A</t>
  </si>
  <si>
    <t>Other network operating costs (itemise in table 3 below)</t>
  </si>
  <si>
    <t>DOPEX0107A</t>
  </si>
  <si>
    <t>Non-network alternatives (demand management)</t>
  </si>
  <si>
    <t>DOPEX0108A</t>
  </si>
  <si>
    <t>Advertising &amp; marketing</t>
  </si>
  <si>
    <t>DOPEX0109A</t>
  </si>
  <si>
    <t>Corporate management fee</t>
  </si>
  <si>
    <t>DOPEX0110A</t>
  </si>
  <si>
    <t>Business services provided by ActewAGL retail</t>
  </si>
  <si>
    <t>DOPEX0112A</t>
  </si>
  <si>
    <t>Apprentice training program</t>
  </si>
  <si>
    <t>DOPEX0113A</t>
  </si>
  <si>
    <t>Business overheads</t>
  </si>
  <si>
    <t>DOPEX0114A</t>
  </si>
  <si>
    <t>Regulated miscellaneous charges</t>
  </si>
  <si>
    <t>DOPEX0115A</t>
  </si>
  <si>
    <t>External business expenditure</t>
  </si>
  <si>
    <t>DOPEX0116A</t>
  </si>
  <si>
    <t>Zone substation Planned</t>
  </si>
  <si>
    <t>DOPEX0117A</t>
  </si>
  <si>
    <t>Zone substation Reactive</t>
  </si>
  <si>
    <t>DOPEX0118A</t>
  </si>
  <si>
    <t>Transmission Planned</t>
  </si>
  <si>
    <t>DOPEX0119A</t>
  </si>
  <si>
    <t>Transmission Reactive</t>
  </si>
  <si>
    <t>DOPEX0120A</t>
  </si>
  <si>
    <t>Underground distribution Planned</t>
  </si>
  <si>
    <t>DOPEX0121A</t>
  </si>
  <si>
    <t>Underground distribution Reactive</t>
  </si>
  <si>
    <t>DOPEX0122A</t>
  </si>
  <si>
    <t>Overhead distribution Planned</t>
  </si>
  <si>
    <t>DOPEX0123A</t>
  </si>
  <si>
    <t>Overhead distribution Reactive</t>
  </si>
  <si>
    <t>DOPEX0124A</t>
  </si>
  <si>
    <t>Distribution station Planned</t>
  </si>
  <si>
    <t>DOPEX0125A</t>
  </si>
  <si>
    <t>Distribution station Reactive</t>
  </si>
  <si>
    <t>DOPEX0126A</t>
  </si>
  <si>
    <t>Meter reading expenditures</t>
  </si>
  <si>
    <t>DOPEX0127A</t>
  </si>
  <si>
    <t>Maintenance and repair of meters</t>
  </si>
  <si>
    <t>Employee entitlements provision</t>
  </si>
  <si>
    <t>Redundancy provision</t>
  </si>
  <si>
    <t>DOPEX0301A</t>
  </si>
  <si>
    <t>DOPEX0302A</t>
  </si>
  <si>
    <t>DOPEX0303A</t>
  </si>
  <si>
    <t>DOPEX0304A</t>
  </si>
  <si>
    <t>DOPEX0305A</t>
  </si>
  <si>
    <t>DOPEX0307A</t>
  </si>
  <si>
    <t>DOPEX0308A</t>
  </si>
  <si>
    <t>DOPEX0309A</t>
  </si>
  <si>
    <t>DOPEX0310A</t>
  </si>
  <si>
    <t>DOPEX0311A</t>
  </si>
  <si>
    <t>DOPEX0312A</t>
  </si>
  <si>
    <t>Public liability provision</t>
  </si>
  <si>
    <t>DOPEX0301B</t>
  </si>
  <si>
    <t>DOPEX0302B</t>
  </si>
  <si>
    <t>DOPEX0303B</t>
  </si>
  <si>
    <t>DOPEX0304B</t>
  </si>
  <si>
    <t>DOPEX0305B</t>
  </si>
  <si>
    <t>DOPEX0306B</t>
  </si>
  <si>
    <t>DOPEX0307B</t>
  </si>
  <si>
    <t>DOPEX0308B</t>
  </si>
  <si>
    <t>DOPEX0309B</t>
  </si>
  <si>
    <t>DOPEX0310B</t>
  </si>
  <si>
    <t>DOPEX0311B</t>
  </si>
  <si>
    <t>DOPEX0312B</t>
  </si>
  <si>
    <t xml:space="preserve">Transmission use of System refund to customers </t>
  </si>
  <si>
    <t>DOPEX0301C</t>
  </si>
  <si>
    <t>DOPEX0302C</t>
  </si>
  <si>
    <t>DOPEX0303C</t>
  </si>
  <si>
    <t>DOPEX0304C</t>
  </si>
  <si>
    <t>DOPEX0305C</t>
  </si>
  <si>
    <t>DOPEX0306C</t>
  </si>
  <si>
    <t>DOPEX0307C</t>
  </si>
  <si>
    <t>DOPEX0308C</t>
  </si>
  <si>
    <t>DOPEX0309C</t>
  </si>
  <si>
    <t>DOPEX0310C</t>
  </si>
  <si>
    <t>DOPEX0311C</t>
  </si>
  <si>
    <t>DOPEX0312C</t>
  </si>
  <si>
    <t>Workers' compensation</t>
  </si>
  <si>
    <t>DOPEX0301D</t>
  </si>
  <si>
    <t>DOPEX0302D</t>
  </si>
  <si>
    <t>DOPEX0303D</t>
  </si>
  <si>
    <t>DOPEX0304D</t>
  </si>
  <si>
    <t>DOPEX0305D</t>
  </si>
  <si>
    <t>DOPEX0306D</t>
  </si>
  <si>
    <t>DOPEX0307D</t>
  </si>
  <si>
    <t>DOPEX0308D</t>
  </si>
  <si>
    <t>DOPEX0309D</t>
  </si>
  <si>
    <t>DOPEX0310D</t>
  </si>
  <si>
    <t>DOPEX0311D</t>
  </si>
  <si>
    <t>DOPEX0312D</t>
  </si>
  <si>
    <t>Legal Expense Provision</t>
  </si>
  <si>
    <t>DOPEX0301E</t>
  </si>
  <si>
    <t>DOPEX0302E</t>
  </si>
  <si>
    <t>DOPEX0303E</t>
  </si>
  <si>
    <t>DOPEX0304E</t>
  </si>
  <si>
    <t>DOPEX0305E</t>
  </si>
  <si>
    <t>DOPEX0306E</t>
  </si>
  <si>
    <t>DOPEX0307E</t>
  </si>
  <si>
    <t>DOPEX0308E</t>
  </si>
  <si>
    <t>DOPEX0309E</t>
  </si>
  <si>
    <t>DOPEX0310E</t>
  </si>
  <si>
    <t>DOPEX0311E</t>
  </si>
  <si>
    <t>DOPEX0312E</t>
  </si>
  <si>
    <t>MWh</t>
  </si>
  <si>
    <t>Customers</t>
  </si>
  <si>
    <t>DOPEX0306A</t>
  </si>
  <si>
    <t>Yes</t>
  </si>
  <si>
    <t xml:space="preserve">            346 </t>
  </si>
  <si>
    <t xml:space="preserve">            354 </t>
  </si>
  <si>
    <t xml:space="preserve">            351 </t>
  </si>
  <si>
    <t xml:space="preserve">            360 </t>
  </si>
  <si>
    <t xml:space="preserve">            371 </t>
  </si>
  <si>
    <t xml:space="preserve">            392 </t>
  </si>
  <si>
    <t xml:space="preserve">            334 </t>
  </si>
  <si>
    <r>
      <t xml:space="preserve">“Other” assets with long lives </t>
    </r>
    <r>
      <rPr>
        <sz val="11"/>
        <color rgb="FFFF0000"/>
        <rFont val="Calibri"/>
        <family val="2"/>
        <scheme val="minor"/>
      </rPr>
      <t>(ex Land)</t>
    </r>
  </si>
  <si>
    <r>
      <t>“Other” assets with long lives</t>
    </r>
    <r>
      <rPr>
        <sz val="11"/>
        <color rgb="FFFF0000"/>
        <rFont val="Calibri"/>
        <family val="2"/>
        <scheme val="minor"/>
      </rPr>
      <t xml:space="preserve"> (ex Land)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</si>
</sst>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0.000"/>
    <numFmt numFmtId="165" formatCode="_(* #,##0_);_(* \(#,##0\);_(* &quot;-&quot;_);_(@_)"/>
    <numFmt numFmtId="166" formatCode="0.0"/>
    <numFmt numFmtId="167" formatCode="#,##0_ ;[Red]\-#,##0\ "/>
    <numFmt numFmtId="168" formatCode="#,##0_ ;\-#,##0\ "/>
    <numFmt numFmtId="169" formatCode="0.000"/>
    <numFmt numFmtId="170" formatCode="0.0000"/>
    <numFmt numFmtId="171" formatCode="#,##0.00_ ;\-#,##0.00\ "/>
    <numFmt numFmtId="172" formatCode="#,##0.0"/>
    <numFmt numFmtId="173" formatCode="0.0%"/>
  </numFmts>
  <fonts count="28" x14ac:knownFonts="1">
    <font>
      <sz val="11"/>
      <color theme="1"/>
      <name val="Calibri"/>
      <family val="2"/>
      <scheme val="minor"/>
    </font>
    <font>
      <b/>
      <sz val="11"/>
      <color indexed="8"/>
      <name val="Calibri"/>
      <family val="2"/>
    </font>
    <font>
      <b/>
      <sz val="12"/>
      <color indexed="8"/>
      <name val="Calibri"/>
      <family val="2"/>
    </font>
    <font>
      <i/>
      <sz val="11"/>
      <color indexed="8"/>
      <name val="Calibri"/>
      <family val="2"/>
    </font>
    <font>
      <b/>
      <i/>
      <sz val="11"/>
      <color indexed="8"/>
      <name val="Calibri"/>
      <family val="2"/>
    </font>
    <font>
      <sz val="10"/>
      <name val="Arial"/>
      <family val="2"/>
    </font>
    <font>
      <b/>
      <sz val="16"/>
      <name val="Arial"/>
      <family val="2"/>
    </font>
    <font>
      <b/>
      <sz val="10"/>
      <name val="Arial"/>
      <family val="2"/>
    </font>
    <font>
      <sz val="10"/>
      <name val="Arial"/>
      <family val="2"/>
    </font>
    <font>
      <b/>
      <sz val="14"/>
      <name val="Arial"/>
      <family val="2"/>
    </font>
    <font>
      <sz val="11"/>
      <name val="Calibri"/>
      <family val="2"/>
    </font>
    <font>
      <sz val="8"/>
      <name val="Calibri"/>
      <family val="2"/>
    </font>
    <font>
      <u/>
      <sz val="11"/>
      <color theme="10"/>
      <name val="Calibri"/>
      <family val="2"/>
      <scheme val="minor"/>
    </font>
    <font>
      <b/>
      <i/>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1"/>
      <name val="Calibri"/>
      <family val="2"/>
      <scheme val="minor"/>
    </font>
    <font>
      <sz val="11"/>
      <color indexed="8"/>
      <name val="Calibri"/>
      <family val="2"/>
    </font>
    <font>
      <b/>
      <sz val="11"/>
      <color indexed="8"/>
      <name val="Calibri"/>
      <family val="2"/>
      <scheme val="minor"/>
    </font>
    <font>
      <b/>
      <sz val="11"/>
      <name val="Calibri"/>
      <family val="2"/>
      <scheme val="minor"/>
    </font>
    <font>
      <i/>
      <sz val="11"/>
      <color theme="3"/>
      <name val="Calibri"/>
      <family val="2"/>
      <scheme val="minor"/>
    </font>
    <font>
      <sz val="11"/>
      <color theme="1"/>
      <name val="Calibri"/>
      <family val="2"/>
    </font>
    <font>
      <sz val="11"/>
      <color theme="2"/>
      <name val="Calibri"/>
      <family val="2"/>
      <scheme val="minor"/>
    </font>
    <font>
      <sz val="9"/>
      <color indexed="81"/>
      <name val="Tahoma"/>
      <family val="2"/>
    </font>
    <font>
      <sz val="11"/>
      <color theme="1"/>
      <name val="Calibri"/>
      <family val="2"/>
      <scheme val="minor"/>
    </font>
    <font>
      <sz val="11"/>
      <color theme="0" tint="-0.14999847407452621"/>
      <name val="Calibri"/>
      <family val="2"/>
      <scheme val="minor"/>
    </font>
    <font>
      <sz val="11"/>
      <color rgb="FF000000"/>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3" tint="0.79998168889431442"/>
        <bgColor indexed="64"/>
      </patternFill>
    </fill>
    <fill>
      <patternFill patternType="solid">
        <fgColor indexed="26"/>
        <bgColor indexed="64"/>
      </patternFill>
    </fill>
    <fill>
      <patternFill patternType="solid">
        <fgColor theme="1"/>
        <bgColor indexed="64"/>
      </patternFill>
    </fill>
    <fill>
      <patternFill patternType="solid">
        <fgColor rgb="FFFFFFCC"/>
        <bgColor rgb="FF000000"/>
      </patternFill>
    </fill>
    <fill>
      <patternFill patternType="solid">
        <fgColor theme="1"/>
        <bgColor rgb="FF000000"/>
      </patternFill>
    </fill>
    <fill>
      <patternFill patternType="solid">
        <fgColor rgb="FF13131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165" fontId="8" fillId="2" borderId="0" applyNumberFormat="0" applyFont="0" applyBorder="0" applyAlignment="0">
      <alignment horizontal="right"/>
    </xf>
    <xf numFmtId="0" fontId="12" fillId="0" borderId="0" applyNumberFormat="0" applyFill="0" applyBorder="0" applyAlignment="0" applyProtection="0"/>
    <xf numFmtId="165" fontId="5" fillId="3" borderId="0" applyFont="0" applyBorder="0" applyAlignment="0">
      <alignment horizontal="right"/>
      <protection locked="0"/>
    </xf>
    <xf numFmtId="0" fontId="5" fillId="4" borderId="0"/>
    <xf numFmtId="0" fontId="5" fillId="0" borderId="0"/>
    <xf numFmtId="165" fontId="5" fillId="2" borderId="0" applyNumberFormat="0" applyFont="0" applyBorder="0" applyAlignment="0">
      <alignment horizontal="right"/>
    </xf>
    <xf numFmtId="43" fontId="25" fillId="0" borderId="0" applyFont="0" applyFill="0" applyBorder="0" applyAlignment="0" applyProtection="0"/>
    <xf numFmtId="9" fontId="25" fillId="0" borderId="0" applyFont="0" applyFill="0" applyBorder="0" applyAlignment="0" applyProtection="0"/>
  </cellStyleXfs>
  <cellXfs count="200">
    <xf numFmtId="0" fontId="0" fillId="0" borderId="0" xfId="0"/>
    <xf numFmtId="0" fontId="1" fillId="0" borderId="0" xfId="0" applyFont="1"/>
    <xf numFmtId="0" fontId="0" fillId="0" borderId="0" xfId="0" applyFont="1"/>
    <xf numFmtId="0" fontId="0" fillId="4" borderId="0" xfId="0" applyFill="1"/>
    <xf numFmtId="0" fontId="12" fillId="4" borderId="0" xfId="2" applyFill="1"/>
    <xf numFmtId="0" fontId="0" fillId="0" borderId="0" xfId="0" applyAlignment="1">
      <alignment horizontal="left"/>
    </xf>
    <xf numFmtId="0" fontId="2" fillId="0" borderId="0" xfId="0" applyFont="1"/>
    <xf numFmtId="0" fontId="0" fillId="0" borderId="0" xfId="0" applyAlignment="1">
      <alignment horizontal="left" vertical="top"/>
    </xf>
    <xf numFmtId="0" fontId="0" fillId="0" borderId="0" xfId="0" applyFont="1" applyAlignment="1">
      <alignment wrapText="1"/>
    </xf>
    <xf numFmtId="0" fontId="0"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1" fillId="0" borderId="0"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left" vertical="center" wrapText="1"/>
    </xf>
    <xf numFmtId="0" fontId="1" fillId="0" borderId="0" xfId="0" applyFont="1" applyAlignment="1">
      <alignment horizontal="justify" vertical="center" wrapText="1"/>
    </xf>
    <xf numFmtId="164" fontId="0" fillId="0" borderId="0" xfId="0" applyNumberFormat="1"/>
    <xf numFmtId="0" fontId="0" fillId="0" borderId="0" xfId="0" applyBorder="1"/>
    <xf numFmtId="0" fontId="4"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1" fillId="0" borderId="0" xfId="0" applyFont="1" applyFill="1"/>
    <xf numFmtId="0" fontId="5" fillId="4" borderId="0" xfId="4"/>
    <xf numFmtId="0" fontId="5" fillId="4" borderId="0" xfId="4" applyAlignment="1"/>
    <xf numFmtId="0" fontId="6" fillId="0" borderId="0" xfId="4" applyFont="1" applyFill="1"/>
    <xf numFmtId="0" fontId="9" fillId="0" borderId="1" xfId="4" applyFont="1" applyFill="1" applyBorder="1"/>
    <xf numFmtId="0" fontId="9" fillId="0" borderId="0" xfId="4" applyFont="1" applyFill="1"/>
    <xf numFmtId="0" fontId="8" fillId="0" borderId="2" xfId="0" applyFont="1" applyFill="1" applyBorder="1" applyAlignment="1"/>
    <xf numFmtId="0" fontId="8" fillId="0" borderId="2" xfId="0" applyFont="1" applyFill="1" applyBorder="1"/>
    <xf numFmtId="0" fontId="8" fillId="0" borderId="3" xfId="0" applyFont="1" applyFill="1" applyBorder="1"/>
    <xf numFmtId="0" fontId="8" fillId="0" borderId="0" xfId="0" applyFont="1" applyFill="1" applyBorder="1"/>
    <xf numFmtId="0" fontId="8" fillId="0" borderId="5" xfId="0" applyFont="1" applyFill="1" applyBorder="1" applyProtection="1">
      <protection locked="0"/>
    </xf>
    <xf numFmtId="0" fontId="8" fillId="0" borderId="5" xfId="0" applyFont="1" applyFill="1" applyBorder="1"/>
    <xf numFmtId="0" fontId="8" fillId="0" borderId="5" xfId="0" applyFont="1" applyFill="1" applyBorder="1" applyAlignment="1" applyProtection="1">
      <protection locked="0"/>
    </xf>
    <xf numFmtId="0" fontId="8" fillId="0" borderId="6" xfId="0" applyFont="1" applyFill="1" applyBorder="1" applyAlignment="1"/>
    <xf numFmtId="0" fontId="8" fillId="0" borderId="6" xfId="0" applyFont="1" applyFill="1" applyBorder="1"/>
    <xf numFmtId="0" fontId="8" fillId="0" borderId="7" xfId="0" applyFont="1" applyFill="1" applyBorder="1"/>
    <xf numFmtId="0" fontId="5" fillId="0" borderId="0" xfId="4" applyFont="1" applyFill="1"/>
    <xf numFmtId="0" fontId="9" fillId="0" borderId="8" xfId="4" applyFont="1" applyFill="1" applyBorder="1"/>
    <xf numFmtId="0" fontId="8" fillId="0" borderId="9" xfId="0" applyFont="1" applyFill="1" applyBorder="1" applyAlignment="1">
      <alignment horizontal="left" indent="1"/>
    </xf>
    <xf numFmtId="0" fontId="7" fillId="0" borderId="10" xfId="0" applyFont="1" applyFill="1" applyBorder="1" applyAlignment="1">
      <alignment horizontal="left" indent="1"/>
    </xf>
    <xf numFmtId="0" fontId="8" fillId="0" borderId="0" xfId="0" applyFont="1" applyFill="1" applyBorder="1" applyAlignment="1">
      <alignment horizontal="right" indent="1"/>
    </xf>
    <xf numFmtId="0" fontId="8" fillId="0" borderId="10" xfId="0" applyFont="1" applyFill="1" applyBorder="1" applyAlignment="1">
      <alignment horizontal="left" indent="1"/>
    </xf>
    <xf numFmtId="0" fontId="8" fillId="0" borderId="11" xfId="0" applyFont="1" applyFill="1" applyBorder="1" applyAlignment="1">
      <alignment horizontal="left" indent="1"/>
    </xf>
    <xf numFmtId="0" fontId="1" fillId="0" borderId="0" xfId="0" applyFont="1" applyAlignment="1">
      <alignment vertical="center" wrapText="1"/>
    </xf>
    <xf numFmtId="0" fontId="0"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xf numFmtId="0" fontId="0" fillId="0" borderId="0" xfId="0" applyAlignment="1">
      <alignment wrapText="1"/>
    </xf>
    <xf numFmtId="0" fontId="0" fillId="0" borderId="0" xfId="0" applyAlignment="1">
      <alignment horizontal="center" vertical="center" wrapText="1"/>
    </xf>
    <xf numFmtId="0" fontId="1" fillId="0" borderId="0" xfId="0" applyFont="1" applyBorder="1"/>
    <xf numFmtId="0" fontId="14" fillId="0" borderId="0" xfId="0" applyFont="1" applyAlignment="1">
      <alignment horizontal="left" vertical="center" wrapText="1"/>
    </xf>
    <xf numFmtId="0" fontId="14" fillId="0" borderId="0" xfId="0" applyFont="1" applyBorder="1" applyAlignment="1">
      <alignment vertical="center" wrapText="1"/>
    </xf>
    <xf numFmtId="164" fontId="0" fillId="0" borderId="0" xfId="0" applyNumberFormat="1" applyBorder="1"/>
    <xf numFmtId="0" fontId="0" fillId="5" borderId="1" xfId="0" applyFill="1" applyBorder="1"/>
    <xf numFmtId="0" fontId="0" fillId="0" borderId="0" xfId="0" applyFill="1"/>
    <xf numFmtId="0" fontId="0" fillId="0" borderId="1" xfId="0" applyFill="1" applyBorder="1"/>
    <xf numFmtId="0" fontId="0" fillId="0" borderId="0" xfId="0" applyFont="1" applyFill="1" applyAlignment="1">
      <alignment horizontal="left" vertical="center" wrapText="1"/>
    </xf>
    <xf numFmtId="0" fontId="0" fillId="0" borderId="0" xfId="0" applyFont="1" applyAlignment="1">
      <alignment wrapText="1"/>
    </xf>
    <xf numFmtId="0" fontId="14" fillId="0" borderId="0" xfId="0" applyFont="1"/>
    <xf numFmtId="0" fontId="15" fillId="0" borderId="0" xfId="0" applyFont="1" applyAlignment="1">
      <alignment vertical="center" wrapText="1"/>
    </xf>
    <xf numFmtId="0" fontId="0" fillId="0" borderId="0" xfId="0" applyFont="1" applyAlignment="1">
      <alignment vertical="center" wrapText="1"/>
    </xf>
    <xf numFmtId="0" fontId="15" fillId="0" borderId="0" xfId="0" applyFont="1" applyAlignment="1">
      <alignment horizontal="left" vertical="center" wrapText="1"/>
    </xf>
    <xf numFmtId="164" fontId="0" fillId="0" borderId="0" xfId="0" applyNumberFormat="1" applyFill="1" applyBorder="1"/>
    <xf numFmtId="0" fontId="0" fillId="0" borderId="0" xfId="0" applyFill="1" applyBorder="1"/>
    <xf numFmtId="0" fontId="0" fillId="0" borderId="0" xfId="0" applyFont="1" applyBorder="1" applyAlignment="1">
      <alignment horizontal="center" vertical="center" wrapText="1"/>
    </xf>
    <xf numFmtId="0" fontId="0" fillId="0" borderId="0" xfId="0" applyFont="1" applyAlignment="1">
      <alignment vertical="center" wrapText="1"/>
    </xf>
    <xf numFmtId="0" fontId="0" fillId="0" borderId="0" xfId="0" applyAlignment="1">
      <alignment horizontal="center"/>
    </xf>
    <xf numFmtId="0" fontId="0" fillId="0" borderId="0" xfId="0" applyFont="1" applyBorder="1" applyAlignment="1">
      <alignment horizontal="center" vertical="center" wrapText="1"/>
    </xf>
    <xf numFmtId="0" fontId="0"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left" vertical="center" wrapText="1"/>
    </xf>
    <xf numFmtId="0" fontId="0" fillId="0" borderId="0" xfId="0" applyBorder="1" applyAlignment="1">
      <alignment vertical="top"/>
    </xf>
    <xf numFmtId="0" fontId="0" fillId="0" borderId="0" xfId="0" applyFont="1" applyAlignment="1">
      <alignment vertical="center" wrapText="1"/>
    </xf>
    <xf numFmtId="0" fontId="0" fillId="0" borderId="0" xfId="0" applyAlignment="1"/>
    <xf numFmtId="0" fontId="14" fillId="0" borderId="0" xfId="0" applyFont="1" applyAlignment="1"/>
    <xf numFmtId="0" fontId="16" fillId="0" borderId="0" xfId="0" applyFont="1" applyFill="1" applyBorder="1" applyAlignment="1">
      <alignment horizontal="center" wrapText="1"/>
    </xf>
    <xf numFmtId="0" fontId="0" fillId="0" borderId="0" xfId="0" applyAlignment="1">
      <alignment vertical="top"/>
    </xf>
    <xf numFmtId="0" fontId="9" fillId="5" borderId="8" xfId="4" applyFont="1" applyFill="1" applyBorder="1"/>
    <xf numFmtId="0" fontId="9" fillId="5" borderId="12" xfId="4" applyFont="1" applyFill="1" applyBorder="1" applyAlignment="1"/>
    <xf numFmtId="0" fontId="5" fillId="5" borderId="12" xfId="4" applyFont="1" applyFill="1" applyBorder="1" applyAlignment="1"/>
    <xf numFmtId="0" fontId="5" fillId="5" borderId="13" xfId="4" applyFont="1" applyFill="1" applyBorder="1" applyAlignment="1"/>
    <xf numFmtId="0" fontId="8" fillId="5" borderId="12" xfId="0" applyFont="1" applyFill="1" applyBorder="1" applyAlignment="1" applyProtection="1">
      <alignment horizontal="left"/>
      <protection locked="0"/>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0" fontId="8" fillId="5" borderId="15" xfId="0" applyFont="1" applyFill="1" applyBorder="1" applyAlignment="1" applyProtection="1">
      <alignment horizontal="left"/>
      <protection locked="0"/>
    </xf>
    <xf numFmtId="0" fontId="8" fillId="5" borderId="16" xfId="0" applyFont="1" applyFill="1" applyBorder="1" applyAlignment="1" applyProtection="1">
      <alignment horizontal="left"/>
      <protection locked="0"/>
    </xf>
    <xf numFmtId="0" fontId="8" fillId="5" borderId="4" xfId="0" applyFont="1" applyFill="1" applyBorder="1" applyAlignment="1" applyProtection="1">
      <alignment horizontal="left"/>
      <protection locked="0"/>
    </xf>
    <xf numFmtId="0" fontId="8" fillId="5" borderId="17" xfId="0" applyFont="1" applyFill="1" applyBorder="1" applyAlignment="1" applyProtection="1">
      <alignment horizontal="left"/>
      <protection locked="0"/>
    </xf>
    <xf numFmtId="0" fontId="8" fillId="5" borderId="18" xfId="0" applyFont="1" applyFill="1" applyBorder="1" applyAlignment="1" applyProtection="1">
      <alignment horizontal="left"/>
      <protection locked="0"/>
    </xf>
    <xf numFmtId="0" fontId="8" fillId="5" borderId="19" xfId="0" applyFont="1" applyFill="1" applyBorder="1" applyAlignment="1" applyProtection="1">
      <alignment horizontal="left"/>
      <protection locked="0"/>
    </xf>
    <xf numFmtId="0" fontId="8" fillId="5" borderId="12" xfId="0" applyFont="1" applyFill="1" applyBorder="1" applyAlignment="1" applyProtection="1">
      <protection locked="0"/>
    </xf>
    <xf numFmtId="0" fontId="10" fillId="5" borderId="12" xfId="0" applyFont="1" applyFill="1" applyBorder="1" applyAlignment="1"/>
    <xf numFmtId="0" fontId="10" fillId="5" borderId="13" xfId="0" applyFont="1" applyFill="1" applyBorder="1" applyAlignment="1"/>
    <xf numFmtId="0" fontId="8" fillId="0" borderId="0" xfId="0" applyFont="1" applyFill="1" applyBorder="1" applyAlignment="1">
      <alignment horizontal="right"/>
    </xf>
    <xf numFmtId="0" fontId="0" fillId="0" borderId="0" xfId="0" applyAlignment="1">
      <alignment horizontal="right"/>
    </xf>
    <xf numFmtId="0" fontId="8" fillId="0" borderId="0" xfId="0" applyFont="1" applyFill="1" applyBorder="1" applyAlignment="1">
      <alignment horizontal="left"/>
    </xf>
    <xf numFmtId="0" fontId="5" fillId="0" borderId="0" xfId="0" applyFont="1" applyFill="1" applyBorder="1" applyAlignment="1">
      <alignment horizontal="left"/>
    </xf>
    <xf numFmtId="0" fontId="18" fillId="0" borderId="0" xfId="0" applyFont="1"/>
    <xf numFmtId="0" fontId="0" fillId="7" borderId="1" xfId="0" applyFill="1" applyBorder="1" applyAlignment="1">
      <alignment horizontal="center"/>
    </xf>
    <xf numFmtId="0" fontId="16" fillId="0" borderId="1" xfId="0" applyFont="1" applyFill="1" applyBorder="1" applyAlignment="1">
      <alignment horizontal="center" wrapText="1"/>
    </xf>
    <xf numFmtId="0" fontId="2"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lignment horizontal="left" vertical="center"/>
    </xf>
    <xf numFmtId="0" fontId="4" fillId="0" borderId="0" xfId="0" applyFont="1" applyAlignment="1">
      <alignment horizontal="left" vertical="center"/>
    </xf>
    <xf numFmtId="0" fontId="16" fillId="0" borderId="0" xfId="0" applyFont="1" applyFill="1" applyAlignment="1">
      <alignment horizontal="left" vertical="center" wrapText="1"/>
    </xf>
    <xf numFmtId="0" fontId="0" fillId="5" borderId="0" xfId="0" applyFill="1"/>
    <xf numFmtId="0" fontId="1" fillId="0" borderId="0" xfId="0" applyFont="1" applyAlignment="1">
      <alignment horizontal="center"/>
    </xf>
    <xf numFmtId="0" fontId="19" fillId="0" borderId="0" xfId="0" applyFont="1" applyAlignment="1">
      <alignment horizontal="center"/>
    </xf>
    <xf numFmtId="0" fontId="14" fillId="0" borderId="0" xfId="0" applyFont="1" applyAlignment="1">
      <alignment horizontal="center" wrapText="1"/>
    </xf>
    <xf numFmtId="0" fontId="14" fillId="0" borderId="0" xfId="0" applyFont="1" applyAlignment="1">
      <alignment wrapText="1"/>
    </xf>
    <xf numFmtId="0" fontId="2" fillId="0" borderId="0" xfId="0" applyFont="1" applyFill="1" applyAlignment="1">
      <alignment horizontal="left" vertical="center" wrapText="1"/>
    </xf>
    <xf numFmtId="0" fontId="17" fillId="0" borderId="0" xfId="0" applyFont="1" applyFill="1" applyAlignment="1">
      <alignment vertical="center"/>
    </xf>
    <xf numFmtId="0" fontId="17" fillId="0" borderId="0" xfId="0" applyFont="1" applyFill="1"/>
    <xf numFmtId="0" fontId="16" fillId="0" borderId="0" xfId="0" applyFont="1" applyFill="1" applyBorder="1" applyAlignment="1">
      <alignment vertical="center" wrapText="1"/>
    </xf>
    <xf numFmtId="0" fontId="20" fillId="0" borderId="0" xfId="0" applyFont="1" applyFill="1" applyAlignment="1">
      <alignment horizontal="center"/>
    </xf>
    <xf numFmtId="0" fontId="20" fillId="0" borderId="0" xfId="0" applyFont="1" applyFill="1" applyBorder="1" applyAlignment="1">
      <alignment horizontal="center" vertical="center" wrapText="1"/>
    </xf>
    <xf numFmtId="0" fontId="0" fillId="5" borderId="1" xfId="0" applyFill="1" applyBorder="1" applyAlignment="1">
      <alignment horizontal="center"/>
    </xf>
    <xf numFmtId="0" fontId="5" fillId="5" borderId="8" xfId="0" applyFont="1" applyFill="1" applyBorder="1" applyAlignment="1" applyProtection="1">
      <alignment horizontal="left"/>
      <protection locked="0"/>
    </xf>
    <xf numFmtId="0" fontId="5" fillId="5" borderId="14" xfId="0" applyFont="1" applyFill="1" applyBorder="1" applyAlignment="1" applyProtection="1">
      <alignment horizontal="left"/>
      <protection locked="0"/>
    </xf>
    <xf numFmtId="0" fontId="5" fillId="5" borderId="4" xfId="0" applyFont="1" applyFill="1" applyBorder="1" applyAlignment="1" applyProtection="1">
      <alignment horizontal="left"/>
      <protection locked="0"/>
    </xf>
    <xf numFmtId="0" fontId="5" fillId="5" borderId="17" xfId="0" applyFont="1" applyFill="1" applyBorder="1" applyAlignment="1" applyProtection="1">
      <alignment horizontal="left"/>
      <protection locked="0"/>
    </xf>
    <xf numFmtId="0" fontId="5" fillId="5" borderId="8" xfId="0" applyFont="1" applyFill="1" applyBorder="1" applyAlignment="1" applyProtection="1">
      <protection locked="0"/>
    </xf>
    <xf numFmtId="0" fontId="12" fillId="5" borderId="8" xfId="2" applyFill="1" applyBorder="1" applyAlignment="1" applyProtection="1">
      <alignment horizontal="left"/>
      <protection locked="0"/>
    </xf>
    <xf numFmtId="0" fontId="21" fillId="0" borderId="0" xfId="0" applyFont="1"/>
    <xf numFmtId="164" fontId="21" fillId="0" borderId="0" xfId="0" applyNumberFormat="1" applyFont="1"/>
    <xf numFmtId="1" fontId="0" fillId="5" borderId="1" xfId="0" applyNumberFormat="1" applyFill="1" applyBorder="1"/>
    <xf numFmtId="166" fontId="0" fillId="5" borderId="1" xfId="0" applyNumberFormat="1" applyFill="1" applyBorder="1"/>
    <xf numFmtId="0" fontId="0" fillId="9" borderId="1" xfId="0" applyFill="1" applyBorder="1"/>
    <xf numFmtId="0" fontId="0" fillId="9" borderId="1" xfId="0" applyFill="1" applyBorder="1" applyAlignment="1">
      <alignment horizontal="center"/>
    </xf>
    <xf numFmtId="3" fontId="0" fillId="5" borderId="1" xfId="0" applyNumberFormat="1" applyFill="1" applyBorder="1"/>
    <xf numFmtId="1" fontId="0" fillId="6" borderId="1" xfId="0" applyNumberFormat="1" applyFill="1" applyBorder="1"/>
    <xf numFmtId="166" fontId="0" fillId="6" borderId="1" xfId="0" applyNumberFormat="1" applyFill="1" applyBorder="1"/>
    <xf numFmtId="0" fontId="2" fillId="0" borderId="0" xfId="0" applyFont="1" applyFill="1"/>
    <xf numFmtId="0" fontId="15" fillId="0" borderId="0" xfId="0" applyFont="1" applyFill="1"/>
    <xf numFmtId="168" fontId="22" fillId="10" borderId="1" xfId="7" applyNumberFormat="1" applyFont="1" applyFill="1" applyBorder="1"/>
    <xf numFmtId="168" fontId="0" fillId="0" borderId="0" xfId="7" applyNumberFormat="1" applyFont="1"/>
    <xf numFmtId="168" fontId="0" fillId="5" borderId="1" xfId="7" applyNumberFormat="1" applyFont="1" applyFill="1" applyBorder="1"/>
    <xf numFmtId="168" fontId="0" fillId="9" borderId="1" xfId="7" applyNumberFormat="1" applyFont="1" applyFill="1" applyBorder="1"/>
    <xf numFmtId="3" fontId="0" fillId="5" borderId="1" xfId="7" applyNumberFormat="1" applyFont="1" applyFill="1" applyBorder="1"/>
    <xf numFmtId="3" fontId="0" fillId="0" borderId="0" xfId="0" applyNumberFormat="1"/>
    <xf numFmtId="3" fontId="0" fillId="0" borderId="0" xfId="7" applyNumberFormat="1" applyFont="1"/>
    <xf numFmtId="3" fontId="0" fillId="9" borderId="1" xfId="0" applyNumberFormat="1" applyFill="1" applyBorder="1" applyAlignment="1">
      <alignment horizontal="center"/>
    </xf>
    <xf numFmtId="3" fontId="0" fillId="0" borderId="0" xfId="0" applyNumberFormat="1" applyAlignment="1">
      <alignment wrapText="1"/>
    </xf>
    <xf numFmtId="3" fontId="1" fillId="0" borderId="0" xfId="0" applyNumberFormat="1" applyFont="1"/>
    <xf numFmtId="3" fontId="0" fillId="0" borderId="1" xfId="0" applyNumberFormat="1" applyFill="1" applyBorder="1"/>
    <xf numFmtId="3" fontId="16" fillId="0" borderId="1" xfId="0" applyNumberFormat="1" applyFont="1" applyFill="1" applyBorder="1" applyAlignment="1">
      <alignment horizontal="center" wrapText="1"/>
    </xf>
    <xf numFmtId="2" fontId="0" fillId="5" borderId="1" xfId="0" applyNumberFormat="1" applyFill="1" applyBorder="1"/>
    <xf numFmtId="169" fontId="0" fillId="5" borderId="1" xfId="0" applyNumberFormat="1" applyFill="1" applyBorder="1"/>
    <xf numFmtId="2" fontId="0" fillId="0" borderId="0" xfId="0" applyNumberFormat="1"/>
    <xf numFmtId="167" fontId="0" fillId="0" borderId="0" xfId="0" applyNumberFormat="1" applyFont="1" applyAlignment="1">
      <alignment horizontal="center" vertical="center" wrapText="1"/>
    </xf>
    <xf numFmtId="167" fontId="0" fillId="0" borderId="0" xfId="0" applyNumberFormat="1"/>
    <xf numFmtId="3" fontId="0" fillId="0" borderId="0" xfId="0" applyNumberFormat="1" applyBorder="1"/>
    <xf numFmtId="170" fontId="0" fillId="6" borderId="1" xfId="0" applyNumberFormat="1" applyFill="1" applyBorder="1"/>
    <xf numFmtId="170" fontId="0" fillId="5" borderId="1" xfId="0" applyNumberFormat="1" applyFill="1" applyBorder="1"/>
    <xf numFmtId="2" fontId="26" fillId="0" borderId="0" xfId="0" applyNumberFormat="1" applyFont="1" applyFill="1" applyBorder="1" applyProtection="1">
      <protection hidden="1"/>
    </xf>
    <xf numFmtId="169" fontId="26" fillId="0" borderId="0" xfId="0" applyNumberFormat="1" applyFont="1" applyFill="1" applyBorder="1" applyProtection="1">
      <protection hidden="1"/>
    </xf>
    <xf numFmtId="167" fontId="0" fillId="0" borderId="0" xfId="0" applyNumberFormat="1" applyFont="1"/>
    <xf numFmtId="0" fontId="26" fillId="0" borderId="17" xfId="0" applyFont="1" applyBorder="1"/>
    <xf numFmtId="0" fontId="26" fillId="0" borderId="18" xfId="0" applyFont="1" applyBorder="1"/>
    <xf numFmtId="0" fontId="26" fillId="0" borderId="19" xfId="0" applyFont="1" applyBorder="1"/>
    <xf numFmtId="0" fontId="26" fillId="0" borderId="20" xfId="0" applyFont="1" applyBorder="1"/>
    <xf numFmtId="0" fontId="26" fillId="0" borderId="0" xfId="0" applyFont="1" applyBorder="1"/>
    <xf numFmtId="0" fontId="26" fillId="0" borderId="21" xfId="0" applyFont="1" applyBorder="1"/>
    <xf numFmtId="0" fontId="26" fillId="0" borderId="14" xfId="0" applyFont="1" applyBorder="1"/>
    <xf numFmtId="0" fontId="26" fillId="0" borderId="16" xfId="0" applyFont="1" applyBorder="1"/>
    <xf numFmtId="0" fontId="26" fillId="0" borderId="8" xfId="0" applyFont="1" applyBorder="1"/>
    <xf numFmtId="0" fontId="0" fillId="0" borderId="12" xfId="0" applyBorder="1"/>
    <xf numFmtId="0" fontId="0" fillId="0" borderId="13" xfId="0" applyBorder="1"/>
    <xf numFmtId="0" fontId="26" fillId="0" borderId="12" xfId="0" applyFont="1" applyBorder="1"/>
    <xf numFmtId="170" fontId="0" fillId="5" borderId="1" xfId="0" applyNumberFormat="1" applyFont="1" applyFill="1" applyBorder="1"/>
    <xf numFmtId="171" fontId="0" fillId="6" borderId="1" xfId="7" applyNumberFormat="1" applyFont="1" applyFill="1" applyBorder="1"/>
    <xf numFmtId="3" fontId="0" fillId="0" borderId="0" xfId="0" applyNumberFormat="1" applyFont="1" applyAlignment="1">
      <alignment horizontal="center" vertical="center" wrapText="1"/>
    </xf>
    <xf numFmtId="3" fontId="23" fillId="12" borderId="1" xfId="0" applyNumberFormat="1" applyFont="1" applyFill="1" applyBorder="1"/>
    <xf numFmtId="3" fontId="0" fillId="0" borderId="0" xfId="0" applyNumberFormat="1" applyFont="1"/>
    <xf numFmtId="3" fontId="21" fillId="0" borderId="0" xfId="0" applyNumberFormat="1" applyFont="1"/>
    <xf numFmtId="3" fontId="22" fillId="10" borderId="1" xfId="0" applyNumberFormat="1" applyFont="1" applyFill="1" applyBorder="1"/>
    <xf numFmtId="3" fontId="22" fillId="0" borderId="0" xfId="0" applyNumberFormat="1" applyFont="1" applyFill="1" applyBorder="1" applyAlignment="1">
      <alignment horizontal="center" vertical="center" wrapText="1"/>
    </xf>
    <xf numFmtId="3" fontId="22" fillId="0" borderId="0" xfId="0" applyNumberFormat="1" applyFont="1" applyFill="1" applyBorder="1"/>
    <xf numFmtId="3" fontId="22" fillId="11" borderId="1" xfId="0" applyNumberFormat="1" applyFont="1" applyFill="1" applyBorder="1"/>
    <xf numFmtId="3" fontId="0" fillId="9" borderId="1" xfId="0" applyNumberFormat="1" applyFill="1" applyBorder="1"/>
    <xf numFmtId="168" fontId="26" fillId="0" borderId="0" xfId="7" applyNumberFormat="1" applyFont="1" applyFill="1"/>
    <xf numFmtId="1" fontId="26" fillId="0" borderId="15" xfId="0" applyNumberFormat="1" applyFont="1" applyBorder="1"/>
    <xf numFmtId="0" fontId="27" fillId="0" borderId="0" xfId="0" applyFont="1" applyAlignment="1">
      <alignment vertical="center"/>
    </xf>
    <xf numFmtId="0" fontId="27" fillId="0" borderId="0" xfId="0" applyFont="1" applyAlignment="1">
      <alignment horizontal="center" vertical="center"/>
    </xf>
    <xf numFmtId="9" fontId="27" fillId="0" borderId="0" xfId="0" applyNumberFormat="1" applyFont="1" applyAlignment="1">
      <alignment horizontal="center" vertical="center"/>
    </xf>
    <xf numFmtId="172" fontId="0" fillId="5" borderId="1" xfId="0" applyNumberFormat="1" applyFill="1" applyBorder="1"/>
    <xf numFmtId="4" fontId="0" fillId="5" borderId="1" xfId="0" applyNumberFormat="1" applyFill="1" applyBorder="1"/>
    <xf numFmtId="164" fontId="0" fillId="5" borderId="1" xfId="0" applyNumberFormat="1" applyFill="1" applyBorder="1"/>
    <xf numFmtId="2" fontId="0" fillId="5" borderId="1" xfId="8" applyNumberFormat="1" applyFont="1" applyFill="1" applyBorder="1"/>
    <xf numFmtId="0" fontId="1" fillId="0" borderId="0" xfId="0" applyFont="1" applyFill="1" applyAlignment="1">
      <alignment vertical="center" wrapText="1"/>
    </xf>
    <xf numFmtId="0" fontId="14" fillId="0" borderId="0" xfId="0" applyFont="1" applyFill="1" applyAlignment="1">
      <alignment horizontal="left" vertical="center" wrapText="1"/>
    </xf>
    <xf numFmtId="0" fontId="0" fillId="0" borderId="0" xfId="0" applyFill="1" applyAlignment="1">
      <alignment vertical="center" wrapText="1"/>
    </xf>
    <xf numFmtId="173" fontId="0" fillId="5" borderId="1" xfId="8" applyNumberFormat="1" applyFont="1" applyFill="1" applyBorder="1"/>
    <xf numFmtId="4" fontId="22" fillId="10" borderId="1" xfId="0" applyNumberFormat="1" applyFont="1" applyFill="1" applyBorder="1"/>
    <xf numFmtId="0" fontId="9" fillId="8" borderId="12" xfId="4" applyFont="1" applyFill="1" applyBorder="1" applyAlignment="1"/>
    <xf numFmtId="0" fontId="5" fillId="8" borderId="12" xfId="4" applyFill="1" applyBorder="1" applyAlignment="1"/>
    <xf numFmtId="0" fontId="5" fillId="8" borderId="13" xfId="4" applyFill="1" applyBorder="1" applyAlignment="1"/>
    <xf numFmtId="0" fontId="0" fillId="0" borderId="0" xfId="0" applyAlignment="1">
      <alignment horizontal="left"/>
    </xf>
  </cellXfs>
  <cellStyles count="9">
    <cellStyle name="Blockout" xfId="1"/>
    <cellStyle name="Blockout 2" xfId="6"/>
    <cellStyle name="Comma" xfId="7" builtinId="3"/>
    <cellStyle name="Hyperlink" xfId="2" builtinId="8"/>
    <cellStyle name="Input1" xfId="3"/>
    <cellStyle name="Normal" xfId="0" builtinId="0"/>
    <cellStyle name="Normal 2 2" xfId="5"/>
    <cellStyle name="Normal_2010 06 22 - IE - Scheme Template for data collection" xfId="4"/>
    <cellStyle name="Percent" xfId="8" builtinId="5"/>
  </cellStyles>
  <dxfs count="0"/>
  <tableStyles count="0" defaultTableStyle="TableStyleMedium2" defaultPivotStyle="PivotStyleLight16"/>
  <colors>
    <mruColors>
      <color rgb="FFCCFF66"/>
      <color rgb="FFFFFFCC"/>
      <color rgb="FFFF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8. Operating environment'!A1"/><Relationship Id="rId3" Type="http://schemas.openxmlformats.org/officeDocument/2006/relationships/hyperlink" Target="#'2. Revenue'!A1"/><Relationship Id="rId7" Type="http://schemas.openxmlformats.org/officeDocument/2006/relationships/hyperlink" Target="#'1. Contents'!A1"/><Relationship Id="rId2" Type="http://schemas.openxmlformats.org/officeDocument/2006/relationships/hyperlink" Target="#'5. Operational data'!A1"/><Relationship Id="rId1" Type="http://schemas.openxmlformats.org/officeDocument/2006/relationships/hyperlink" Target="#'3. Opex'!A1"/><Relationship Id="rId6" Type="http://schemas.openxmlformats.org/officeDocument/2006/relationships/hyperlink" Target="#'6. Physical assets'!A1"/><Relationship Id="rId5" Type="http://schemas.openxmlformats.org/officeDocument/2006/relationships/hyperlink" Target="#'7. Quality of services'!A1"/><Relationship Id="rId4" Type="http://schemas.openxmlformats.org/officeDocument/2006/relationships/hyperlink" Target="#'4. Assets (RAB)'!A1"/></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hyperlink" Target="#'1. Variables and definitions'!A1"/></Relationships>
</file>

<file path=xl/drawings/drawing1.xml><?xml version="1.0" encoding="utf-8"?>
<xdr:wsDr xmlns:xdr="http://schemas.openxmlformats.org/drawingml/2006/spreadsheetDrawing" xmlns:a="http://schemas.openxmlformats.org/drawingml/2006/main">
  <xdr:twoCellAnchor>
    <xdr:from>
      <xdr:col>0</xdr:col>
      <xdr:colOff>266699</xdr:colOff>
      <xdr:row>8</xdr:row>
      <xdr:rowOff>104774</xdr:rowOff>
    </xdr:from>
    <xdr:to>
      <xdr:col>3</xdr:col>
      <xdr:colOff>562799</xdr:colOff>
      <xdr:row>10</xdr:row>
      <xdr:rowOff>47774</xdr:rowOff>
    </xdr:to>
    <xdr:sp macro="" textlink="">
      <xdr:nvSpPr>
        <xdr:cNvPr id="2" name="Rectangle 1">
          <a:hlinkClick xmlns:r="http://schemas.openxmlformats.org/officeDocument/2006/relationships" r:id="rId1"/>
        </xdr:cNvPr>
        <xdr:cNvSpPr/>
      </xdr:nvSpPr>
      <xdr:spPr>
        <a:xfrm>
          <a:off x="266699" y="1695449"/>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3.</a:t>
          </a:r>
          <a:r>
            <a:rPr lang="en-AU" sz="1100" baseline="0"/>
            <a:t> Opex</a:t>
          </a:r>
          <a:endParaRPr lang="en-AU" sz="1100"/>
        </a:p>
      </xdr:txBody>
    </xdr:sp>
    <xdr:clientData/>
  </xdr:twoCellAnchor>
  <xdr:twoCellAnchor>
    <xdr:from>
      <xdr:col>0</xdr:col>
      <xdr:colOff>266699</xdr:colOff>
      <xdr:row>13</xdr:row>
      <xdr:rowOff>47624</xdr:rowOff>
    </xdr:from>
    <xdr:to>
      <xdr:col>3</xdr:col>
      <xdr:colOff>562799</xdr:colOff>
      <xdr:row>14</xdr:row>
      <xdr:rowOff>181124</xdr:rowOff>
    </xdr:to>
    <xdr:sp macro="" textlink="">
      <xdr:nvSpPr>
        <xdr:cNvPr id="3" name="Rectangle 2">
          <a:hlinkClick xmlns:r="http://schemas.openxmlformats.org/officeDocument/2006/relationships" r:id="rId2"/>
        </xdr:cNvPr>
        <xdr:cNvSpPr/>
      </xdr:nvSpPr>
      <xdr:spPr>
        <a:xfrm>
          <a:off x="266699" y="2590799"/>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5.</a:t>
          </a:r>
          <a:r>
            <a:rPr lang="en-AU" sz="1100" baseline="0"/>
            <a:t> Operational data</a:t>
          </a:r>
          <a:endParaRPr lang="en-AU" sz="1100"/>
        </a:p>
      </xdr:txBody>
    </xdr:sp>
    <xdr:clientData/>
  </xdr:twoCellAnchor>
  <xdr:twoCellAnchor>
    <xdr:from>
      <xdr:col>1</xdr:col>
      <xdr:colOff>0</xdr:colOff>
      <xdr:row>6</xdr:row>
      <xdr:rowOff>38100</xdr:rowOff>
    </xdr:from>
    <xdr:to>
      <xdr:col>3</xdr:col>
      <xdr:colOff>562800</xdr:colOff>
      <xdr:row>7</xdr:row>
      <xdr:rowOff>171600</xdr:rowOff>
    </xdr:to>
    <xdr:sp macro="" textlink="">
      <xdr:nvSpPr>
        <xdr:cNvPr id="4" name="Rectangle 3">
          <a:hlinkClick xmlns:r="http://schemas.openxmlformats.org/officeDocument/2006/relationships" r:id="rId3"/>
        </xdr:cNvPr>
        <xdr:cNvSpPr/>
      </xdr:nvSpPr>
      <xdr:spPr>
        <a:xfrm>
          <a:off x="266700" y="1247775"/>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2. Revenue</a:t>
          </a:r>
        </a:p>
      </xdr:txBody>
    </xdr:sp>
    <xdr:clientData/>
  </xdr:twoCellAnchor>
  <xdr:twoCellAnchor>
    <xdr:from>
      <xdr:col>1</xdr:col>
      <xdr:colOff>0</xdr:colOff>
      <xdr:row>10</xdr:row>
      <xdr:rowOff>171450</xdr:rowOff>
    </xdr:from>
    <xdr:to>
      <xdr:col>3</xdr:col>
      <xdr:colOff>562800</xdr:colOff>
      <xdr:row>12</xdr:row>
      <xdr:rowOff>114450</xdr:rowOff>
    </xdr:to>
    <xdr:sp macro="" textlink="">
      <xdr:nvSpPr>
        <xdr:cNvPr id="6" name="Rectangle 5">
          <a:hlinkClick xmlns:r="http://schemas.openxmlformats.org/officeDocument/2006/relationships" r:id="rId4"/>
        </xdr:cNvPr>
        <xdr:cNvSpPr/>
      </xdr:nvSpPr>
      <xdr:spPr>
        <a:xfrm>
          <a:off x="266700" y="2143125"/>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4.</a:t>
          </a:r>
          <a:r>
            <a:rPr lang="en-AU" sz="1100" baseline="0"/>
            <a:t> Assets (RAB)</a:t>
          </a:r>
          <a:endParaRPr lang="en-AU" sz="1100"/>
        </a:p>
      </xdr:txBody>
    </xdr:sp>
    <xdr:clientData/>
  </xdr:twoCellAnchor>
  <xdr:twoCellAnchor>
    <xdr:from>
      <xdr:col>0</xdr:col>
      <xdr:colOff>266699</xdr:colOff>
      <xdr:row>17</xdr:row>
      <xdr:rowOff>180975</xdr:rowOff>
    </xdr:from>
    <xdr:to>
      <xdr:col>3</xdr:col>
      <xdr:colOff>562799</xdr:colOff>
      <xdr:row>19</xdr:row>
      <xdr:rowOff>123975</xdr:rowOff>
    </xdr:to>
    <xdr:sp macro="" textlink="">
      <xdr:nvSpPr>
        <xdr:cNvPr id="7" name="Rectangle 6">
          <a:hlinkClick xmlns:r="http://schemas.openxmlformats.org/officeDocument/2006/relationships" r:id="rId5"/>
        </xdr:cNvPr>
        <xdr:cNvSpPr/>
      </xdr:nvSpPr>
      <xdr:spPr>
        <a:xfrm>
          <a:off x="266699" y="3486150"/>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7. Quality of services</a:t>
          </a:r>
        </a:p>
      </xdr:txBody>
    </xdr:sp>
    <xdr:clientData/>
  </xdr:twoCellAnchor>
  <xdr:twoCellAnchor>
    <xdr:from>
      <xdr:col>0</xdr:col>
      <xdr:colOff>266698</xdr:colOff>
      <xdr:row>15</xdr:row>
      <xdr:rowOff>114300</xdr:rowOff>
    </xdr:from>
    <xdr:to>
      <xdr:col>3</xdr:col>
      <xdr:colOff>562798</xdr:colOff>
      <xdr:row>17</xdr:row>
      <xdr:rowOff>57300</xdr:rowOff>
    </xdr:to>
    <xdr:sp macro="" textlink="">
      <xdr:nvSpPr>
        <xdr:cNvPr id="9" name="Rectangle 8">
          <a:hlinkClick xmlns:r="http://schemas.openxmlformats.org/officeDocument/2006/relationships" r:id="rId6"/>
        </xdr:cNvPr>
        <xdr:cNvSpPr/>
      </xdr:nvSpPr>
      <xdr:spPr>
        <a:xfrm>
          <a:off x="266698" y="3038475"/>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6.</a:t>
          </a:r>
          <a:r>
            <a:rPr lang="en-AU" sz="1100" baseline="0"/>
            <a:t> Physical assets</a:t>
          </a:r>
          <a:endParaRPr lang="en-AU" sz="1100"/>
        </a:p>
      </xdr:txBody>
    </xdr:sp>
    <xdr:clientData/>
  </xdr:twoCellAnchor>
  <xdr:twoCellAnchor>
    <xdr:from>
      <xdr:col>1</xdr:col>
      <xdr:colOff>0</xdr:colOff>
      <xdr:row>3</xdr:row>
      <xdr:rowOff>161925</xdr:rowOff>
    </xdr:from>
    <xdr:to>
      <xdr:col>3</xdr:col>
      <xdr:colOff>562800</xdr:colOff>
      <xdr:row>5</xdr:row>
      <xdr:rowOff>104925</xdr:rowOff>
    </xdr:to>
    <xdr:sp macro="" textlink="">
      <xdr:nvSpPr>
        <xdr:cNvPr id="10" name="Rectangle 9">
          <a:hlinkClick xmlns:r="http://schemas.openxmlformats.org/officeDocument/2006/relationships" r:id="rId7"/>
        </xdr:cNvPr>
        <xdr:cNvSpPr/>
      </xdr:nvSpPr>
      <xdr:spPr>
        <a:xfrm>
          <a:off x="266700" y="800100"/>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1.</a:t>
          </a:r>
          <a:r>
            <a:rPr lang="en-AU" sz="1100" baseline="0"/>
            <a:t> Contents</a:t>
          </a:r>
          <a:endParaRPr lang="en-AU" sz="1100"/>
        </a:p>
      </xdr:txBody>
    </xdr:sp>
    <xdr:clientData/>
  </xdr:twoCellAnchor>
  <xdr:twoCellAnchor>
    <xdr:from>
      <xdr:col>1</xdr:col>
      <xdr:colOff>0</xdr:colOff>
      <xdr:row>20</xdr:row>
      <xdr:rowOff>57150</xdr:rowOff>
    </xdr:from>
    <xdr:to>
      <xdr:col>3</xdr:col>
      <xdr:colOff>562800</xdr:colOff>
      <xdr:row>22</xdr:row>
      <xdr:rowOff>150</xdr:rowOff>
    </xdr:to>
    <xdr:sp macro="" textlink="">
      <xdr:nvSpPr>
        <xdr:cNvPr id="11" name="Rectangle 10">
          <a:hlinkClick xmlns:r="http://schemas.openxmlformats.org/officeDocument/2006/relationships" r:id="rId8"/>
        </xdr:cNvPr>
        <xdr:cNvSpPr/>
      </xdr:nvSpPr>
      <xdr:spPr>
        <a:xfrm>
          <a:off x="266700" y="3933825"/>
          <a:ext cx="1782000" cy="32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8.</a:t>
          </a:r>
          <a:r>
            <a:rPr lang="en-AU" sz="1100" baseline="0"/>
            <a:t> Operating environment</a:t>
          </a:r>
        </a:p>
        <a:p>
          <a:pPr algn="l"/>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847725</xdr:colOff>
      <xdr:row>5</xdr:row>
      <xdr:rowOff>180975</xdr:rowOff>
    </xdr:to>
    <xdr:grpSp>
      <xdr:nvGrpSpPr>
        <xdr:cNvPr id="2" name="Group 1"/>
        <xdr:cNvGrpSpPr>
          <a:grpSpLocks/>
        </xdr:cNvGrpSpPr>
      </xdr:nvGrpSpPr>
      <xdr:grpSpPr bwMode="auto">
        <a:xfrm>
          <a:off x="0" y="0"/>
          <a:ext cx="847725" cy="1143000"/>
          <a:chOff x="0" y="0"/>
          <a:chExt cx="78" cy="119"/>
        </a:xfrm>
      </xdr:grpSpPr>
      <xdr:grpSp>
        <xdr:nvGrpSpPr>
          <xdr:cNvPr id="3" name="Group 9"/>
          <xdr:cNvGrpSpPr>
            <a:grpSpLocks/>
          </xdr:cNvGrpSpPr>
        </xdr:nvGrpSpPr>
        <xdr:grpSpPr bwMode="auto">
          <a:xfrm>
            <a:off x="0" y="0"/>
            <a:ext cx="78" cy="119"/>
            <a:chOff x="64" y="0"/>
            <a:chExt cx="78" cy="119"/>
          </a:xfrm>
        </xdr:grpSpPr>
        <xdr:sp macro="" textlink="">
          <xdr:nvSpPr>
            <xdr:cNvPr id="7"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8" name="Picture 4" descr="ite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4" y="54"/>
            <a:ext cx="67" cy="1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6">
            <a:hlinkClick xmlns:r="http://schemas.openxmlformats.org/officeDocument/2006/relationships" r:id="rId3"/>
          </xdr:cNvPr>
          <xdr:cNvSpPr>
            <a:spLocks noChangeArrowheads="1"/>
          </xdr:cNvSpPr>
        </xdr:nvSpPr>
        <xdr:spPr bwMode="auto">
          <a:xfrm>
            <a:off x="4" y="75"/>
            <a:ext cx="67" cy="1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sp macro="" textlink="">
        <xdr:nvSpPr>
          <xdr:cNvPr id="6" name="AutoShape 7">
            <a:hlinkClick xmlns:r="http://schemas.openxmlformats.org/officeDocument/2006/relationships" r:id="rId4"/>
          </xdr:cNvPr>
          <xdr:cNvSpPr>
            <a:spLocks noChangeArrowheads="1"/>
          </xdr:cNvSpPr>
        </xdr:nvSpPr>
        <xdr:spPr bwMode="auto">
          <a:xfrm>
            <a:off x="4" y="96"/>
            <a:ext cx="67" cy="1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Definitions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ER\EBTRIN\01ACT\30APR2014\2.%20AAD%20-%20DNSP%20EB%20data%20templates%20&#8211;%20Actual%20Information%20-%20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ER\EBTRIN\01ACT\30APR2014\3.%20AAD%20-%20DNSP%20EB%20data%20templates%20&#8211;%20Estimated%20Information%20-%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Contents"/>
      <sheetName val="2. Revenue"/>
      <sheetName val="3. Opex"/>
      <sheetName val="4. Assets (RAB)"/>
      <sheetName val="5. Operational data"/>
      <sheetName val="6. Physical Assets"/>
      <sheetName val="7. Quality of services"/>
      <sheetName val="8. Operating environment"/>
    </sheetNames>
    <sheetDataSet>
      <sheetData sheetId="0"/>
      <sheetData sheetId="1"/>
      <sheetData sheetId="2">
        <row r="7">
          <cell r="D7">
            <v>8441.7975700000025</v>
          </cell>
          <cell r="E7">
            <v>9146.1292052999997</v>
          </cell>
          <cell r="F7">
            <v>10340.6210667</v>
          </cell>
          <cell r="G7">
            <v>10529.255882999998</v>
          </cell>
          <cell r="H7">
            <v>9989.2595341999986</v>
          </cell>
          <cell r="I7">
            <v>11111.563361799999</v>
          </cell>
          <cell r="J7">
            <v>11610.199800099999</v>
          </cell>
          <cell r="K7">
            <v>12741.787341700001</v>
          </cell>
          <cell r="N7">
            <v>0</v>
          </cell>
          <cell r="O7">
            <v>0</v>
          </cell>
          <cell r="P7">
            <v>0</v>
          </cell>
          <cell r="Q7">
            <v>0</v>
          </cell>
          <cell r="R7">
            <v>0</v>
          </cell>
          <cell r="S7">
            <v>0</v>
          </cell>
          <cell r="T7">
            <v>0</v>
          </cell>
          <cell r="U7">
            <v>0</v>
          </cell>
        </row>
        <row r="8">
          <cell r="D8">
            <v>55998.634542298118</v>
          </cell>
          <cell r="E8">
            <v>57070.091249583595</v>
          </cell>
          <cell r="F8">
            <v>60817.622318640395</v>
          </cell>
          <cell r="G8">
            <v>64350.233394779592</v>
          </cell>
          <cell r="H8">
            <v>80536.224548723243</v>
          </cell>
          <cell r="I8">
            <v>92322.825395218591</v>
          </cell>
          <cell r="J8">
            <v>92351.250432293105</v>
          </cell>
          <cell r="K8">
            <v>93451.382687790523</v>
          </cell>
          <cell r="N8">
            <v>0</v>
          </cell>
          <cell r="O8">
            <v>0</v>
          </cell>
          <cell r="P8">
            <v>0</v>
          </cell>
          <cell r="Q8">
            <v>0</v>
          </cell>
          <cell r="R8">
            <v>0</v>
          </cell>
          <cell r="S8">
            <v>0</v>
          </cell>
          <cell r="T8">
            <v>0</v>
          </cell>
          <cell r="U8">
            <v>0</v>
          </cell>
        </row>
        <row r="9">
          <cell r="D9">
            <v>11971.014286583282</v>
          </cell>
          <cell r="E9">
            <v>13434.41129292876</v>
          </cell>
          <cell r="F9">
            <v>14341.930207636748</v>
          </cell>
          <cell r="G9">
            <v>15390.676920873218</v>
          </cell>
          <cell r="H9">
            <v>23082.863127122087</v>
          </cell>
          <cell r="I9">
            <v>24201.706503236575</v>
          </cell>
          <cell r="J9">
            <v>27806.623516834301</v>
          </cell>
          <cell r="K9">
            <v>32594.995421270392</v>
          </cell>
          <cell r="N9">
            <v>0</v>
          </cell>
          <cell r="O9">
            <v>0</v>
          </cell>
          <cell r="P9">
            <v>0</v>
          </cell>
          <cell r="Q9">
            <v>0</v>
          </cell>
          <cell r="R9">
            <v>0</v>
          </cell>
          <cell r="S9">
            <v>0</v>
          </cell>
          <cell r="T9">
            <v>0</v>
          </cell>
          <cell r="U9">
            <v>0</v>
          </cell>
        </row>
        <row r="10">
          <cell r="D10">
            <v>3707.1824712364605</v>
          </cell>
          <cell r="E10">
            <v>4110.2668606609714</v>
          </cell>
          <cell r="F10">
            <v>4054.6999794081221</v>
          </cell>
          <cell r="G10">
            <v>4275.6094876830512</v>
          </cell>
          <cell r="H10">
            <v>5775.7746016627716</v>
          </cell>
          <cell r="I10">
            <v>5793.922958441548</v>
          </cell>
          <cell r="J10">
            <v>7007.290390565473</v>
          </cell>
          <cell r="K10">
            <v>8524.0325593485759</v>
          </cell>
          <cell r="N10">
            <v>0</v>
          </cell>
          <cell r="O10">
            <v>0</v>
          </cell>
          <cell r="P10">
            <v>0</v>
          </cell>
          <cell r="Q10">
            <v>0</v>
          </cell>
          <cell r="R10">
            <v>0</v>
          </cell>
          <cell r="S10">
            <v>0</v>
          </cell>
          <cell r="T10">
            <v>0</v>
          </cell>
          <cell r="U10">
            <v>0</v>
          </cell>
        </row>
        <row r="11">
          <cell r="D11">
            <v>5189.2599777316482</v>
          </cell>
          <cell r="E11">
            <v>6155.6838682526404</v>
          </cell>
          <cell r="F11">
            <v>7773.5657465528066</v>
          </cell>
          <cell r="G11">
            <v>8110.9822048817487</v>
          </cell>
          <cell r="H11">
            <v>9773.1604161114738</v>
          </cell>
          <cell r="I11">
            <v>10333.282650803809</v>
          </cell>
          <cell r="J11">
            <v>10591.501979629453</v>
          </cell>
          <cell r="K11">
            <v>12229.991217517691</v>
          </cell>
          <cell r="N11">
            <v>0</v>
          </cell>
          <cell r="O11">
            <v>0</v>
          </cell>
          <cell r="P11">
            <v>0</v>
          </cell>
          <cell r="Q11">
            <v>0</v>
          </cell>
          <cell r="R11">
            <v>0</v>
          </cell>
          <cell r="S11">
            <v>0</v>
          </cell>
          <cell r="T11">
            <v>0</v>
          </cell>
          <cell r="U11">
            <v>0</v>
          </cell>
        </row>
        <row r="12">
          <cell r="D12">
            <v>735.29921883708653</v>
          </cell>
          <cell r="E12">
            <v>809.46395024210324</v>
          </cell>
          <cell r="F12">
            <v>1073.1919389611494</v>
          </cell>
          <cell r="G12">
            <v>1151.1196401936504</v>
          </cell>
          <cell r="H12">
            <v>1327.7774581150925</v>
          </cell>
          <cell r="I12">
            <v>1621.8187925765203</v>
          </cell>
          <cell r="J12">
            <v>1731.2621598660905</v>
          </cell>
          <cell r="K12">
            <v>1788.1086196371512</v>
          </cell>
          <cell r="N12">
            <v>0</v>
          </cell>
          <cell r="O12">
            <v>0</v>
          </cell>
          <cell r="P12">
            <v>0</v>
          </cell>
          <cell r="Q12">
            <v>0</v>
          </cell>
          <cell r="R12">
            <v>0</v>
          </cell>
          <cell r="S12">
            <v>0</v>
          </cell>
          <cell r="T12">
            <v>0</v>
          </cell>
          <cell r="U12">
            <v>0</v>
          </cell>
        </row>
        <row r="13">
          <cell r="D13">
            <v>1570.8191633134109</v>
          </cell>
          <cell r="E13">
            <v>1624.7301837319283</v>
          </cell>
          <cell r="F13">
            <v>1764.4502215008256</v>
          </cell>
          <cell r="G13">
            <v>1771.5539685887538</v>
          </cell>
          <cell r="H13">
            <v>2160.7997116653037</v>
          </cell>
          <cell r="I13">
            <v>2323.1860035229911</v>
          </cell>
          <cell r="J13">
            <v>2836.5457866115617</v>
          </cell>
          <cell r="K13">
            <v>3032.7495402356244</v>
          </cell>
          <cell r="N13">
            <v>0</v>
          </cell>
          <cell r="O13">
            <v>0</v>
          </cell>
          <cell r="P13">
            <v>0</v>
          </cell>
          <cell r="Q13">
            <v>0</v>
          </cell>
          <cell r="R13">
            <v>0</v>
          </cell>
          <cell r="S13">
            <v>0</v>
          </cell>
          <cell r="T13">
            <v>0</v>
          </cell>
          <cell r="U13">
            <v>0</v>
          </cell>
        </row>
        <row r="14">
          <cell r="D14">
            <v>0</v>
          </cell>
          <cell r="E14">
            <v>0</v>
          </cell>
          <cell r="F14">
            <v>0</v>
          </cell>
          <cell r="G14">
            <v>0</v>
          </cell>
          <cell r="H14">
            <v>0</v>
          </cell>
          <cell r="I14">
            <v>0</v>
          </cell>
          <cell r="J14">
            <v>0</v>
          </cell>
          <cell r="K14">
            <v>0</v>
          </cell>
          <cell r="N14">
            <v>0</v>
          </cell>
          <cell r="O14">
            <v>0</v>
          </cell>
          <cell r="P14">
            <v>0</v>
          </cell>
          <cell r="Q14">
            <v>0</v>
          </cell>
          <cell r="R14">
            <v>0</v>
          </cell>
          <cell r="S14">
            <v>0</v>
          </cell>
          <cell r="T14">
            <v>0</v>
          </cell>
          <cell r="U14">
            <v>0</v>
          </cell>
        </row>
        <row r="15">
          <cell r="D15">
            <v>31679.624039999995</v>
          </cell>
          <cell r="E15">
            <v>32262.764839299998</v>
          </cell>
          <cell r="F15">
            <v>35134.857540599995</v>
          </cell>
          <cell r="G15">
            <v>35579.681680000002</v>
          </cell>
          <cell r="H15">
            <v>36798.407812400001</v>
          </cell>
          <cell r="I15">
            <v>41564.098634399998</v>
          </cell>
          <cell r="J15">
            <v>44493.447094099996</v>
          </cell>
          <cell r="K15">
            <v>47377.164732500016</v>
          </cell>
          <cell r="N15">
            <v>0</v>
          </cell>
          <cell r="O15">
            <v>0</v>
          </cell>
          <cell r="P15">
            <v>0</v>
          </cell>
          <cell r="Q15">
            <v>0</v>
          </cell>
          <cell r="R15">
            <v>0</v>
          </cell>
          <cell r="S15">
            <v>0</v>
          </cell>
          <cell r="T15">
            <v>0</v>
          </cell>
          <cell r="U15">
            <v>0</v>
          </cell>
        </row>
        <row r="16">
          <cell r="D16">
            <v>0</v>
          </cell>
          <cell r="E16">
            <v>0</v>
          </cell>
          <cell r="F16">
            <v>0</v>
          </cell>
          <cell r="G16">
            <v>0</v>
          </cell>
          <cell r="H16">
            <v>0</v>
          </cell>
          <cell r="I16">
            <v>0</v>
          </cell>
          <cell r="J16">
            <v>0</v>
          </cell>
          <cell r="K16">
            <v>0</v>
          </cell>
          <cell r="N16">
            <v>5392.612430000001</v>
          </cell>
          <cell r="O16">
            <v>5483.6406100000004</v>
          </cell>
          <cell r="P16">
            <v>5782.0200300000006</v>
          </cell>
          <cell r="Q16">
            <v>5924.9996200000014</v>
          </cell>
          <cell r="R16">
            <v>7436.844070000001</v>
          </cell>
          <cell r="S16">
            <v>8314.133719999998</v>
          </cell>
          <cell r="T16">
            <v>8029.400599999999</v>
          </cell>
          <cell r="U16">
            <v>8375.21378</v>
          </cell>
        </row>
        <row r="17">
          <cell r="D17">
            <v>986.77520000000004</v>
          </cell>
          <cell r="E17">
            <v>931.85261999999989</v>
          </cell>
          <cell r="F17">
            <v>1013.82598</v>
          </cell>
          <cell r="G17">
            <v>1022.7518499999999</v>
          </cell>
          <cell r="H17">
            <v>1200.0344900000002</v>
          </cell>
          <cell r="I17">
            <v>1295.7487800000001</v>
          </cell>
          <cell r="J17">
            <v>1313.0039999999999</v>
          </cell>
          <cell r="K17">
            <v>1140.5322099999998</v>
          </cell>
          <cell r="N17">
            <v>0</v>
          </cell>
          <cell r="O17">
            <v>0</v>
          </cell>
          <cell r="P17">
            <v>0</v>
          </cell>
          <cell r="Q17">
            <v>0</v>
          </cell>
          <cell r="R17">
            <v>0</v>
          </cell>
          <cell r="S17">
            <v>0</v>
          </cell>
          <cell r="T17">
            <v>0</v>
          </cell>
          <cell r="U17">
            <v>0</v>
          </cell>
        </row>
        <row r="18">
          <cell r="D18">
            <v>0</v>
          </cell>
          <cell r="E18">
            <v>0</v>
          </cell>
          <cell r="F18">
            <v>0</v>
          </cell>
          <cell r="G18">
            <v>0</v>
          </cell>
          <cell r="H18">
            <v>0</v>
          </cell>
          <cell r="I18">
            <v>0</v>
          </cell>
          <cell r="J18">
            <v>0</v>
          </cell>
          <cell r="K18">
            <v>0</v>
          </cell>
          <cell r="N18">
            <v>0</v>
          </cell>
          <cell r="O18">
            <v>0</v>
          </cell>
          <cell r="P18">
            <v>0</v>
          </cell>
          <cell r="Q18">
            <v>0</v>
          </cell>
          <cell r="R18">
            <v>0</v>
          </cell>
          <cell r="S18">
            <v>0</v>
          </cell>
          <cell r="T18">
            <v>0</v>
          </cell>
          <cell r="U18">
            <v>0</v>
          </cell>
        </row>
        <row r="19">
          <cell r="D19">
            <v>3532.5539999999996</v>
          </cell>
          <cell r="E19">
            <v>4347.6584800000001</v>
          </cell>
          <cell r="F19">
            <v>5514.0759499999995</v>
          </cell>
          <cell r="G19">
            <v>11729.33209</v>
          </cell>
          <cell r="H19">
            <v>6521.5155999999997</v>
          </cell>
          <cell r="I19">
            <v>10972.33741</v>
          </cell>
          <cell r="J19">
            <v>9098.5870300000006</v>
          </cell>
          <cell r="K19">
            <v>14220.461430000001</v>
          </cell>
          <cell r="N19">
            <v>0</v>
          </cell>
          <cell r="O19">
            <v>0</v>
          </cell>
          <cell r="P19">
            <v>0</v>
          </cell>
          <cell r="Q19">
            <v>0</v>
          </cell>
          <cell r="R19">
            <v>81.418559999999999</v>
          </cell>
          <cell r="S19">
            <v>466.48746</v>
          </cell>
          <cell r="T19">
            <v>447.54225000000002</v>
          </cell>
          <cell r="U19">
            <v>102.89534999999999</v>
          </cell>
        </row>
        <row r="23">
          <cell r="D23">
            <v>44239.814658486997</v>
          </cell>
          <cell r="E23">
            <v>44632.090322969583</v>
          </cell>
          <cell r="F23">
            <v>49049.974494276437</v>
          </cell>
          <cell r="G23">
            <v>52152.075277819371</v>
          </cell>
          <cell r="H23">
            <v>64151.695601948864</v>
          </cell>
          <cell r="I23">
            <v>70097.027370197044</v>
          </cell>
          <cell r="J23">
            <v>71544.351733667077</v>
          </cell>
          <cell r="K23">
            <v>75647.410337876121</v>
          </cell>
          <cell r="N23">
            <v>4566.1648957899397</v>
          </cell>
          <cell r="O23">
            <v>4630.9149326126089</v>
          </cell>
          <cell r="P23">
            <v>4887.0820316579702</v>
          </cell>
          <cell r="Q23">
            <v>4992.7637964796104</v>
          </cell>
          <cell r="R23">
            <v>6306.6841241318371</v>
          </cell>
          <cell r="S23">
            <v>7116.9007816875201</v>
          </cell>
          <cell r="T23">
            <v>6847.7269121855898</v>
          </cell>
          <cell r="U23">
            <v>7060.3556823839554</v>
          </cell>
        </row>
        <row r="24">
          <cell r="D24">
            <v>22190.002257256194</v>
          </cell>
          <cell r="E24">
            <v>23937.339607387057</v>
          </cell>
          <cell r="F24">
            <v>25158.456375718913</v>
          </cell>
          <cell r="G24">
            <v>26060.992393633209</v>
          </cell>
          <cell r="H24">
            <v>30536.086861729902</v>
          </cell>
          <cell r="I24">
            <v>38562.458739634465</v>
          </cell>
          <cell r="J24">
            <v>40145.883868708857</v>
          </cell>
          <cell r="K24">
            <v>42372.918223235982</v>
          </cell>
          <cell r="N24">
            <v>707.46071970561479</v>
          </cell>
          <cell r="O24">
            <v>727.8617242773679</v>
          </cell>
          <cell r="P24">
            <v>734.91889713102341</v>
          </cell>
          <cell r="Q24">
            <v>742.98573895873074</v>
          </cell>
          <cell r="R24">
            <v>938.393720264227</v>
          </cell>
          <cell r="S24">
            <v>998.60558313415834</v>
          </cell>
          <cell r="T24">
            <v>985.25123931476833</v>
          </cell>
          <cell r="U24">
            <v>998.90434982250304</v>
          </cell>
        </row>
        <row r="25">
          <cell r="D25">
            <v>39574.003101802839</v>
          </cell>
          <cell r="E25">
            <v>41705.012638297507</v>
          </cell>
          <cell r="F25">
            <v>46138.386448734993</v>
          </cell>
          <cell r="G25">
            <v>47091.918611333262</v>
          </cell>
          <cell r="H25">
            <v>55912.026496567196</v>
          </cell>
          <cell r="I25">
            <v>60353.095141263409</v>
          </cell>
          <cell r="J25">
            <v>65872.330557779351</v>
          </cell>
          <cell r="K25">
            <v>71217.682826675591</v>
          </cell>
          <cell r="N25">
            <v>118.50523701220044</v>
          </cell>
          <cell r="O25">
            <v>124.41714308265684</v>
          </cell>
          <cell r="P25">
            <v>159.50111427586126</v>
          </cell>
          <cell r="Q25">
            <v>189.11375415377836</v>
          </cell>
          <cell r="R25">
            <v>191.76835440393694</v>
          </cell>
          <cell r="S25">
            <v>198.63010917832008</v>
          </cell>
          <cell r="T25">
            <v>196.4224484996393</v>
          </cell>
          <cell r="U25">
            <v>315.94706079354154</v>
          </cell>
        </row>
        <row r="26">
          <cell r="D26">
            <v>11694.806217140562</v>
          </cell>
          <cell r="E26">
            <v>12689.215128413935</v>
          </cell>
          <cell r="F26">
            <v>13182.783333768877</v>
          </cell>
          <cell r="G26">
            <v>14078.936254625418</v>
          </cell>
          <cell r="H26">
            <v>16680.596619688735</v>
          </cell>
          <cell r="I26">
            <v>17933.248795382129</v>
          </cell>
          <cell r="J26">
            <v>18025.527843233132</v>
          </cell>
          <cell r="K26">
            <v>19465.612991976675</v>
          </cell>
          <cell r="N26">
            <v>0</v>
          </cell>
          <cell r="O26">
            <v>0</v>
          </cell>
          <cell r="P26">
            <v>0</v>
          </cell>
          <cell r="Q26">
            <v>0</v>
          </cell>
          <cell r="R26">
            <v>0</v>
          </cell>
          <cell r="S26">
            <v>0</v>
          </cell>
          <cell r="T26">
            <v>0</v>
          </cell>
          <cell r="U26">
            <v>0</v>
          </cell>
        </row>
        <row r="27">
          <cell r="D27">
            <v>1595.0050353134106</v>
          </cell>
          <cell r="E27">
            <v>1649.8837529319283</v>
          </cell>
          <cell r="F27">
            <v>1771.3383675008256</v>
          </cell>
          <cell r="G27">
            <v>1775.1906425887539</v>
          </cell>
          <cell r="H27">
            <v>2163.8616300653039</v>
          </cell>
          <cell r="I27">
            <v>2326.5742535229911</v>
          </cell>
          <cell r="J27">
            <v>2840.0271566115612</v>
          </cell>
          <cell r="K27">
            <v>3036.5877402356246</v>
          </cell>
          <cell r="N27">
            <v>0</v>
          </cell>
          <cell r="O27">
            <v>0</v>
          </cell>
          <cell r="P27">
            <v>0</v>
          </cell>
          <cell r="Q27">
            <v>0</v>
          </cell>
          <cell r="R27">
            <v>0</v>
          </cell>
          <cell r="S27">
            <v>0</v>
          </cell>
          <cell r="T27">
            <v>0</v>
          </cell>
          <cell r="U27">
            <v>0</v>
          </cell>
        </row>
        <row r="28">
          <cell r="D28">
            <v>4519.3292000000001</v>
          </cell>
          <cell r="E28">
            <v>5279.5110999999997</v>
          </cell>
          <cell r="F28">
            <v>6527.9019299999991</v>
          </cell>
          <cell r="G28">
            <v>12752.08394</v>
          </cell>
          <cell r="H28">
            <v>7721.5500899999997</v>
          </cell>
          <cell r="I28">
            <v>12268.08619</v>
          </cell>
          <cell r="J28">
            <v>10411.59103</v>
          </cell>
          <cell r="K28">
            <v>15360.993640000001</v>
          </cell>
          <cell r="N28">
            <v>0</v>
          </cell>
          <cell r="O28">
            <v>0</v>
          </cell>
          <cell r="P28">
            <v>0</v>
          </cell>
          <cell r="Q28">
            <v>0</v>
          </cell>
          <cell r="R28">
            <v>81.418559999999999</v>
          </cell>
          <cell r="S28">
            <v>466.48746</v>
          </cell>
          <cell r="T28">
            <v>447.54225000000002</v>
          </cell>
          <cell r="U28">
            <v>102.89534999999999</v>
          </cell>
        </row>
        <row r="32">
          <cell r="D32">
            <v>0</v>
          </cell>
          <cell r="E32">
            <v>0</v>
          </cell>
          <cell r="F32">
            <v>0</v>
          </cell>
          <cell r="G32">
            <v>0</v>
          </cell>
          <cell r="H32">
            <v>0</v>
          </cell>
          <cell r="I32">
            <v>0</v>
          </cell>
          <cell r="J32">
            <v>0</v>
          </cell>
          <cell r="K32">
            <v>0</v>
          </cell>
          <cell r="N32">
            <v>0</v>
          </cell>
          <cell r="O32">
            <v>0</v>
          </cell>
          <cell r="P32">
            <v>0</v>
          </cell>
          <cell r="Q32">
            <v>0</v>
          </cell>
          <cell r="R32">
            <v>0</v>
          </cell>
          <cell r="S32">
            <v>0</v>
          </cell>
          <cell r="T32">
            <v>0</v>
          </cell>
          <cell r="U32">
            <v>0</v>
          </cell>
        </row>
        <row r="33">
          <cell r="D33">
            <v>0</v>
          </cell>
          <cell r="E33">
            <v>0</v>
          </cell>
          <cell r="F33">
            <v>0</v>
          </cell>
          <cell r="G33">
            <v>0</v>
          </cell>
          <cell r="H33">
            <v>0</v>
          </cell>
          <cell r="I33">
            <v>0</v>
          </cell>
          <cell r="J33">
            <v>0</v>
          </cell>
          <cell r="K33">
            <v>0</v>
          </cell>
          <cell r="N33">
            <v>0</v>
          </cell>
          <cell r="O33">
            <v>0</v>
          </cell>
          <cell r="P33">
            <v>0</v>
          </cell>
          <cell r="Q33">
            <v>0</v>
          </cell>
          <cell r="R33">
            <v>0</v>
          </cell>
          <cell r="S33">
            <v>0</v>
          </cell>
          <cell r="T33">
            <v>0</v>
          </cell>
          <cell r="U33">
            <v>0</v>
          </cell>
        </row>
        <row r="34">
          <cell r="D34">
            <v>0</v>
          </cell>
          <cell r="E34">
            <v>0</v>
          </cell>
          <cell r="F34">
            <v>0</v>
          </cell>
          <cell r="G34">
            <v>0</v>
          </cell>
          <cell r="H34">
            <v>0</v>
          </cell>
          <cell r="I34">
            <v>0</v>
          </cell>
          <cell r="J34">
            <v>0</v>
          </cell>
          <cell r="K34">
            <v>0</v>
          </cell>
          <cell r="N34">
            <v>0</v>
          </cell>
          <cell r="O34">
            <v>0</v>
          </cell>
          <cell r="P34">
            <v>0</v>
          </cell>
          <cell r="Q34">
            <v>0</v>
          </cell>
          <cell r="R34">
            <v>0</v>
          </cell>
          <cell r="S34">
            <v>0</v>
          </cell>
          <cell r="T34">
            <v>0</v>
          </cell>
          <cell r="U34">
            <v>0</v>
          </cell>
        </row>
      </sheetData>
      <sheetData sheetId="3">
        <row r="14">
          <cell r="D14">
            <v>3422.0310999999997</v>
          </cell>
          <cell r="E14">
            <v>3260.3946900000001</v>
          </cell>
          <cell r="F14">
            <v>3589.9695900000002</v>
          </cell>
          <cell r="G14">
            <v>3998.3366500000002</v>
          </cell>
          <cell r="H14">
            <v>4522.1525999999994</v>
          </cell>
          <cell r="I14">
            <v>4832.24899</v>
          </cell>
          <cell r="J14">
            <v>4401.6305999999995</v>
          </cell>
          <cell r="K14">
            <v>6108.2308200000007</v>
          </cell>
          <cell r="N14">
            <v>0</v>
          </cell>
          <cell r="O14">
            <v>0</v>
          </cell>
          <cell r="P14">
            <v>0</v>
          </cell>
          <cell r="Q14">
            <v>0</v>
          </cell>
          <cell r="R14">
            <v>0</v>
          </cell>
          <cell r="S14">
            <v>0</v>
          </cell>
          <cell r="T14">
            <v>0</v>
          </cell>
          <cell r="U14">
            <v>0</v>
          </cell>
        </row>
        <row r="15">
          <cell r="D15">
            <v>808.01109999999994</v>
          </cell>
          <cell r="E15">
            <v>724.93594999999993</v>
          </cell>
          <cell r="F15">
            <v>817.21259999999995</v>
          </cell>
          <cell r="G15">
            <v>1808.8133600000001</v>
          </cell>
          <cell r="H15">
            <v>2667.6929799999994</v>
          </cell>
          <cell r="I15">
            <v>2310.0571800000002</v>
          </cell>
          <cell r="J15">
            <v>1884.0215599999997</v>
          </cell>
          <cell r="K15">
            <v>3284.9040500000006</v>
          </cell>
          <cell r="N15">
            <v>0</v>
          </cell>
          <cell r="O15">
            <v>0</v>
          </cell>
          <cell r="P15">
            <v>0</v>
          </cell>
          <cell r="Q15">
            <v>0</v>
          </cell>
          <cell r="R15">
            <v>0</v>
          </cell>
          <cell r="S15">
            <v>0</v>
          </cell>
          <cell r="T15">
            <v>0</v>
          </cell>
          <cell r="U15">
            <v>0</v>
          </cell>
        </row>
        <row r="16">
          <cell r="D16">
            <v>2304.85077</v>
          </cell>
          <cell r="E16">
            <v>2519.1176600000003</v>
          </cell>
          <cell r="F16">
            <v>2747.6209799999997</v>
          </cell>
          <cell r="G16">
            <v>2799.0874399999998</v>
          </cell>
          <cell r="H16">
            <v>3351.7595899999997</v>
          </cell>
          <cell r="I16">
            <v>3641.00497</v>
          </cell>
          <cell r="J16">
            <v>3658.1999799999994</v>
          </cell>
          <cell r="K16">
            <v>3505.9611</v>
          </cell>
          <cell r="N16">
            <v>0</v>
          </cell>
          <cell r="O16">
            <v>0</v>
          </cell>
          <cell r="P16">
            <v>0</v>
          </cell>
          <cell r="Q16">
            <v>0</v>
          </cell>
          <cell r="R16">
            <v>0</v>
          </cell>
          <cell r="S16">
            <v>0</v>
          </cell>
          <cell r="T16">
            <v>0</v>
          </cell>
          <cell r="U16">
            <v>0</v>
          </cell>
        </row>
        <row r="17">
          <cell r="D17">
            <v>1060.9822299999998</v>
          </cell>
          <cell r="E17">
            <v>918.90863999999999</v>
          </cell>
          <cell r="F17">
            <v>736.57632999999998</v>
          </cell>
          <cell r="G17">
            <v>1595.9465499999999</v>
          </cell>
          <cell r="H17">
            <v>1822.8301299999998</v>
          </cell>
          <cell r="I17">
            <v>2268.8029699999997</v>
          </cell>
          <cell r="J17">
            <v>1548.2165599999996</v>
          </cell>
          <cell r="K17">
            <v>1619.0180100000002</v>
          </cell>
          <cell r="N17">
            <v>0</v>
          </cell>
          <cell r="O17">
            <v>0</v>
          </cell>
          <cell r="P17">
            <v>0</v>
          </cell>
          <cell r="Q17">
            <v>0</v>
          </cell>
          <cell r="R17">
            <v>0</v>
          </cell>
          <cell r="S17">
            <v>0</v>
          </cell>
          <cell r="T17">
            <v>0</v>
          </cell>
          <cell r="U17">
            <v>0</v>
          </cell>
        </row>
        <row r="18">
          <cell r="D18">
            <v>1378.7832399999998</v>
          </cell>
          <cell r="E18">
            <v>1216.83035</v>
          </cell>
          <cell r="F18">
            <v>1927.6042800000002</v>
          </cell>
          <cell r="G18">
            <v>1791.4417000000001</v>
          </cell>
          <cell r="H18">
            <v>2170.9439899999998</v>
          </cell>
          <cell r="I18">
            <v>3700.9522099999995</v>
          </cell>
          <cell r="J18">
            <v>2306.0872100000006</v>
          </cell>
          <cell r="K18">
            <v>1240.1834799999999</v>
          </cell>
          <cell r="N18">
            <v>0</v>
          </cell>
          <cell r="O18">
            <v>0</v>
          </cell>
          <cell r="P18">
            <v>0</v>
          </cell>
          <cell r="Q18">
            <v>0</v>
          </cell>
          <cell r="R18">
            <v>0</v>
          </cell>
          <cell r="S18">
            <v>0</v>
          </cell>
          <cell r="T18">
            <v>0</v>
          </cell>
          <cell r="U18">
            <v>0</v>
          </cell>
        </row>
        <row r="19">
          <cell r="D19">
            <v>1937.0611099999985</v>
          </cell>
          <cell r="E19">
            <v>2493.4109799999947</v>
          </cell>
          <cell r="F19">
            <v>3733.2484599999962</v>
          </cell>
          <cell r="G19">
            <v>3150.7121100000045</v>
          </cell>
          <cell r="H19">
            <v>3743.531469999999</v>
          </cell>
          <cell r="I19">
            <v>5330.2289100000007</v>
          </cell>
          <cell r="J19">
            <v>6997.0668399999995</v>
          </cell>
          <cell r="K19">
            <v>7279.4221300000008</v>
          </cell>
          <cell r="N19">
            <v>0</v>
          </cell>
          <cell r="O19">
            <v>0</v>
          </cell>
          <cell r="P19">
            <v>0</v>
          </cell>
          <cell r="Q19">
            <v>0</v>
          </cell>
          <cell r="R19">
            <v>0</v>
          </cell>
          <cell r="S19">
            <v>0</v>
          </cell>
          <cell r="T19">
            <v>0</v>
          </cell>
          <cell r="U19">
            <v>0</v>
          </cell>
        </row>
        <row r="20">
          <cell r="D20">
            <v>0</v>
          </cell>
          <cell r="E20">
            <v>0</v>
          </cell>
          <cell r="F20">
            <v>0</v>
          </cell>
          <cell r="G20">
            <v>0</v>
          </cell>
          <cell r="H20">
            <v>0</v>
          </cell>
          <cell r="I20">
            <v>36.079970000000003</v>
          </cell>
          <cell r="J20">
            <v>39.348939999999999</v>
          </cell>
          <cell r="K20">
            <v>67.051369999999991</v>
          </cell>
          <cell r="N20">
            <v>0</v>
          </cell>
          <cell r="O20">
            <v>0</v>
          </cell>
          <cell r="P20">
            <v>0</v>
          </cell>
          <cell r="Q20">
            <v>0</v>
          </cell>
          <cell r="R20">
            <v>0</v>
          </cell>
          <cell r="S20">
            <v>0</v>
          </cell>
          <cell r="T20">
            <v>0</v>
          </cell>
          <cell r="U20">
            <v>0</v>
          </cell>
        </row>
        <row r="21">
          <cell r="D21">
            <v>1060.5041199999998</v>
          </cell>
          <cell r="E21">
            <v>1012.1067200000002</v>
          </cell>
          <cell r="F21">
            <v>1453.7023799999999</v>
          </cell>
          <cell r="G21">
            <v>1047.3372199999999</v>
          </cell>
          <cell r="H21">
            <v>1221.9710400000001</v>
          </cell>
          <cell r="I21">
            <v>1291.7275099999999</v>
          </cell>
          <cell r="J21">
            <v>1373.4518900000003</v>
          </cell>
          <cell r="K21">
            <v>1366.1113400000002</v>
          </cell>
          <cell r="N21">
            <v>0</v>
          </cell>
          <cell r="O21">
            <v>0</v>
          </cell>
          <cell r="P21">
            <v>0</v>
          </cell>
          <cell r="Q21">
            <v>0</v>
          </cell>
          <cell r="R21">
            <v>0</v>
          </cell>
          <cell r="S21">
            <v>0</v>
          </cell>
          <cell r="T21">
            <v>0</v>
          </cell>
          <cell r="U21">
            <v>0</v>
          </cell>
        </row>
        <row r="22">
          <cell r="D22">
            <v>9092.5978800000012</v>
          </cell>
          <cell r="E22">
            <v>9390.5931600000004</v>
          </cell>
          <cell r="F22">
            <v>9047.4430700000012</v>
          </cell>
          <cell r="G22">
            <v>9457.3376200000002</v>
          </cell>
          <cell r="H22">
            <v>10731.048239999998</v>
          </cell>
          <cell r="I22">
            <v>11518.908720000001</v>
          </cell>
          <cell r="J22">
            <v>14320.31127</v>
          </cell>
          <cell r="K22">
            <v>13664.376330000001</v>
          </cell>
          <cell r="N22">
            <v>0</v>
          </cell>
          <cell r="O22">
            <v>0</v>
          </cell>
          <cell r="P22">
            <v>0</v>
          </cell>
          <cell r="Q22">
            <v>0</v>
          </cell>
          <cell r="R22">
            <v>0</v>
          </cell>
          <cell r="S22">
            <v>0</v>
          </cell>
          <cell r="T22">
            <v>0</v>
          </cell>
          <cell r="U22">
            <v>0</v>
          </cell>
        </row>
        <row r="23">
          <cell r="D23">
            <v>1901.7038400000006</v>
          </cell>
          <cell r="E23">
            <v>2015.4193199999993</v>
          </cell>
          <cell r="F23">
            <v>1714.9970200000002</v>
          </cell>
          <cell r="G23">
            <v>1409.0124800000006</v>
          </cell>
          <cell r="H23">
            <v>1452.7439999999999</v>
          </cell>
          <cell r="I23">
            <v>1539.7224200000001</v>
          </cell>
          <cell r="J23">
            <v>1659.34852</v>
          </cell>
          <cell r="K23">
            <v>1703.0822400000002</v>
          </cell>
          <cell r="N23">
            <v>0</v>
          </cell>
          <cell r="O23">
            <v>0</v>
          </cell>
          <cell r="P23">
            <v>0</v>
          </cell>
          <cell r="Q23">
            <v>0</v>
          </cell>
          <cell r="R23">
            <v>0</v>
          </cell>
          <cell r="S23">
            <v>0</v>
          </cell>
          <cell r="T23">
            <v>0</v>
          </cell>
          <cell r="U23">
            <v>0</v>
          </cell>
        </row>
        <row r="24">
          <cell r="D24">
            <v>2279.1310700000004</v>
          </cell>
          <cell r="E24">
            <v>3671.7787700000008</v>
          </cell>
          <cell r="F24">
            <v>5023.4215799999993</v>
          </cell>
          <cell r="G24">
            <v>5039.5940999999984</v>
          </cell>
          <cell r="H24">
            <v>5698.6145499999993</v>
          </cell>
          <cell r="I24">
            <v>5081.5388400000002</v>
          </cell>
          <cell r="J24">
            <v>5641.9010499999995</v>
          </cell>
          <cell r="K24">
            <v>5549.2749999999996</v>
          </cell>
          <cell r="N24">
            <v>0</v>
          </cell>
          <cell r="O24">
            <v>0</v>
          </cell>
          <cell r="P24">
            <v>0</v>
          </cell>
          <cell r="Q24">
            <v>0</v>
          </cell>
          <cell r="R24">
            <v>0</v>
          </cell>
          <cell r="S24">
            <v>0</v>
          </cell>
          <cell r="T24">
            <v>0</v>
          </cell>
          <cell r="U24">
            <v>0</v>
          </cell>
        </row>
        <row r="25">
          <cell r="D25">
            <v>2551.339310000003</v>
          </cell>
          <cell r="E25">
            <v>2030.287670000004</v>
          </cell>
          <cell r="F25">
            <v>786.62282000000368</v>
          </cell>
          <cell r="G25">
            <v>1044.3929899999782</v>
          </cell>
          <cell r="H25">
            <v>1452.6376399999931</v>
          </cell>
          <cell r="I25">
            <v>3642.6771199999944</v>
          </cell>
          <cell r="J25">
            <v>5991.1483900000139</v>
          </cell>
          <cell r="K25">
            <v>9355.3329399999875</v>
          </cell>
          <cell r="N25">
            <v>0</v>
          </cell>
          <cell r="O25">
            <v>0</v>
          </cell>
          <cell r="P25">
            <v>0</v>
          </cell>
          <cell r="Q25">
            <v>0</v>
          </cell>
          <cell r="R25">
            <v>0</v>
          </cell>
          <cell r="S25">
            <v>0</v>
          </cell>
          <cell r="T25">
            <v>0</v>
          </cell>
          <cell r="U25">
            <v>0</v>
          </cell>
        </row>
        <row r="26">
          <cell r="D26">
            <v>1001.1665099999999</v>
          </cell>
          <cell r="E26">
            <v>1108.4045100000001</v>
          </cell>
          <cell r="F26">
            <v>983.92497000000014</v>
          </cell>
          <cell r="G26">
            <v>1019.5070999999999</v>
          </cell>
          <cell r="H26">
            <v>1148.04232</v>
          </cell>
          <cell r="I26">
            <v>1269.3196900000003</v>
          </cell>
          <cell r="J26">
            <v>1517.4116200000001</v>
          </cell>
          <cell r="K26">
            <v>1439.3620000000005</v>
          </cell>
          <cell r="N26">
            <v>0</v>
          </cell>
          <cell r="O26">
            <v>0</v>
          </cell>
          <cell r="P26">
            <v>0</v>
          </cell>
          <cell r="Q26">
            <v>0</v>
          </cell>
          <cell r="R26">
            <v>0</v>
          </cell>
          <cell r="S26">
            <v>0</v>
          </cell>
          <cell r="T26">
            <v>0</v>
          </cell>
          <cell r="U26">
            <v>0</v>
          </cell>
        </row>
        <row r="27">
          <cell r="D27">
            <v>53.581080000000014</v>
          </cell>
          <cell r="E27">
            <v>-82.323559999999944</v>
          </cell>
          <cell r="F27">
            <v>142.34307000000013</v>
          </cell>
          <cell r="G27">
            <v>-51.434630000000006</v>
          </cell>
          <cell r="H27">
            <v>143.76540000000003</v>
          </cell>
          <cell r="I27">
            <v>5.5273900000000138</v>
          </cell>
          <cell r="J27">
            <v>514.26611000000014</v>
          </cell>
          <cell r="K27">
            <v>528.42128000000014</v>
          </cell>
          <cell r="N27">
            <v>0</v>
          </cell>
          <cell r="O27">
            <v>0</v>
          </cell>
          <cell r="P27">
            <v>0</v>
          </cell>
          <cell r="Q27">
            <v>0</v>
          </cell>
          <cell r="R27">
            <v>0</v>
          </cell>
          <cell r="S27">
            <v>0</v>
          </cell>
          <cell r="T27">
            <v>0</v>
          </cell>
          <cell r="U27">
            <v>0</v>
          </cell>
        </row>
        <row r="28">
          <cell r="D28">
            <v>1339.5159699999999</v>
          </cell>
          <cell r="E28">
            <v>1404.3473700000002</v>
          </cell>
          <cell r="F28">
            <v>1770.6898400000002</v>
          </cell>
          <cell r="G28">
            <v>1747.3891500000004</v>
          </cell>
          <cell r="H28">
            <v>2022.4532800000002</v>
          </cell>
          <cell r="I28">
            <v>2133.1937500000008</v>
          </cell>
          <cell r="J28">
            <v>2396.4688799999999</v>
          </cell>
          <cell r="K28">
            <v>2271.1195500000003</v>
          </cell>
          <cell r="N28">
            <v>0</v>
          </cell>
          <cell r="O28">
            <v>0</v>
          </cell>
          <cell r="P28">
            <v>0</v>
          </cell>
          <cell r="Q28">
            <v>0</v>
          </cell>
          <cell r="R28">
            <v>0</v>
          </cell>
          <cell r="S28">
            <v>0</v>
          </cell>
          <cell r="T28">
            <v>0</v>
          </cell>
          <cell r="U28">
            <v>0</v>
          </cell>
        </row>
        <row r="29">
          <cell r="D29">
            <v>90.615850000000009</v>
          </cell>
          <cell r="E29">
            <v>145.66020999999998</v>
          </cell>
          <cell r="F29">
            <v>140.02662000000001</v>
          </cell>
          <cell r="G29">
            <v>153.09762000000001</v>
          </cell>
          <cell r="H29">
            <v>190.65648999999999</v>
          </cell>
          <cell r="I29">
            <v>133.18337</v>
          </cell>
          <cell r="J29">
            <v>158.54469999999998</v>
          </cell>
          <cell r="K29">
            <v>97.049379999999985</v>
          </cell>
          <cell r="N29">
            <v>0</v>
          </cell>
          <cell r="O29">
            <v>0</v>
          </cell>
          <cell r="P29">
            <v>0</v>
          </cell>
          <cell r="Q29">
            <v>0</v>
          </cell>
          <cell r="R29">
            <v>0</v>
          </cell>
          <cell r="S29">
            <v>0</v>
          </cell>
          <cell r="T29">
            <v>0</v>
          </cell>
          <cell r="U29">
            <v>0</v>
          </cell>
        </row>
        <row r="30">
          <cell r="D30">
            <v>193.41007000000002</v>
          </cell>
          <cell r="E30">
            <v>139.45275999999998</v>
          </cell>
          <cell r="F30">
            <v>249.53350000000003</v>
          </cell>
          <cell r="G30">
            <v>266.47062999999997</v>
          </cell>
          <cell r="H30">
            <v>944.04478999999992</v>
          </cell>
          <cell r="I30">
            <v>467.58532000000002</v>
          </cell>
          <cell r="J30">
            <v>936.79906999999992</v>
          </cell>
          <cell r="K30">
            <v>41.333359999999992</v>
          </cell>
          <cell r="N30">
            <v>0</v>
          </cell>
          <cell r="O30">
            <v>0</v>
          </cell>
          <cell r="P30">
            <v>0</v>
          </cell>
          <cell r="Q30">
            <v>0</v>
          </cell>
          <cell r="R30">
            <v>0</v>
          </cell>
          <cell r="S30">
            <v>0</v>
          </cell>
          <cell r="T30">
            <v>0</v>
          </cell>
          <cell r="U30">
            <v>0</v>
          </cell>
        </row>
        <row r="31">
          <cell r="D31">
            <v>10.90292</v>
          </cell>
          <cell r="E31">
            <v>3.8836400000000002</v>
          </cell>
          <cell r="F31">
            <v>13.719799999999999</v>
          </cell>
          <cell r="G31">
            <v>14.226520000000001</v>
          </cell>
          <cell r="H31">
            <v>15.413929999999999</v>
          </cell>
          <cell r="I31">
            <v>29.218129999999999</v>
          </cell>
          <cell r="J31">
            <v>18.702180000000002</v>
          </cell>
          <cell r="K31">
            <v>31.790369999999999</v>
          </cell>
          <cell r="N31">
            <v>0</v>
          </cell>
          <cell r="O31">
            <v>0</v>
          </cell>
          <cell r="P31">
            <v>0</v>
          </cell>
          <cell r="Q31">
            <v>0</v>
          </cell>
          <cell r="R31">
            <v>0</v>
          </cell>
          <cell r="S31">
            <v>0</v>
          </cell>
          <cell r="T31">
            <v>0</v>
          </cell>
          <cell r="U31">
            <v>0</v>
          </cell>
        </row>
        <row r="32">
          <cell r="D32">
            <v>36.716079999999991</v>
          </cell>
          <cell r="E32">
            <v>29.470220000000001</v>
          </cell>
          <cell r="F32">
            <v>99.274039999999999</v>
          </cell>
          <cell r="G32">
            <v>311.38336999999996</v>
          </cell>
          <cell r="H32">
            <v>381.25811000000004</v>
          </cell>
          <cell r="I32">
            <v>558.38081000000011</v>
          </cell>
          <cell r="J32">
            <v>396.94010000000003</v>
          </cell>
          <cell r="K32">
            <v>245.11267999999998</v>
          </cell>
          <cell r="N32">
            <v>0</v>
          </cell>
          <cell r="O32">
            <v>0</v>
          </cell>
          <cell r="P32">
            <v>0</v>
          </cell>
          <cell r="Q32">
            <v>0</v>
          </cell>
          <cell r="R32">
            <v>0</v>
          </cell>
          <cell r="S32">
            <v>0</v>
          </cell>
          <cell r="T32">
            <v>0</v>
          </cell>
          <cell r="U32">
            <v>0</v>
          </cell>
        </row>
        <row r="33">
          <cell r="D33">
            <v>1446.5197900000001</v>
          </cell>
          <cell r="E33">
            <v>1144.08716</v>
          </cell>
          <cell r="F33">
            <v>1173.1693400000001</v>
          </cell>
          <cell r="G33">
            <v>1246.7386100000001</v>
          </cell>
          <cell r="H33">
            <v>1471.1008099999997</v>
          </cell>
          <cell r="I33">
            <v>2096.0878900000002</v>
          </cell>
          <cell r="J33">
            <v>2623.9810500000003</v>
          </cell>
          <cell r="K33">
            <v>3151.9934899999998</v>
          </cell>
          <cell r="N33">
            <v>0</v>
          </cell>
          <cell r="O33">
            <v>0</v>
          </cell>
          <cell r="P33">
            <v>0</v>
          </cell>
          <cell r="Q33">
            <v>0</v>
          </cell>
          <cell r="R33">
            <v>0</v>
          </cell>
          <cell r="S33">
            <v>0</v>
          </cell>
          <cell r="T33">
            <v>0</v>
          </cell>
          <cell r="U33">
            <v>0</v>
          </cell>
        </row>
        <row r="34">
          <cell r="D34">
            <v>5087.6065799999988</v>
          </cell>
          <cell r="E34">
            <v>5796.52765</v>
          </cell>
          <cell r="F34">
            <v>6795.5294099999992</v>
          </cell>
          <cell r="G34">
            <v>6823.1605299999992</v>
          </cell>
          <cell r="H34">
            <v>7357.2069599999986</v>
          </cell>
          <cell r="I34">
            <v>8208.7445599999974</v>
          </cell>
          <cell r="J34">
            <v>9874.0939699999999</v>
          </cell>
          <cell r="K34">
            <v>12944.872600000001</v>
          </cell>
          <cell r="N34">
            <v>0</v>
          </cell>
          <cell r="O34">
            <v>0</v>
          </cell>
          <cell r="P34">
            <v>0</v>
          </cell>
          <cell r="Q34">
            <v>0</v>
          </cell>
          <cell r="R34">
            <v>0</v>
          </cell>
          <cell r="S34">
            <v>0</v>
          </cell>
          <cell r="T34">
            <v>0</v>
          </cell>
          <cell r="U34">
            <v>0</v>
          </cell>
        </row>
        <row r="35">
          <cell r="D35">
            <v>1789.2384399999996</v>
          </cell>
          <cell r="E35">
            <v>1871.8266999999996</v>
          </cell>
          <cell r="F35">
            <v>1701.82197</v>
          </cell>
          <cell r="G35">
            <v>1984.1044699999998</v>
          </cell>
          <cell r="H35">
            <v>2336.0433200000002</v>
          </cell>
          <cell r="I35">
            <v>3555.6313999999993</v>
          </cell>
          <cell r="J35">
            <v>3320.23792</v>
          </cell>
          <cell r="K35">
            <v>3578.1529300000002</v>
          </cell>
          <cell r="N35">
            <v>0</v>
          </cell>
          <cell r="O35">
            <v>0</v>
          </cell>
          <cell r="P35">
            <v>0</v>
          </cell>
          <cell r="Q35">
            <v>0</v>
          </cell>
          <cell r="R35">
            <v>0</v>
          </cell>
          <cell r="S35">
            <v>0</v>
          </cell>
          <cell r="T35">
            <v>0</v>
          </cell>
          <cell r="U35">
            <v>0</v>
          </cell>
        </row>
        <row r="36">
          <cell r="D36">
            <v>611.53090999999995</v>
          </cell>
          <cell r="E36">
            <v>603.30476999999996</v>
          </cell>
          <cell r="F36">
            <v>863.63051999999993</v>
          </cell>
          <cell r="G36">
            <v>1250.9382499999997</v>
          </cell>
          <cell r="H36">
            <v>1728.50846</v>
          </cell>
          <cell r="I36">
            <v>1958.9092599999999</v>
          </cell>
          <cell r="J36">
            <v>1575.1426300000001</v>
          </cell>
          <cell r="K36">
            <v>1461.12375</v>
          </cell>
          <cell r="N36">
            <v>0</v>
          </cell>
          <cell r="O36">
            <v>0</v>
          </cell>
          <cell r="P36">
            <v>0</v>
          </cell>
          <cell r="Q36">
            <v>0</v>
          </cell>
          <cell r="R36">
            <v>0</v>
          </cell>
          <cell r="S36">
            <v>0</v>
          </cell>
          <cell r="T36">
            <v>0</v>
          </cell>
          <cell r="U36">
            <v>0</v>
          </cell>
        </row>
        <row r="37">
          <cell r="D37">
            <v>127.75815000000003</v>
          </cell>
          <cell r="E37">
            <v>166.70954999999998</v>
          </cell>
          <cell r="F37">
            <v>215.77577000000002</v>
          </cell>
          <cell r="G37">
            <v>209.96692000000004</v>
          </cell>
          <cell r="H37">
            <v>269.61066</v>
          </cell>
          <cell r="I37">
            <v>241.22370999999995</v>
          </cell>
          <cell r="J37">
            <v>254.66191999999998</v>
          </cell>
          <cell r="K37">
            <v>411.60075000000001</v>
          </cell>
          <cell r="N37">
            <v>0</v>
          </cell>
          <cell r="O37">
            <v>0</v>
          </cell>
          <cell r="P37">
            <v>0</v>
          </cell>
          <cell r="Q37">
            <v>0</v>
          </cell>
          <cell r="R37">
            <v>0</v>
          </cell>
          <cell r="S37">
            <v>0</v>
          </cell>
          <cell r="T37">
            <v>0</v>
          </cell>
          <cell r="U37">
            <v>0</v>
          </cell>
        </row>
        <row r="38">
          <cell r="D38">
            <v>0</v>
          </cell>
          <cell r="E38">
            <v>0</v>
          </cell>
          <cell r="F38">
            <v>0</v>
          </cell>
          <cell r="G38">
            <v>0</v>
          </cell>
          <cell r="H38">
            <v>0</v>
          </cell>
          <cell r="I38">
            <v>0</v>
          </cell>
          <cell r="J38">
            <v>0</v>
          </cell>
          <cell r="K38">
            <v>0</v>
          </cell>
          <cell r="N38">
            <v>782.44986000000006</v>
          </cell>
          <cell r="O38">
            <v>852.05896999999993</v>
          </cell>
          <cell r="P38">
            <v>892.18631000000016</v>
          </cell>
          <cell r="Q38">
            <v>1011.2296100000001</v>
          </cell>
          <cell r="R38">
            <v>1024.51947</v>
          </cell>
          <cell r="S38">
            <v>973.51936999999987</v>
          </cell>
          <cell r="T38">
            <v>1430.9822799999997</v>
          </cell>
          <cell r="U38">
            <v>1401.5810099999999</v>
          </cell>
        </row>
        <row r="39">
          <cell r="D39">
            <v>0</v>
          </cell>
          <cell r="E39">
            <v>0</v>
          </cell>
          <cell r="F39">
            <v>0</v>
          </cell>
          <cell r="G39">
            <v>0</v>
          </cell>
          <cell r="H39">
            <v>0</v>
          </cell>
          <cell r="I39">
            <v>0</v>
          </cell>
          <cell r="J39">
            <v>0</v>
          </cell>
          <cell r="K39">
            <v>0</v>
          </cell>
          <cell r="N39">
            <v>366.59067999999991</v>
          </cell>
          <cell r="O39">
            <v>668.15827000000002</v>
          </cell>
          <cell r="P39">
            <v>550.84888999999998</v>
          </cell>
          <cell r="Q39">
            <v>746.10500000000002</v>
          </cell>
          <cell r="R39">
            <v>512.95973000000004</v>
          </cell>
          <cell r="S39">
            <v>574.64730000000009</v>
          </cell>
          <cell r="T39">
            <v>379.40034000000003</v>
          </cell>
          <cell r="U39">
            <v>559.24500999999998</v>
          </cell>
        </row>
        <row r="63">
          <cell r="D63">
            <v>10518.090890000001</v>
          </cell>
          <cell r="E63">
            <v>10619.491320000001</v>
          </cell>
          <cell r="F63">
            <v>10868.706789999998</v>
          </cell>
          <cell r="G63">
            <v>11417.29365</v>
          </cell>
          <cell r="H63">
            <v>12937.847519999999</v>
          </cell>
          <cell r="I63">
            <v>14275.96825</v>
          </cell>
          <cell r="J63">
            <v>14947.224500000002</v>
          </cell>
          <cell r="K63">
            <v>15391.498019999999</v>
          </cell>
        </row>
        <row r="64">
          <cell r="D64">
            <v>2461.5859699999992</v>
          </cell>
          <cell r="E64">
            <v>2636.3535400000005</v>
          </cell>
          <cell r="F64">
            <v>3024.9844699999999</v>
          </cell>
          <cell r="G64">
            <v>3965.6730400000006</v>
          </cell>
          <cell r="H64">
            <v>4359.80807</v>
          </cell>
          <cell r="I64">
            <v>4516.7872900000002</v>
          </cell>
          <cell r="J64">
            <v>4727.0827399999989</v>
          </cell>
          <cell r="K64">
            <v>4935.1446100000003</v>
          </cell>
        </row>
        <row r="65">
          <cell r="D65">
            <v>-2360.1855399999999</v>
          </cell>
          <cell r="E65">
            <v>-2387.1380700000009</v>
          </cell>
          <cell r="F65">
            <v>-2476.3976100000009</v>
          </cell>
          <cell r="G65">
            <v>-2445.1191699999999</v>
          </cell>
          <cell r="H65">
            <v>-3021.6873400000004</v>
          </cell>
          <cell r="I65">
            <v>-3845.5310400000003</v>
          </cell>
          <cell r="J65">
            <v>-4282.8092199999992</v>
          </cell>
          <cell r="K65">
            <v>-4151.0289199999997</v>
          </cell>
        </row>
        <row r="66">
          <cell r="D66">
            <v>0</v>
          </cell>
          <cell r="E66">
            <v>0</v>
          </cell>
          <cell r="F66">
            <v>0</v>
          </cell>
          <cell r="G66">
            <v>0</v>
          </cell>
          <cell r="H66">
            <v>0</v>
          </cell>
          <cell r="I66">
            <v>0</v>
          </cell>
          <cell r="J66">
            <v>0</v>
          </cell>
          <cell r="K66">
            <v>0</v>
          </cell>
        </row>
        <row r="67">
          <cell r="D67">
            <v>0</v>
          </cell>
          <cell r="E67">
            <v>0</v>
          </cell>
          <cell r="F67">
            <v>0</v>
          </cell>
          <cell r="G67">
            <v>0</v>
          </cell>
          <cell r="H67">
            <v>0</v>
          </cell>
          <cell r="I67">
            <v>0</v>
          </cell>
          <cell r="J67">
            <v>0</v>
          </cell>
          <cell r="K67">
            <v>0</v>
          </cell>
        </row>
        <row r="68">
          <cell r="D68">
            <v>10619.491319999999</v>
          </cell>
          <cell r="E68">
            <v>10868.70679</v>
          </cell>
          <cell r="F68">
            <v>11417.293649999996</v>
          </cell>
          <cell r="G68">
            <v>12937.847520000001</v>
          </cell>
          <cell r="H68">
            <v>14275.968249999998</v>
          </cell>
          <cell r="I68">
            <v>14947.224499999998</v>
          </cell>
          <cell r="J68">
            <v>15391.498020000003</v>
          </cell>
          <cell r="K68">
            <v>16175.613709999998</v>
          </cell>
        </row>
        <row r="70">
          <cell r="D70">
            <v>0</v>
          </cell>
          <cell r="E70">
            <v>0</v>
          </cell>
          <cell r="F70">
            <v>0</v>
          </cell>
          <cell r="G70">
            <v>0</v>
          </cell>
          <cell r="H70">
            <v>0</v>
          </cell>
          <cell r="I70">
            <v>0</v>
          </cell>
          <cell r="J70">
            <v>0</v>
          </cell>
          <cell r="K70">
            <v>0</v>
          </cell>
        </row>
        <row r="71">
          <cell r="D71">
            <v>0</v>
          </cell>
          <cell r="E71">
            <v>0</v>
          </cell>
          <cell r="F71">
            <v>0</v>
          </cell>
          <cell r="G71">
            <v>0</v>
          </cell>
          <cell r="H71">
            <v>0</v>
          </cell>
          <cell r="I71">
            <v>0</v>
          </cell>
          <cell r="J71">
            <v>0</v>
          </cell>
          <cell r="K71">
            <v>0</v>
          </cell>
        </row>
        <row r="72">
          <cell r="D72">
            <v>0</v>
          </cell>
          <cell r="E72">
            <v>0</v>
          </cell>
          <cell r="F72">
            <v>0</v>
          </cell>
          <cell r="G72">
            <v>0</v>
          </cell>
          <cell r="H72">
            <v>0</v>
          </cell>
          <cell r="I72">
            <v>0</v>
          </cell>
          <cell r="J72">
            <v>0</v>
          </cell>
          <cell r="K72">
            <v>0</v>
          </cell>
        </row>
        <row r="73">
          <cell r="D73">
            <v>0</v>
          </cell>
          <cell r="E73">
            <v>0</v>
          </cell>
          <cell r="F73">
            <v>0</v>
          </cell>
          <cell r="G73">
            <v>0</v>
          </cell>
          <cell r="H73">
            <v>0</v>
          </cell>
          <cell r="I73">
            <v>0</v>
          </cell>
          <cell r="J73">
            <v>0</v>
          </cell>
          <cell r="K73">
            <v>0</v>
          </cell>
        </row>
        <row r="74">
          <cell r="D74">
            <v>0</v>
          </cell>
          <cell r="E74">
            <v>0</v>
          </cell>
          <cell r="F74">
            <v>0</v>
          </cell>
          <cell r="G74">
            <v>0</v>
          </cell>
          <cell r="H74">
            <v>0</v>
          </cell>
          <cell r="I74">
            <v>0</v>
          </cell>
          <cell r="J74">
            <v>0</v>
          </cell>
          <cell r="K74">
            <v>0</v>
          </cell>
        </row>
        <row r="75">
          <cell r="D75">
            <v>0</v>
          </cell>
          <cell r="E75">
            <v>0</v>
          </cell>
          <cell r="F75">
            <v>0</v>
          </cell>
          <cell r="G75">
            <v>0</v>
          </cell>
          <cell r="H75">
            <v>0</v>
          </cell>
          <cell r="I75">
            <v>0</v>
          </cell>
          <cell r="J75">
            <v>0</v>
          </cell>
          <cell r="K75">
            <v>0</v>
          </cell>
        </row>
        <row r="78">
          <cell r="D78">
            <v>1158.4008600000002</v>
          </cell>
          <cell r="E78">
            <v>650</v>
          </cell>
          <cell r="F78">
            <v>353.47696000000002</v>
          </cell>
          <cell r="G78">
            <v>0</v>
          </cell>
          <cell r="H78">
            <v>0</v>
          </cell>
          <cell r="I78">
            <v>0</v>
          </cell>
          <cell r="J78">
            <v>1221.5540000000001</v>
          </cell>
          <cell r="K78">
            <v>0</v>
          </cell>
        </row>
        <row r="79">
          <cell r="D79">
            <v>68.952399999999997</v>
          </cell>
          <cell r="E79">
            <v>0</v>
          </cell>
          <cell r="F79">
            <v>68.072810000000004</v>
          </cell>
          <cell r="G79">
            <v>89.466590000000011</v>
          </cell>
          <cell r="H79">
            <v>0</v>
          </cell>
          <cell r="I79">
            <v>1663.2699399999999</v>
          </cell>
          <cell r="J79">
            <v>390.55202000000003</v>
          </cell>
          <cell r="K79">
            <v>299.14078999999998</v>
          </cell>
        </row>
        <row r="80">
          <cell r="D80">
            <v>-577.35325999999998</v>
          </cell>
          <cell r="E80">
            <v>-296.52304000000004</v>
          </cell>
          <cell r="F80">
            <v>-83.072810000000004</v>
          </cell>
          <cell r="G80">
            <v>-89.466590000000011</v>
          </cell>
          <cell r="H80">
            <v>0</v>
          </cell>
          <cell r="I80">
            <v>-441.71593999999999</v>
          </cell>
          <cell r="J80">
            <v>-1560.8423300000002</v>
          </cell>
          <cell r="K80">
            <v>-299.14078999999998</v>
          </cell>
        </row>
        <row r="81">
          <cell r="D81">
            <v>0</v>
          </cell>
          <cell r="E81">
            <v>0</v>
          </cell>
          <cell r="F81">
            <v>-338.47696000000002</v>
          </cell>
          <cell r="G81">
            <v>0</v>
          </cell>
          <cell r="H81">
            <v>0</v>
          </cell>
          <cell r="I81">
            <v>0</v>
          </cell>
          <cell r="J81">
            <v>-51.263690000000004</v>
          </cell>
          <cell r="K81">
            <v>0</v>
          </cell>
        </row>
        <row r="82">
          <cell r="D82">
            <v>0</v>
          </cell>
          <cell r="E82">
            <v>0</v>
          </cell>
          <cell r="F82">
            <v>0</v>
          </cell>
          <cell r="G82">
            <v>0</v>
          </cell>
          <cell r="H82">
            <v>0</v>
          </cell>
          <cell r="I82">
            <v>0</v>
          </cell>
          <cell r="J82">
            <v>0</v>
          </cell>
          <cell r="K82">
            <v>0</v>
          </cell>
        </row>
        <row r="83">
          <cell r="D83">
            <v>650.00000000000011</v>
          </cell>
          <cell r="E83">
            <v>353.47695999999996</v>
          </cell>
          <cell r="F83">
            <v>0</v>
          </cell>
          <cell r="G83">
            <v>0</v>
          </cell>
          <cell r="H83">
            <v>0</v>
          </cell>
          <cell r="I83">
            <v>1221.5539999999999</v>
          </cell>
          <cell r="J83">
            <v>-7.1054273576010019E-15</v>
          </cell>
          <cell r="K83">
            <v>0</v>
          </cell>
        </row>
        <row r="85">
          <cell r="D85">
            <v>0</v>
          </cell>
          <cell r="E85">
            <v>0</v>
          </cell>
          <cell r="F85">
            <v>0</v>
          </cell>
          <cell r="G85">
            <v>0</v>
          </cell>
          <cell r="H85">
            <v>0</v>
          </cell>
          <cell r="I85">
            <v>0</v>
          </cell>
          <cell r="J85">
            <v>0</v>
          </cell>
          <cell r="K85">
            <v>0</v>
          </cell>
        </row>
        <row r="86">
          <cell r="D86">
            <v>0</v>
          </cell>
          <cell r="E86">
            <v>0</v>
          </cell>
          <cell r="F86">
            <v>0</v>
          </cell>
          <cell r="G86">
            <v>0</v>
          </cell>
          <cell r="H86">
            <v>0</v>
          </cell>
          <cell r="I86">
            <v>0</v>
          </cell>
          <cell r="J86">
            <v>0</v>
          </cell>
          <cell r="K86">
            <v>0</v>
          </cell>
        </row>
        <row r="87">
          <cell r="D87">
            <v>0</v>
          </cell>
          <cell r="E87">
            <v>0</v>
          </cell>
          <cell r="F87">
            <v>0</v>
          </cell>
          <cell r="G87">
            <v>0</v>
          </cell>
          <cell r="H87">
            <v>0</v>
          </cell>
          <cell r="I87">
            <v>0</v>
          </cell>
          <cell r="J87">
            <v>0</v>
          </cell>
          <cell r="K87">
            <v>0</v>
          </cell>
        </row>
        <row r="88">
          <cell r="D88">
            <v>0</v>
          </cell>
          <cell r="E88">
            <v>0</v>
          </cell>
          <cell r="F88">
            <v>0</v>
          </cell>
          <cell r="G88">
            <v>0</v>
          </cell>
          <cell r="H88">
            <v>0</v>
          </cell>
          <cell r="I88">
            <v>0</v>
          </cell>
          <cell r="J88">
            <v>0</v>
          </cell>
          <cell r="K88">
            <v>0</v>
          </cell>
        </row>
        <row r="89">
          <cell r="D89">
            <v>0</v>
          </cell>
          <cell r="E89">
            <v>0</v>
          </cell>
          <cell r="F89">
            <v>0</v>
          </cell>
          <cell r="G89">
            <v>0</v>
          </cell>
          <cell r="H89">
            <v>0</v>
          </cell>
          <cell r="I89">
            <v>0</v>
          </cell>
          <cell r="J89">
            <v>0</v>
          </cell>
          <cell r="K89">
            <v>0</v>
          </cell>
        </row>
        <row r="90">
          <cell r="D90">
            <v>0</v>
          </cell>
          <cell r="E90">
            <v>0</v>
          </cell>
          <cell r="F90">
            <v>0</v>
          </cell>
          <cell r="G90">
            <v>0</v>
          </cell>
          <cell r="H90">
            <v>0</v>
          </cell>
          <cell r="I90">
            <v>0</v>
          </cell>
          <cell r="J90">
            <v>0</v>
          </cell>
          <cell r="K90">
            <v>0</v>
          </cell>
        </row>
        <row r="93">
          <cell r="D93">
            <v>750</v>
          </cell>
          <cell r="E93">
            <v>750</v>
          </cell>
          <cell r="F93">
            <v>650</v>
          </cell>
          <cell r="G93">
            <v>650</v>
          </cell>
          <cell r="H93">
            <v>29.206130000000002</v>
          </cell>
          <cell r="I93">
            <v>65.540000000000006</v>
          </cell>
          <cell r="J93">
            <v>36.588000000000001</v>
          </cell>
          <cell r="K93">
            <v>32.108110000000003</v>
          </cell>
        </row>
        <row r="94">
          <cell r="D94">
            <v>0</v>
          </cell>
          <cell r="E94">
            <v>0</v>
          </cell>
          <cell r="F94">
            <v>0</v>
          </cell>
          <cell r="G94">
            <v>29.206130000000002</v>
          </cell>
          <cell r="H94">
            <v>36.333869999999997</v>
          </cell>
          <cell r="I94">
            <v>-28.952000000000002</v>
          </cell>
          <cell r="J94">
            <v>-4.4798900000000028</v>
          </cell>
          <cell r="K94">
            <v>7.4233800000000008</v>
          </cell>
        </row>
        <row r="95">
          <cell r="D95">
            <v>0</v>
          </cell>
          <cell r="E95">
            <v>-100</v>
          </cell>
          <cell r="F95">
            <v>0</v>
          </cell>
          <cell r="G95">
            <v>0</v>
          </cell>
          <cell r="H95">
            <v>0</v>
          </cell>
          <cell r="I95">
            <v>0</v>
          </cell>
          <cell r="J95">
            <v>0</v>
          </cell>
          <cell r="K95">
            <v>0</v>
          </cell>
        </row>
        <row r="96">
          <cell r="D96">
            <v>0</v>
          </cell>
          <cell r="E96">
            <v>0</v>
          </cell>
          <cell r="F96">
            <v>0</v>
          </cell>
          <cell r="G96">
            <v>-650</v>
          </cell>
          <cell r="H96">
            <v>0</v>
          </cell>
          <cell r="I96">
            <v>0</v>
          </cell>
          <cell r="J96">
            <v>0</v>
          </cell>
          <cell r="K96">
            <v>0</v>
          </cell>
        </row>
        <row r="97">
          <cell r="D97">
            <v>0</v>
          </cell>
          <cell r="E97">
            <v>0</v>
          </cell>
          <cell r="F97">
            <v>0</v>
          </cell>
          <cell r="G97">
            <v>0</v>
          </cell>
          <cell r="H97">
            <v>0</v>
          </cell>
          <cell r="I97">
            <v>0</v>
          </cell>
          <cell r="J97">
            <v>0</v>
          </cell>
          <cell r="K97">
            <v>0</v>
          </cell>
        </row>
        <row r="98">
          <cell r="D98">
            <v>750</v>
          </cell>
          <cell r="E98">
            <v>650</v>
          </cell>
          <cell r="F98">
            <v>650</v>
          </cell>
          <cell r="G98">
            <v>29.20613000000003</v>
          </cell>
          <cell r="H98">
            <v>65.539999999999992</v>
          </cell>
          <cell r="I98">
            <v>36.588000000000008</v>
          </cell>
          <cell r="J98">
            <v>32.108109999999996</v>
          </cell>
          <cell r="K98">
            <v>39.531490000000005</v>
          </cell>
        </row>
        <row r="100">
          <cell r="D100">
            <v>0</v>
          </cell>
          <cell r="E100">
            <v>0</v>
          </cell>
          <cell r="F100">
            <v>0</v>
          </cell>
          <cell r="G100">
            <v>0</v>
          </cell>
          <cell r="H100">
            <v>0</v>
          </cell>
          <cell r="I100">
            <v>0</v>
          </cell>
          <cell r="J100">
            <v>0</v>
          </cell>
          <cell r="K100">
            <v>0</v>
          </cell>
        </row>
        <row r="101">
          <cell r="D101">
            <v>0</v>
          </cell>
          <cell r="E101">
            <v>0</v>
          </cell>
          <cell r="F101">
            <v>0</v>
          </cell>
          <cell r="G101">
            <v>0</v>
          </cell>
          <cell r="H101">
            <v>0</v>
          </cell>
          <cell r="I101">
            <v>0</v>
          </cell>
          <cell r="J101">
            <v>0</v>
          </cell>
          <cell r="K101">
            <v>0</v>
          </cell>
        </row>
        <row r="102">
          <cell r="D102">
            <v>0</v>
          </cell>
          <cell r="E102">
            <v>0</v>
          </cell>
          <cell r="F102">
            <v>0</v>
          </cell>
          <cell r="G102">
            <v>0</v>
          </cell>
          <cell r="H102">
            <v>0</v>
          </cell>
          <cell r="I102">
            <v>0</v>
          </cell>
          <cell r="J102">
            <v>0</v>
          </cell>
          <cell r="K102">
            <v>0</v>
          </cell>
        </row>
        <row r="103">
          <cell r="D103">
            <v>0</v>
          </cell>
          <cell r="E103">
            <v>0</v>
          </cell>
          <cell r="F103">
            <v>0</v>
          </cell>
          <cell r="G103">
            <v>0</v>
          </cell>
          <cell r="H103">
            <v>0</v>
          </cell>
          <cell r="I103">
            <v>0</v>
          </cell>
          <cell r="J103">
            <v>0</v>
          </cell>
          <cell r="K103">
            <v>0</v>
          </cell>
        </row>
        <row r="104">
          <cell r="D104">
            <v>0</v>
          </cell>
          <cell r="E104">
            <v>0</v>
          </cell>
          <cell r="F104">
            <v>0</v>
          </cell>
          <cell r="G104">
            <v>0</v>
          </cell>
          <cell r="H104">
            <v>0</v>
          </cell>
          <cell r="I104">
            <v>0</v>
          </cell>
          <cell r="J104">
            <v>0</v>
          </cell>
          <cell r="K104">
            <v>0</v>
          </cell>
        </row>
        <row r="105">
          <cell r="D105">
            <v>0</v>
          </cell>
          <cell r="E105">
            <v>0</v>
          </cell>
          <cell r="F105">
            <v>0</v>
          </cell>
          <cell r="G105">
            <v>0</v>
          </cell>
          <cell r="H105">
            <v>0</v>
          </cell>
          <cell r="I105">
            <v>0</v>
          </cell>
          <cell r="J105">
            <v>0</v>
          </cell>
          <cell r="K105">
            <v>0</v>
          </cell>
        </row>
        <row r="108">
          <cell r="D108">
            <v>2859.26683</v>
          </cell>
          <cell r="E108">
            <v>0</v>
          </cell>
          <cell r="F108">
            <v>0</v>
          </cell>
          <cell r="G108">
            <v>0</v>
          </cell>
          <cell r="H108">
            <v>0</v>
          </cell>
          <cell r="I108">
            <v>0</v>
          </cell>
          <cell r="J108">
            <v>0</v>
          </cell>
          <cell r="K108">
            <v>0</v>
          </cell>
        </row>
        <row r="109">
          <cell r="D109">
            <v>186.91519</v>
          </cell>
          <cell r="E109">
            <v>0</v>
          </cell>
          <cell r="F109">
            <v>0</v>
          </cell>
          <cell r="G109">
            <v>0</v>
          </cell>
          <cell r="H109">
            <v>0</v>
          </cell>
          <cell r="I109">
            <v>0</v>
          </cell>
          <cell r="J109">
            <v>0</v>
          </cell>
          <cell r="K109">
            <v>4954.4787100000012</v>
          </cell>
        </row>
        <row r="110">
          <cell r="D110">
            <v>-3046.1820200000002</v>
          </cell>
          <cell r="E110">
            <v>0</v>
          </cell>
          <cell r="F110">
            <v>0</v>
          </cell>
          <cell r="G110">
            <v>0</v>
          </cell>
          <cell r="H110">
            <v>0</v>
          </cell>
          <cell r="I110">
            <v>0</v>
          </cell>
          <cell r="J110">
            <v>0</v>
          </cell>
          <cell r="K110">
            <v>0</v>
          </cell>
        </row>
        <row r="111">
          <cell r="D111">
            <v>0</v>
          </cell>
          <cell r="E111">
            <v>0</v>
          </cell>
          <cell r="F111">
            <v>0</v>
          </cell>
          <cell r="G111">
            <v>0</v>
          </cell>
          <cell r="H111">
            <v>0</v>
          </cell>
          <cell r="I111">
            <v>0</v>
          </cell>
          <cell r="J111">
            <v>0</v>
          </cell>
          <cell r="K111">
            <v>0</v>
          </cell>
        </row>
        <row r="112">
          <cell r="D112">
            <v>0</v>
          </cell>
          <cell r="E112">
            <v>0</v>
          </cell>
          <cell r="F112">
            <v>0</v>
          </cell>
          <cell r="G112">
            <v>0</v>
          </cell>
          <cell r="H112">
            <v>0</v>
          </cell>
          <cell r="I112">
            <v>0</v>
          </cell>
          <cell r="J112">
            <v>0</v>
          </cell>
          <cell r="K112">
            <v>0</v>
          </cell>
        </row>
        <row r="113">
          <cell r="D113">
            <v>0</v>
          </cell>
          <cell r="E113">
            <v>0</v>
          </cell>
          <cell r="F113">
            <v>0</v>
          </cell>
          <cell r="G113">
            <v>0</v>
          </cell>
          <cell r="H113">
            <v>0</v>
          </cell>
          <cell r="I113">
            <v>0</v>
          </cell>
          <cell r="J113">
            <v>0</v>
          </cell>
          <cell r="K113">
            <v>4954.4787100000012</v>
          </cell>
        </row>
        <row r="115">
          <cell r="D115">
            <v>0</v>
          </cell>
          <cell r="E115">
            <v>0</v>
          </cell>
          <cell r="F115">
            <v>0</v>
          </cell>
          <cell r="G115">
            <v>0</v>
          </cell>
          <cell r="H115">
            <v>0</v>
          </cell>
          <cell r="I115">
            <v>0</v>
          </cell>
          <cell r="J115">
            <v>0</v>
          </cell>
          <cell r="K115">
            <v>0</v>
          </cell>
        </row>
        <row r="116">
          <cell r="D116">
            <v>0</v>
          </cell>
          <cell r="E116">
            <v>0</v>
          </cell>
          <cell r="F116">
            <v>0</v>
          </cell>
          <cell r="G116">
            <v>0</v>
          </cell>
          <cell r="H116">
            <v>0</v>
          </cell>
          <cell r="I116">
            <v>0</v>
          </cell>
          <cell r="J116">
            <v>0</v>
          </cell>
          <cell r="K116">
            <v>0</v>
          </cell>
        </row>
        <row r="117">
          <cell r="D117">
            <v>0</v>
          </cell>
          <cell r="E117">
            <v>0</v>
          </cell>
          <cell r="F117">
            <v>0</v>
          </cell>
          <cell r="G117">
            <v>0</v>
          </cell>
          <cell r="H117">
            <v>0</v>
          </cell>
          <cell r="I117">
            <v>0</v>
          </cell>
          <cell r="J117">
            <v>0</v>
          </cell>
          <cell r="K117">
            <v>0</v>
          </cell>
        </row>
        <row r="118">
          <cell r="D118">
            <v>0</v>
          </cell>
          <cell r="E118">
            <v>0</v>
          </cell>
          <cell r="F118">
            <v>0</v>
          </cell>
          <cell r="G118">
            <v>0</v>
          </cell>
          <cell r="H118">
            <v>0</v>
          </cell>
          <cell r="I118">
            <v>0</v>
          </cell>
          <cell r="J118">
            <v>0</v>
          </cell>
          <cell r="K118">
            <v>0</v>
          </cell>
        </row>
        <row r="119">
          <cell r="D119">
            <v>0</v>
          </cell>
          <cell r="E119">
            <v>0</v>
          </cell>
          <cell r="F119">
            <v>0</v>
          </cell>
          <cell r="G119">
            <v>0</v>
          </cell>
          <cell r="H119">
            <v>0</v>
          </cell>
          <cell r="I119">
            <v>0</v>
          </cell>
          <cell r="J119">
            <v>0</v>
          </cell>
          <cell r="K119">
            <v>0</v>
          </cell>
        </row>
        <row r="120">
          <cell r="D120">
            <v>0</v>
          </cell>
          <cell r="E120">
            <v>0</v>
          </cell>
          <cell r="F120">
            <v>0</v>
          </cell>
          <cell r="G120">
            <v>0</v>
          </cell>
          <cell r="H120">
            <v>0</v>
          </cell>
          <cell r="I120">
            <v>0</v>
          </cell>
          <cell r="J120">
            <v>0</v>
          </cell>
          <cell r="K120">
            <v>0</v>
          </cell>
        </row>
        <row r="123">
          <cell r="D123">
            <v>0</v>
          </cell>
          <cell r="E123">
            <v>0</v>
          </cell>
          <cell r="F123">
            <v>0</v>
          </cell>
          <cell r="G123">
            <v>0</v>
          </cell>
          <cell r="H123">
            <v>0</v>
          </cell>
          <cell r="I123">
            <v>0</v>
          </cell>
          <cell r="J123">
            <v>0</v>
          </cell>
          <cell r="K123">
            <v>0</v>
          </cell>
        </row>
        <row r="124">
          <cell r="D124">
            <v>0</v>
          </cell>
          <cell r="E124">
            <v>0</v>
          </cell>
          <cell r="F124">
            <v>0</v>
          </cell>
          <cell r="G124">
            <v>0</v>
          </cell>
          <cell r="H124">
            <v>0</v>
          </cell>
          <cell r="I124">
            <v>0</v>
          </cell>
          <cell r="J124">
            <v>0</v>
          </cell>
          <cell r="K124">
            <v>1960</v>
          </cell>
        </row>
        <row r="125">
          <cell r="D125">
            <v>0</v>
          </cell>
          <cell r="E125">
            <v>0</v>
          </cell>
          <cell r="F125">
            <v>0</v>
          </cell>
          <cell r="G125">
            <v>0</v>
          </cell>
          <cell r="H125">
            <v>0</v>
          </cell>
          <cell r="I125">
            <v>0</v>
          </cell>
          <cell r="J125">
            <v>0</v>
          </cell>
          <cell r="K125">
            <v>0</v>
          </cell>
        </row>
        <row r="126">
          <cell r="D126">
            <v>0</v>
          </cell>
          <cell r="E126">
            <v>0</v>
          </cell>
          <cell r="F126">
            <v>0</v>
          </cell>
          <cell r="G126">
            <v>0</v>
          </cell>
          <cell r="H126">
            <v>0</v>
          </cell>
          <cell r="I126">
            <v>0</v>
          </cell>
          <cell r="J126">
            <v>0</v>
          </cell>
          <cell r="K126">
            <v>0</v>
          </cell>
        </row>
        <row r="127">
          <cell r="D127">
            <v>0</v>
          </cell>
          <cell r="E127">
            <v>0</v>
          </cell>
          <cell r="F127">
            <v>0</v>
          </cell>
          <cell r="G127">
            <v>0</v>
          </cell>
          <cell r="H127">
            <v>0</v>
          </cell>
          <cell r="I127">
            <v>0</v>
          </cell>
          <cell r="J127">
            <v>0</v>
          </cell>
          <cell r="K127">
            <v>0</v>
          </cell>
        </row>
        <row r="128">
          <cell r="D128">
            <v>0</v>
          </cell>
          <cell r="E128">
            <v>0</v>
          </cell>
          <cell r="F128">
            <v>0</v>
          </cell>
          <cell r="G128">
            <v>0</v>
          </cell>
          <cell r="H128">
            <v>0</v>
          </cell>
          <cell r="I128">
            <v>0</v>
          </cell>
          <cell r="J128">
            <v>0</v>
          </cell>
          <cell r="K128">
            <v>1960</v>
          </cell>
        </row>
        <row r="130">
          <cell r="D130">
            <v>0</v>
          </cell>
          <cell r="E130">
            <v>0</v>
          </cell>
          <cell r="F130">
            <v>0</v>
          </cell>
          <cell r="G130">
            <v>0</v>
          </cell>
          <cell r="H130">
            <v>0</v>
          </cell>
          <cell r="I130">
            <v>0</v>
          </cell>
          <cell r="J130">
            <v>0</v>
          </cell>
          <cell r="K130">
            <v>0</v>
          </cell>
        </row>
        <row r="131">
          <cell r="D131">
            <v>0</v>
          </cell>
          <cell r="E131">
            <v>0</v>
          </cell>
          <cell r="F131">
            <v>0</v>
          </cell>
          <cell r="G131">
            <v>0</v>
          </cell>
          <cell r="H131">
            <v>0</v>
          </cell>
          <cell r="I131">
            <v>0</v>
          </cell>
          <cell r="J131">
            <v>0</v>
          </cell>
          <cell r="K131">
            <v>0</v>
          </cell>
        </row>
        <row r="132">
          <cell r="D132">
            <v>0</v>
          </cell>
          <cell r="E132">
            <v>0</v>
          </cell>
          <cell r="F132">
            <v>0</v>
          </cell>
          <cell r="G132">
            <v>0</v>
          </cell>
          <cell r="H132">
            <v>0</v>
          </cell>
          <cell r="I132">
            <v>0</v>
          </cell>
          <cell r="J132">
            <v>0</v>
          </cell>
          <cell r="K132">
            <v>0</v>
          </cell>
        </row>
        <row r="133">
          <cell r="D133">
            <v>0</v>
          </cell>
          <cell r="E133">
            <v>0</v>
          </cell>
          <cell r="F133">
            <v>0</v>
          </cell>
          <cell r="G133">
            <v>0</v>
          </cell>
          <cell r="H133">
            <v>0</v>
          </cell>
          <cell r="I133">
            <v>0</v>
          </cell>
          <cell r="J133">
            <v>0</v>
          </cell>
          <cell r="K133">
            <v>0</v>
          </cell>
        </row>
        <row r="134">
          <cell r="D134">
            <v>0</v>
          </cell>
          <cell r="E134">
            <v>0</v>
          </cell>
          <cell r="F134">
            <v>0</v>
          </cell>
          <cell r="G134">
            <v>0</v>
          </cell>
          <cell r="H134">
            <v>0</v>
          </cell>
          <cell r="I134">
            <v>0</v>
          </cell>
          <cell r="J134">
            <v>0</v>
          </cell>
          <cell r="K134">
            <v>0</v>
          </cell>
        </row>
        <row r="135">
          <cell r="D135">
            <v>0</v>
          </cell>
          <cell r="E135">
            <v>0</v>
          </cell>
          <cell r="F135">
            <v>0</v>
          </cell>
          <cell r="G135">
            <v>0</v>
          </cell>
          <cell r="H135">
            <v>0</v>
          </cell>
          <cell r="I135">
            <v>0</v>
          </cell>
          <cell r="J135">
            <v>0</v>
          </cell>
          <cell r="K135">
            <v>0</v>
          </cell>
        </row>
        <row r="138">
          <cell r="D138">
            <v>100</v>
          </cell>
          <cell r="E138">
            <v>100</v>
          </cell>
          <cell r="F138">
            <v>0</v>
          </cell>
          <cell r="G138">
            <v>0</v>
          </cell>
          <cell r="H138">
            <v>0</v>
          </cell>
          <cell r="I138">
            <v>0</v>
          </cell>
          <cell r="J138">
            <v>0</v>
          </cell>
          <cell r="K138">
            <v>0</v>
          </cell>
        </row>
        <row r="139">
          <cell r="D139">
            <v>0</v>
          </cell>
          <cell r="E139">
            <v>0</v>
          </cell>
          <cell r="F139">
            <v>0</v>
          </cell>
          <cell r="G139">
            <v>0</v>
          </cell>
          <cell r="H139">
            <v>0</v>
          </cell>
          <cell r="I139">
            <v>0</v>
          </cell>
          <cell r="J139">
            <v>0</v>
          </cell>
          <cell r="K139">
            <v>0</v>
          </cell>
        </row>
        <row r="140">
          <cell r="D140">
            <v>0</v>
          </cell>
          <cell r="E140">
            <v>0</v>
          </cell>
          <cell r="F140">
            <v>0</v>
          </cell>
          <cell r="G140">
            <v>0</v>
          </cell>
          <cell r="H140">
            <v>0</v>
          </cell>
          <cell r="I140">
            <v>0</v>
          </cell>
          <cell r="J140">
            <v>0</v>
          </cell>
          <cell r="K140">
            <v>0</v>
          </cell>
        </row>
        <row r="141">
          <cell r="D141">
            <v>0</v>
          </cell>
          <cell r="E141">
            <v>-100</v>
          </cell>
          <cell r="F141">
            <v>0</v>
          </cell>
          <cell r="G141">
            <v>0</v>
          </cell>
          <cell r="H141">
            <v>0</v>
          </cell>
          <cell r="I141">
            <v>0</v>
          </cell>
          <cell r="J141">
            <v>0</v>
          </cell>
          <cell r="K141">
            <v>0</v>
          </cell>
        </row>
        <row r="142">
          <cell r="D142">
            <v>0</v>
          </cell>
          <cell r="E142">
            <v>0</v>
          </cell>
          <cell r="F142">
            <v>0</v>
          </cell>
          <cell r="G142">
            <v>0</v>
          </cell>
          <cell r="H142">
            <v>0</v>
          </cell>
          <cell r="I142">
            <v>0</v>
          </cell>
          <cell r="J142">
            <v>0</v>
          </cell>
          <cell r="K142">
            <v>0</v>
          </cell>
        </row>
        <row r="143">
          <cell r="D143">
            <v>100</v>
          </cell>
          <cell r="E143">
            <v>0</v>
          </cell>
          <cell r="F143">
            <v>0</v>
          </cell>
          <cell r="G143">
            <v>0</v>
          </cell>
          <cell r="H143">
            <v>0</v>
          </cell>
          <cell r="I143">
            <v>0</v>
          </cell>
          <cell r="J143">
            <v>0</v>
          </cell>
          <cell r="K143">
            <v>0</v>
          </cell>
        </row>
        <row r="145">
          <cell r="D145">
            <v>0</v>
          </cell>
          <cell r="E145">
            <v>0</v>
          </cell>
          <cell r="F145">
            <v>0</v>
          </cell>
          <cell r="G145">
            <v>0</v>
          </cell>
          <cell r="H145">
            <v>0</v>
          </cell>
          <cell r="I145">
            <v>0</v>
          </cell>
          <cell r="J145">
            <v>0</v>
          </cell>
          <cell r="K145">
            <v>0</v>
          </cell>
        </row>
        <row r="146">
          <cell r="D146">
            <v>0</v>
          </cell>
          <cell r="E146">
            <v>0</v>
          </cell>
          <cell r="F146">
            <v>0</v>
          </cell>
          <cell r="G146">
            <v>0</v>
          </cell>
          <cell r="H146">
            <v>0</v>
          </cell>
          <cell r="I146">
            <v>0</v>
          </cell>
          <cell r="J146">
            <v>0</v>
          </cell>
          <cell r="K146">
            <v>0</v>
          </cell>
        </row>
        <row r="147">
          <cell r="D147">
            <v>0</v>
          </cell>
          <cell r="E147">
            <v>0</v>
          </cell>
          <cell r="F147">
            <v>0</v>
          </cell>
          <cell r="G147">
            <v>0</v>
          </cell>
          <cell r="H147">
            <v>0</v>
          </cell>
          <cell r="I147">
            <v>0</v>
          </cell>
          <cell r="J147">
            <v>0</v>
          </cell>
          <cell r="K147">
            <v>0</v>
          </cell>
        </row>
        <row r="148">
          <cell r="D148">
            <v>0</v>
          </cell>
          <cell r="E148">
            <v>0</v>
          </cell>
          <cell r="F148">
            <v>0</v>
          </cell>
          <cell r="G148">
            <v>0</v>
          </cell>
          <cell r="H148">
            <v>0</v>
          </cell>
          <cell r="I148">
            <v>0</v>
          </cell>
          <cell r="J148">
            <v>0</v>
          </cell>
          <cell r="K148">
            <v>0</v>
          </cell>
        </row>
        <row r="149">
          <cell r="D149">
            <v>0</v>
          </cell>
          <cell r="E149">
            <v>0</v>
          </cell>
          <cell r="F149">
            <v>0</v>
          </cell>
          <cell r="G149">
            <v>0</v>
          </cell>
          <cell r="H149">
            <v>0</v>
          </cell>
          <cell r="I149">
            <v>0</v>
          </cell>
          <cell r="J149">
            <v>0</v>
          </cell>
          <cell r="K149">
            <v>0</v>
          </cell>
        </row>
        <row r="150">
          <cell r="D150">
            <v>0</v>
          </cell>
          <cell r="E150">
            <v>0</v>
          </cell>
          <cell r="F150">
            <v>0</v>
          </cell>
          <cell r="G150">
            <v>0</v>
          </cell>
          <cell r="H150">
            <v>0</v>
          </cell>
          <cell r="I150">
            <v>0</v>
          </cell>
          <cell r="J150">
            <v>0</v>
          </cell>
          <cell r="K150">
            <v>0</v>
          </cell>
        </row>
        <row r="153">
          <cell r="D153">
            <v>0</v>
          </cell>
          <cell r="E153">
            <v>0</v>
          </cell>
          <cell r="F153">
            <v>0</v>
          </cell>
          <cell r="G153">
            <v>0</v>
          </cell>
          <cell r="H153">
            <v>0</v>
          </cell>
          <cell r="I153">
            <v>0</v>
          </cell>
          <cell r="J153">
            <v>0</v>
          </cell>
          <cell r="K153">
            <v>0</v>
          </cell>
        </row>
      </sheetData>
      <sheetData sheetId="4"/>
      <sheetData sheetId="5">
        <row r="9">
          <cell r="D9">
            <v>1338.441693</v>
          </cell>
          <cell r="E9">
            <v>1367.8084919999999</v>
          </cell>
          <cell r="F9">
            <v>1356.719769</v>
          </cell>
          <cell r="G9">
            <v>1370.5374079999999</v>
          </cell>
          <cell r="H9">
            <v>1383.8247369999999</v>
          </cell>
          <cell r="I9">
            <v>1383.7939739999999</v>
          </cell>
          <cell r="J9">
            <v>1353.0358060000001</v>
          </cell>
          <cell r="K9">
            <v>1323.0816130000001</v>
          </cell>
        </row>
        <row r="10">
          <cell r="D10">
            <v>502.01416399999999</v>
          </cell>
          <cell r="E10">
            <v>514.190877</v>
          </cell>
          <cell r="F10">
            <v>522.65879600000005</v>
          </cell>
          <cell r="G10">
            <v>530.82220500000005</v>
          </cell>
          <cell r="H10">
            <v>538.57664399999999</v>
          </cell>
          <cell r="I10">
            <v>535.34699000000001</v>
          </cell>
          <cell r="J10">
            <v>551.56913699999996</v>
          </cell>
          <cell r="K10">
            <v>569.23889899999995</v>
          </cell>
        </row>
        <row r="11">
          <cell r="D11">
            <v>177.278434</v>
          </cell>
          <cell r="E11">
            <v>182.87118599999999</v>
          </cell>
          <cell r="F11">
            <v>187.324555</v>
          </cell>
          <cell r="G11">
            <v>188.788884</v>
          </cell>
          <cell r="H11">
            <v>191.31058400000001</v>
          </cell>
          <cell r="I11">
            <v>195.37388300000001</v>
          </cell>
          <cell r="J11">
            <v>208.00508099999999</v>
          </cell>
          <cell r="K11">
            <v>222.62399199999999</v>
          </cell>
        </row>
        <row r="12">
          <cell r="D12">
            <v>568.84984899999995</v>
          </cell>
          <cell r="E12">
            <v>590.90613099999996</v>
          </cell>
          <cell r="F12">
            <v>620.21913099999995</v>
          </cell>
          <cell r="G12">
            <v>626.07019500000001</v>
          </cell>
          <cell r="H12">
            <v>633.26746500000002</v>
          </cell>
          <cell r="I12">
            <v>644.80005100000005</v>
          </cell>
          <cell r="J12">
            <v>628.86114799999996</v>
          </cell>
          <cell r="K12">
            <v>643.36579900000004</v>
          </cell>
        </row>
        <row r="13">
          <cell r="D13">
            <v>130.14702299999999</v>
          </cell>
          <cell r="E13">
            <v>122.95576199999999</v>
          </cell>
          <cell r="F13">
            <v>118.17368999999999</v>
          </cell>
          <cell r="G13">
            <v>115.16671599999999</v>
          </cell>
          <cell r="H13">
            <v>108.380526</v>
          </cell>
          <cell r="I13">
            <v>108.534757</v>
          </cell>
          <cell r="J13">
            <v>106.68971000000001</v>
          </cell>
          <cell r="K13">
            <v>102.21772300000001</v>
          </cell>
        </row>
        <row r="14">
          <cell r="D14">
            <v>41.528829773225809</v>
          </cell>
          <cell r="E14">
            <v>42.105977174193548</v>
          </cell>
          <cell r="F14">
            <v>42.206711838709673</v>
          </cell>
          <cell r="G14">
            <v>41.533563000000001</v>
          </cell>
          <cell r="H14">
            <v>41.083055000000002</v>
          </cell>
          <cell r="I14">
            <v>42.041083</v>
          </cell>
          <cell r="J14">
            <v>42.978752</v>
          </cell>
          <cell r="K14">
            <v>43.396425999999998</v>
          </cell>
        </row>
        <row r="17">
          <cell r="D17">
            <v>505.5</v>
          </cell>
          <cell r="E17">
            <v>504.7</v>
          </cell>
          <cell r="F17">
            <v>507.7</v>
          </cell>
          <cell r="G17">
            <v>518</v>
          </cell>
          <cell r="H17">
            <v>522.1</v>
          </cell>
          <cell r="I17">
            <v>525.70000000000005</v>
          </cell>
          <cell r="J17">
            <v>513.04999999999995</v>
          </cell>
          <cell r="K17">
            <v>529.22</v>
          </cell>
        </row>
        <row r="18">
          <cell r="D18">
            <v>986</v>
          </cell>
          <cell r="E18">
            <v>997.5</v>
          </cell>
          <cell r="F18">
            <v>996</v>
          </cell>
          <cell r="G18">
            <v>1018.7</v>
          </cell>
          <cell r="H18">
            <v>1026.5</v>
          </cell>
          <cell r="I18">
            <v>1014.5</v>
          </cell>
          <cell r="J18">
            <v>1001.19</v>
          </cell>
          <cell r="K18">
            <v>1007.48</v>
          </cell>
        </row>
        <row r="19">
          <cell r="D19">
            <v>1391.4</v>
          </cell>
          <cell r="E19">
            <v>1404</v>
          </cell>
          <cell r="F19">
            <v>1435.5</v>
          </cell>
          <cell r="G19">
            <v>1447.2</v>
          </cell>
          <cell r="H19">
            <v>1460.1</v>
          </cell>
          <cell r="I19">
            <v>1481.1</v>
          </cell>
          <cell r="J19">
            <v>1444.09</v>
          </cell>
          <cell r="K19">
            <v>1402.77</v>
          </cell>
        </row>
        <row r="20">
          <cell r="D20">
            <v>0</v>
          </cell>
          <cell r="E20">
            <v>0</v>
          </cell>
          <cell r="F20">
            <v>0</v>
          </cell>
          <cell r="G20">
            <v>0</v>
          </cell>
          <cell r="H20">
            <v>0</v>
          </cell>
          <cell r="I20">
            <v>0</v>
          </cell>
          <cell r="J20">
            <v>0</v>
          </cell>
          <cell r="K20">
            <v>0</v>
          </cell>
        </row>
        <row r="23">
          <cell r="D23">
            <v>0</v>
          </cell>
          <cell r="E23">
            <v>0</v>
          </cell>
          <cell r="F23">
            <v>0</v>
          </cell>
          <cell r="G23">
            <v>0</v>
          </cell>
          <cell r="H23">
            <v>0</v>
          </cell>
          <cell r="I23">
            <v>0</v>
          </cell>
          <cell r="J23">
            <v>0</v>
          </cell>
          <cell r="K23">
            <v>0</v>
          </cell>
        </row>
        <row r="24">
          <cell r="D24">
            <v>0</v>
          </cell>
          <cell r="E24">
            <v>0</v>
          </cell>
          <cell r="F24">
            <v>0</v>
          </cell>
          <cell r="G24">
            <v>0</v>
          </cell>
          <cell r="H24">
            <v>0</v>
          </cell>
          <cell r="I24">
            <v>0</v>
          </cell>
          <cell r="J24">
            <v>0</v>
          </cell>
          <cell r="K24">
            <v>0</v>
          </cell>
        </row>
        <row r="25">
          <cell r="D25">
            <v>0</v>
          </cell>
          <cell r="E25">
            <v>0</v>
          </cell>
          <cell r="F25">
            <v>0</v>
          </cell>
          <cell r="G25">
            <v>0</v>
          </cell>
          <cell r="H25">
            <v>0</v>
          </cell>
          <cell r="I25">
            <v>0</v>
          </cell>
          <cell r="J25">
            <v>0</v>
          </cell>
          <cell r="K25">
            <v>0</v>
          </cell>
        </row>
        <row r="26">
          <cell r="D26">
            <v>28</v>
          </cell>
          <cell r="E26">
            <v>27</v>
          </cell>
          <cell r="F26">
            <v>29.29</v>
          </cell>
          <cell r="G26">
            <v>27.88</v>
          </cell>
          <cell r="H26">
            <v>27.45</v>
          </cell>
          <cell r="I26">
            <v>31.67</v>
          </cell>
          <cell r="J26">
            <v>31.65</v>
          </cell>
          <cell r="K26">
            <v>31.84</v>
          </cell>
        </row>
        <row r="30">
          <cell r="D30">
            <v>0</v>
          </cell>
          <cell r="E30">
            <v>0</v>
          </cell>
          <cell r="F30">
            <v>0.48</v>
          </cell>
          <cell r="G30">
            <v>1.82</v>
          </cell>
          <cell r="H30">
            <v>2.99</v>
          </cell>
          <cell r="I30">
            <v>9.6300000000000008</v>
          </cell>
          <cell r="J30">
            <v>25.17</v>
          </cell>
          <cell r="K30">
            <v>39.450000000000003</v>
          </cell>
        </row>
        <row r="33">
          <cell r="D33">
            <v>1179</v>
          </cell>
          <cell r="E33">
            <v>1146</v>
          </cell>
          <cell r="F33">
            <v>1144</v>
          </cell>
          <cell r="G33">
            <v>1173</v>
          </cell>
          <cell r="H33">
            <v>1196</v>
          </cell>
          <cell r="I33">
            <v>1142</v>
          </cell>
          <cell r="J33">
            <v>1121</v>
          </cell>
          <cell r="K33">
            <v>1096</v>
          </cell>
        </row>
        <row r="34">
          <cell r="D34">
            <v>373</v>
          </cell>
          <cell r="E34">
            <v>397</v>
          </cell>
          <cell r="F34">
            <v>394</v>
          </cell>
          <cell r="G34">
            <v>399</v>
          </cell>
          <cell r="H34">
            <v>392</v>
          </cell>
          <cell r="I34">
            <v>448</v>
          </cell>
          <cell r="J34">
            <v>438</v>
          </cell>
          <cell r="K34">
            <v>455</v>
          </cell>
        </row>
        <row r="35">
          <cell r="D35">
            <v>865</v>
          </cell>
          <cell r="E35">
            <v>888</v>
          </cell>
          <cell r="F35">
            <v>928</v>
          </cell>
          <cell r="G35">
            <v>926</v>
          </cell>
          <cell r="H35">
            <v>935</v>
          </cell>
          <cell r="I35">
            <v>955</v>
          </cell>
          <cell r="J35">
            <v>956</v>
          </cell>
          <cell r="K35">
            <v>952</v>
          </cell>
        </row>
        <row r="36">
          <cell r="D36">
            <v>357</v>
          </cell>
          <cell r="E36">
            <v>369</v>
          </cell>
          <cell r="F36">
            <v>365</v>
          </cell>
          <cell r="G36">
            <v>380</v>
          </cell>
          <cell r="H36">
            <v>387</v>
          </cell>
          <cell r="I36">
            <v>385</v>
          </cell>
          <cell r="J36">
            <v>365</v>
          </cell>
          <cell r="K36">
            <v>373</v>
          </cell>
        </row>
        <row r="37">
          <cell r="D37">
            <v>0</v>
          </cell>
          <cell r="E37">
            <v>0</v>
          </cell>
          <cell r="F37">
            <v>0</v>
          </cell>
          <cell r="G37">
            <v>0</v>
          </cell>
          <cell r="H37">
            <v>0</v>
          </cell>
          <cell r="I37">
            <v>0</v>
          </cell>
          <cell r="J37">
            <v>0</v>
          </cell>
          <cell r="K37">
            <v>0</v>
          </cell>
        </row>
        <row r="41">
          <cell r="D41">
            <v>139915</v>
          </cell>
          <cell r="E41">
            <v>141497</v>
          </cell>
          <cell r="F41">
            <v>143180</v>
          </cell>
          <cell r="G41">
            <v>145520</v>
          </cell>
          <cell r="H41">
            <v>149171</v>
          </cell>
          <cell r="I41">
            <v>152911</v>
          </cell>
          <cell r="J41">
            <v>156926</v>
          </cell>
          <cell r="K41">
            <v>160773</v>
          </cell>
        </row>
        <row r="42">
          <cell r="D42">
            <v>13138</v>
          </cell>
          <cell r="E42">
            <v>13371</v>
          </cell>
          <cell r="F42">
            <v>13734</v>
          </cell>
          <cell r="G42">
            <v>13952</v>
          </cell>
          <cell r="H42">
            <v>14060</v>
          </cell>
          <cell r="I42">
            <v>14318</v>
          </cell>
          <cell r="J42">
            <v>14449</v>
          </cell>
          <cell r="K42">
            <v>14663</v>
          </cell>
        </row>
        <row r="43">
          <cell r="D43">
            <v>1414</v>
          </cell>
          <cell r="E43">
            <v>1450</v>
          </cell>
          <cell r="F43">
            <v>1500</v>
          </cell>
          <cell r="G43">
            <v>1574</v>
          </cell>
          <cell r="H43">
            <v>1624</v>
          </cell>
          <cell r="I43">
            <v>1661</v>
          </cell>
          <cell r="J43">
            <v>1765</v>
          </cell>
          <cell r="K43">
            <v>1772</v>
          </cell>
        </row>
        <row r="44">
          <cell r="D44">
            <v>23</v>
          </cell>
          <cell r="E44">
            <v>22</v>
          </cell>
          <cell r="F44">
            <v>21</v>
          </cell>
          <cell r="G44">
            <v>23</v>
          </cell>
          <cell r="H44">
            <v>22</v>
          </cell>
          <cell r="I44">
            <v>24</v>
          </cell>
          <cell r="J44">
            <v>23</v>
          </cell>
          <cell r="K44">
            <v>24</v>
          </cell>
        </row>
        <row r="45">
          <cell r="D45">
            <v>20</v>
          </cell>
          <cell r="E45">
            <v>20</v>
          </cell>
          <cell r="F45">
            <v>20</v>
          </cell>
          <cell r="G45">
            <v>23</v>
          </cell>
          <cell r="H45">
            <v>23</v>
          </cell>
          <cell r="I45">
            <v>23</v>
          </cell>
          <cell r="J45">
            <v>23</v>
          </cell>
          <cell r="K45">
            <v>23</v>
          </cell>
        </row>
        <row r="46">
          <cell r="D46">
            <v>0</v>
          </cell>
          <cell r="E46">
            <v>0</v>
          </cell>
          <cell r="F46">
            <v>0</v>
          </cell>
          <cell r="G46">
            <v>0</v>
          </cell>
          <cell r="H46">
            <v>0</v>
          </cell>
          <cell r="I46">
            <v>0</v>
          </cell>
          <cell r="J46">
            <v>0</v>
          </cell>
          <cell r="K46">
            <v>0</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Contents"/>
      <sheetName val="2. Revenue"/>
      <sheetName val="3. Opex"/>
      <sheetName val="4. Assets (RAB)"/>
      <sheetName val="4b. Assets (RAB) (Alternative)"/>
      <sheetName val="5. Operational data"/>
      <sheetName val="6. Physical Assets"/>
      <sheetName val="7. Quality of services"/>
      <sheetName val="8. Operating environment"/>
    </sheetNames>
    <sheetDataSet>
      <sheetData sheetId="0"/>
      <sheetData sheetId="1"/>
      <sheetData sheetId="2">
        <row r="7">
          <cell r="D7">
            <v>0</v>
          </cell>
          <cell r="E7">
            <v>0</v>
          </cell>
          <cell r="F7">
            <v>0</v>
          </cell>
          <cell r="G7">
            <v>0</v>
          </cell>
          <cell r="H7">
            <v>0</v>
          </cell>
          <cell r="I7">
            <v>0</v>
          </cell>
          <cell r="J7">
            <v>0</v>
          </cell>
          <cell r="K7">
            <v>0</v>
          </cell>
          <cell r="N7">
            <v>0</v>
          </cell>
          <cell r="O7">
            <v>0</v>
          </cell>
          <cell r="P7">
            <v>0</v>
          </cell>
          <cell r="Q7">
            <v>0</v>
          </cell>
          <cell r="R7">
            <v>0</v>
          </cell>
          <cell r="S7">
            <v>0</v>
          </cell>
          <cell r="T7">
            <v>0</v>
          </cell>
          <cell r="U7">
            <v>0</v>
          </cell>
        </row>
        <row r="8">
          <cell r="D8">
            <v>0</v>
          </cell>
          <cell r="E8">
            <v>0</v>
          </cell>
          <cell r="F8">
            <v>0</v>
          </cell>
          <cell r="G8">
            <v>0</v>
          </cell>
          <cell r="H8">
            <v>0</v>
          </cell>
          <cell r="I8">
            <v>0</v>
          </cell>
          <cell r="J8">
            <v>0</v>
          </cell>
          <cell r="K8">
            <v>0</v>
          </cell>
          <cell r="N8">
            <v>0</v>
          </cell>
          <cell r="O8">
            <v>0</v>
          </cell>
          <cell r="P8">
            <v>0</v>
          </cell>
          <cell r="Q8">
            <v>0</v>
          </cell>
          <cell r="R8">
            <v>0</v>
          </cell>
          <cell r="S8">
            <v>0</v>
          </cell>
          <cell r="T8">
            <v>0</v>
          </cell>
          <cell r="U8">
            <v>0</v>
          </cell>
        </row>
        <row r="9">
          <cell r="D9">
            <v>0</v>
          </cell>
          <cell r="E9">
            <v>0</v>
          </cell>
          <cell r="F9">
            <v>0</v>
          </cell>
          <cell r="G9">
            <v>0</v>
          </cell>
          <cell r="H9">
            <v>0</v>
          </cell>
          <cell r="I9">
            <v>0</v>
          </cell>
          <cell r="J9">
            <v>0</v>
          </cell>
          <cell r="K9">
            <v>0</v>
          </cell>
          <cell r="N9">
            <v>0</v>
          </cell>
          <cell r="O9">
            <v>0</v>
          </cell>
          <cell r="P9">
            <v>0</v>
          </cell>
          <cell r="Q9">
            <v>0</v>
          </cell>
          <cell r="R9">
            <v>0</v>
          </cell>
          <cell r="S9">
            <v>0</v>
          </cell>
          <cell r="T9">
            <v>0</v>
          </cell>
          <cell r="U9">
            <v>0</v>
          </cell>
        </row>
        <row r="10">
          <cell r="D10">
            <v>0</v>
          </cell>
          <cell r="E10">
            <v>0</v>
          </cell>
          <cell r="F10">
            <v>0</v>
          </cell>
          <cell r="G10">
            <v>0</v>
          </cell>
          <cell r="H10">
            <v>0</v>
          </cell>
          <cell r="I10">
            <v>0</v>
          </cell>
          <cell r="J10">
            <v>0</v>
          </cell>
          <cell r="K10">
            <v>0</v>
          </cell>
          <cell r="N10">
            <v>0</v>
          </cell>
          <cell r="O10">
            <v>0</v>
          </cell>
          <cell r="P10">
            <v>0</v>
          </cell>
          <cell r="Q10">
            <v>0</v>
          </cell>
          <cell r="R10">
            <v>0</v>
          </cell>
          <cell r="S10">
            <v>0</v>
          </cell>
          <cell r="T10">
            <v>0</v>
          </cell>
          <cell r="U10">
            <v>0</v>
          </cell>
        </row>
        <row r="11">
          <cell r="D11">
            <v>0</v>
          </cell>
          <cell r="E11">
            <v>0</v>
          </cell>
          <cell r="F11">
            <v>0</v>
          </cell>
          <cell r="G11">
            <v>0</v>
          </cell>
          <cell r="H11">
            <v>0</v>
          </cell>
          <cell r="I11">
            <v>0</v>
          </cell>
          <cell r="J11">
            <v>0</v>
          </cell>
          <cell r="K11">
            <v>0</v>
          </cell>
          <cell r="N11">
            <v>0</v>
          </cell>
          <cell r="O11">
            <v>0</v>
          </cell>
          <cell r="P11">
            <v>0</v>
          </cell>
          <cell r="Q11">
            <v>0</v>
          </cell>
          <cell r="R11">
            <v>0</v>
          </cell>
          <cell r="S11">
            <v>0</v>
          </cell>
          <cell r="T11">
            <v>0</v>
          </cell>
          <cell r="U11">
            <v>0</v>
          </cell>
        </row>
        <row r="12">
          <cell r="D12">
            <v>0</v>
          </cell>
          <cell r="E12">
            <v>0</v>
          </cell>
          <cell r="F12">
            <v>0</v>
          </cell>
          <cell r="G12">
            <v>0</v>
          </cell>
          <cell r="H12">
            <v>0</v>
          </cell>
          <cell r="I12">
            <v>0</v>
          </cell>
          <cell r="J12">
            <v>0</v>
          </cell>
          <cell r="K12">
            <v>0</v>
          </cell>
          <cell r="N12">
            <v>0</v>
          </cell>
          <cell r="O12">
            <v>0</v>
          </cell>
          <cell r="P12">
            <v>0</v>
          </cell>
          <cell r="Q12">
            <v>0</v>
          </cell>
          <cell r="R12">
            <v>0</v>
          </cell>
          <cell r="S12">
            <v>0</v>
          </cell>
          <cell r="T12">
            <v>0</v>
          </cell>
          <cell r="U12">
            <v>0</v>
          </cell>
        </row>
        <row r="13">
          <cell r="D13">
            <v>0</v>
          </cell>
          <cell r="E13">
            <v>0</v>
          </cell>
          <cell r="F13">
            <v>0</v>
          </cell>
          <cell r="G13">
            <v>0</v>
          </cell>
          <cell r="H13">
            <v>0</v>
          </cell>
          <cell r="I13">
            <v>0</v>
          </cell>
          <cell r="J13">
            <v>0</v>
          </cell>
          <cell r="K13">
            <v>0</v>
          </cell>
          <cell r="N13">
            <v>0</v>
          </cell>
          <cell r="O13">
            <v>0</v>
          </cell>
          <cell r="P13">
            <v>0</v>
          </cell>
          <cell r="Q13">
            <v>0</v>
          </cell>
          <cell r="R13">
            <v>0</v>
          </cell>
          <cell r="S13">
            <v>0</v>
          </cell>
          <cell r="T13">
            <v>0</v>
          </cell>
          <cell r="U13">
            <v>0</v>
          </cell>
        </row>
        <row r="14">
          <cell r="D14">
            <v>0</v>
          </cell>
          <cell r="E14">
            <v>0</v>
          </cell>
          <cell r="F14">
            <v>0</v>
          </cell>
          <cell r="G14">
            <v>0</v>
          </cell>
          <cell r="H14">
            <v>0</v>
          </cell>
          <cell r="I14">
            <v>0</v>
          </cell>
          <cell r="J14">
            <v>0</v>
          </cell>
          <cell r="K14">
            <v>0</v>
          </cell>
          <cell r="N14">
            <v>0</v>
          </cell>
          <cell r="O14">
            <v>0</v>
          </cell>
          <cell r="P14">
            <v>0</v>
          </cell>
          <cell r="Q14">
            <v>0</v>
          </cell>
          <cell r="R14">
            <v>0</v>
          </cell>
          <cell r="S14">
            <v>0</v>
          </cell>
          <cell r="T14">
            <v>0</v>
          </cell>
          <cell r="U14">
            <v>0</v>
          </cell>
        </row>
        <row r="15">
          <cell r="D15">
            <v>0</v>
          </cell>
          <cell r="E15">
            <v>0</v>
          </cell>
          <cell r="F15">
            <v>0</v>
          </cell>
          <cell r="G15">
            <v>0</v>
          </cell>
          <cell r="H15">
            <v>0</v>
          </cell>
          <cell r="I15">
            <v>0</v>
          </cell>
          <cell r="J15">
            <v>0</v>
          </cell>
          <cell r="K15">
            <v>0</v>
          </cell>
          <cell r="N15">
            <v>0</v>
          </cell>
          <cell r="O15">
            <v>0</v>
          </cell>
          <cell r="P15">
            <v>0</v>
          </cell>
          <cell r="Q15">
            <v>0</v>
          </cell>
          <cell r="R15">
            <v>0</v>
          </cell>
          <cell r="S15">
            <v>0</v>
          </cell>
          <cell r="T15">
            <v>0</v>
          </cell>
          <cell r="U15">
            <v>0</v>
          </cell>
        </row>
        <row r="16">
          <cell r="D16">
            <v>0</v>
          </cell>
          <cell r="E16">
            <v>0</v>
          </cell>
          <cell r="F16">
            <v>0</v>
          </cell>
          <cell r="G16">
            <v>0</v>
          </cell>
          <cell r="H16">
            <v>0</v>
          </cell>
          <cell r="I16">
            <v>0</v>
          </cell>
          <cell r="J16">
            <v>0</v>
          </cell>
          <cell r="K16">
            <v>0</v>
          </cell>
          <cell r="N16">
            <v>0</v>
          </cell>
          <cell r="O16">
            <v>0</v>
          </cell>
          <cell r="P16">
            <v>0</v>
          </cell>
          <cell r="Q16">
            <v>0</v>
          </cell>
          <cell r="R16">
            <v>0</v>
          </cell>
          <cell r="S16">
            <v>0</v>
          </cell>
          <cell r="T16">
            <v>0</v>
          </cell>
          <cell r="U16">
            <v>0</v>
          </cell>
        </row>
        <row r="17">
          <cell r="D17">
            <v>0</v>
          </cell>
          <cell r="E17">
            <v>0</v>
          </cell>
          <cell r="F17">
            <v>0</v>
          </cell>
          <cell r="G17">
            <v>0</v>
          </cell>
          <cell r="H17">
            <v>0</v>
          </cell>
          <cell r="I17">
            <v>0</v>
          </cell>
          <cell r="J17">
            <v>0</v>
          </cell>
          <cell r="K17">
            <v>0</v>
          </cell>
          <cell r="N17">
            <v>0</v>
          </cell>
          <cell r="O17">
            <v>0</v>
          </cell>
          <cell r="P17">
            <v>0</v>
          </cell>
          <cell r="Q17">
            <v>0</v>
          </cell>
          <cell r="R17">
            <v>0</v>
          </cell>
          <cell r="S17">
            <v>0</v>
          </cell>
          <cell r="T17">
            <v>0</v>
          </cell>
          <cell r="U17">
            <v>0</v>
          </cell>
        </row>
        <row r="18">
          <cell r="D18">
            <v>0</v>
          </cell>
          <cell r="E18">
            <v>0</v>
          </cell>
          <cell r="F18">
            <v>0</v>
          </cell>
          <cell r="G18">
            <v>0</v>
          </cell>
          <cell r="H18">
            <v>0</v>
          </cell>
          <cell r="I18">
            <v>0</v>
          </cell>
          <cell r="J18">
            <v>0</v>
          </cell>
          <cell r="K18">
            <v>0</v>
          </cell>
          <cell r="N18">
            <v>0</v>
          </cell>
          <cell r="O18">
            <v>0</v>
          </cell>
          <cell r="P18">
            <v>0</v>
          </cell>
          <cell r="Q18">
            <v>0</v>
          </cell>
          <cell r="R18">
            <v>0</v>
          </cell>
          <cell r="S18">
            <v>0</v>
          </cell>
          <cell r="T18">
            <v>0</v>
          </cell>
          <cell r="U18">
            <v>0</v>
          </cell>
        </row>
        <row r="19">
          <cell r="D19">
            <v>0</v>
          </cell>
          <cell r="E19">
            <v>0</v>
          </cell>
          <cell r="F19">
            <v>0</v>
          </cell>
          <cell r="G19">
            <v>0</v>
          </cell>
          <cell r="H19">
            <v>0</v>
          </cell>
          <cell r="I19">
            <v>0</v>
          </cell>
          <cell r="J19">
            <v>0</v>
          </cell>
          <cell r="K19">
            <v>0</v>
          </cell>
          <cell r="N19">
            <v>0</v>
          </cell>
          <cell r="O19">
            <v>0</v>
          </cell>
          <cell r="P19">
            <v>0</v>
          </cell>
          <cell r="Q19">
            <v>0</v>
          </cell>
          <cell r="R19">
            <v>0</v>
          </cell>
          <cell r="S19">
            <v>0</v>
          </cell>
          <cell r="T19">
            <v>0</v>
          </cell>
          <cell r="U19">
            <v>0</v>
          </cell>
        </row>
        <row r="23">
          <cell r="D23">
            <v>0</v>
          </cell>
          <cell r="E23">
            <v>0</v>
          </cell>
          <cell r="F23">
            <v>0</v>
          </cell>
          <cell r="G23">
            <v>0</v>
          </cell>
          <cell r="H23">
            <v>0</v>
          </cell>
          <cell r="I23">
            <v>0</v>
          </cell>
          <cell r="J23">
            <v>0</v>
          </cell>
          <cell r="K23">
            <v>0</v>
          </cell>
          <cell r="N23">
            <v>0</v>
          </cell>
          <cell r="O23">
            <v>0</v>
          </cell>
          <cell r="P23">
            <v>0</v>
          </cell>
          <cell r="Q23">
            <v>0</v>
          </cell>
          <cell r="R23">
            <v>0</v>
          </cell>
          <cell r="S23">
            <v>0</v>
          </cell>
          <cell r="T23">
            <v>0</v>
          </cell>
          <cell r="U23">
            <v>0</v>
          </cell>
        </row>
        <row r="24">
          <cell r="D24">
            <v>0</v>
          </cell>
          <cell r="E24">
            <v>0</v>
          </cell>
          <cell r="F24">
            <v>0</v>
          </cell>
          <cell r="G24">
            <v>0</v>
          </cell>
          <cell r="H24">
            <v>0</v>
          </cell>
          <cell r="I24">
            <v>0</v>
          </cell>
          <cell r="J24">
            <v>0</v>
          </cell>
          <cell r="K24">
            <v>0</v>
          </cell>
          <cell r="N24">
            <v>0</v>
          </cell>
          <cell r="O24">
            <v>0</v>
          </cell>
          <cell r="P24">
            <v>0</v>
          </cell>
          <cell r="Q24">
            <v>0</v>
          </cell>
          <cell r="R24">
            <v>0</v>
          </cell>
          <cell r="S24">
            <v>0</v>
          </cell>
          <cell r="T24">
            <v>0</v>
          </cell>
          <cell r="U24">
            <v>0</v>
          </cell>
        </row>
        <row r="25">
          <cell r="D25">
            <v>0</v>
          </cell>
          <cell r="E25">
            <v>0</v>
          </cell>
          <cell r="F25">
            <v>0</v>
          </cell>
          <cell r="G25">
            <v>0</v>
          </cell>
          <cell r="H25">
            <v>0</v>
          </cell>
          <cell r="I25">
            <v>0</v>
          </cell>
          <cell r="J25">
            <v>0</v>
          </cell>
          <cell r="K25">
            <v>0</v>
          </cell>
          <cell r="N25">
            <v>0</v>
          </cell>
          <cell r="O25">
            <v>0</v>
          </cell>
          <cell r="P25">
            <v>0</v>
          </cell>
          <cell r="Q25">
            <v>0</v>
          </cell>
          <cell r="R25">
            <v>0</v>
          </cell>
          <cell r="S25">
            <v>0</v>
          </cell>
          <cell r="T25">
            <v>0</v>
          </cell>
          <cell r="U25">
            <v>0</v>
          </cell>
        </row>
        <row r="26">
          <cell r="D26">
            <v>0</v>
          </cell>
          <cell r="E26">
            <v>0</v>
          </cell>
          <cell r="F26">
            <v>0</v>
          </cell>
          <cell r="G26">
            <v>0</v>
          </cell>
          <cell r="H26">
            <v>0</v>
          </cell>
          <cell r="I26">
            <v>0</v>
          </cell>
          <cell r="J26">
            <v>0</v>
          </cell>
          <cell r="K26">
            <v>0</v>
          </cell>
          <cell r="N26">
            <v>0</v>
          </cell>
          <cell r="O26">
            <v>0</v>
          </cell>
          <cell r="P26">
            <v>0</v>
          </cell>
          <cell r="Q26">
            <v>0</v>
          </cell>
          <cell r="R26">
            <v>0</v>
          </cell>
          <cell r="S26">
            <v>0</v>
          </cell>
          <cell r="T26">
            <v>0</v>
          </cell>
          <cell r="U26">
            <v>0</v>
          </cell>
        </row>
        <row r="27">
          <cell r="D27">
            <v>0</v>
          </cell>
          <cell r="E27">
            <v>0</v>
          </cell>
          <cell r="F27">
            <v>0</v>
          </cell>
          <cell r="G27">
            <v>0</v>
          </cell>
          <cell r="H27">
            <v>0</v>
          </cell>
          <cell r="I27">
            <v>0</v>
          </cell>
          <cell r="J27">
            <v>0</v>
          </cell>
          <cell r="K27">
            <v>0</v>
          </cell>
          <cell r="N27">
            <v>0</v>
          </cell>
          <cell r="O27">
            <v>0</v>
          </cell>
          <cell r="P27">
            <v>0</v>
          </cell>
          <cell r="Q27">
            <v>0</v>
          </cell>
          <cell r="R27">
            <v>0</v>
          </cell>
          <cell r="S27">
            <v>0</v>
          </cell>
          <cell r="T27">
            <v>0</v>
          </cell>
          <cell r="U27">
            <v>0</v>
          </cell>
        </row>
        <row r="28">
          <cell r="D28">
            <v>0</v>
          </cell>
          <cell r="E28">
            <v>0</v>
          </cell>
          <cell r="F28">
            <v>0</v>
          </cell>
          <cell r="G28">
            <v>0</v>
          </cell>
          <cell r="H28">
            <v>0</v>
          </cell>
          <cell r="I28">
            <v>0</v>
          </cell>
          <cell r="J28">
            <v>0</v>
          </cell>
          <cell r="K28">
            <v>0</v>
          </cell>
          <cell r="N28">
            <v>0</v>
          </cell>
          <cell r="O28">
            <v>0</v>
          </cell>
          <cell r="P28">
            <v>0</v>
          </cell>
          <cell r="Q28">
            <v>0</v>
          </cell>
          <cell r="R28">
            <v>0</v>
          </cell>
          <cell r="S28">
            <v>0</v>
          </cell>
          <cell r="T28">
            <v>0</v>
          </cell>
          <cell r="U28">
            <v>0</v>
          </cell>
        </row>
        <row r="32">
          <cell r="D32">
            <v>0</v>
          </cell>
          <cell r="E32">
            <v>0</v>
          </cell>
          <cell r="F32">
            <v>0</v>
          </cell>
          <cell r="G32">
            <v>0</v>
          </cell>
          <cell r="H32">
            <v>0</v>
          </cell>
          <cell r="I32">
            <v>0</v>
          </cell>
          <cell r="J32">
            <v>0</v>
          </cell>
          <cell r="K32">
            <v>0</v>
          </cell>
          <cell r="N32">
            <v>0</v>
          </cell>
          <cell r="O32">
            <v>0</v>
          </cell>
          <cell r="P32">
            <v>0</v>
          </cell>
          <cell r="Q32">
            <v>0</v>
          </cell>
          <cell r="R32">
            <v>0</v>
          </cell>
          <cell r="S32">
            <v>0</v>
          </cell>
          <cell r="T32">
            <v>0</v>
          </cell>
          <cell r="U32">
            <v>0</v>
          </cell>
        </row>
        <row r="33">
          <cell r="D33">
            <v>0</v>
          </cell>
          <cell r="E33">
            <v>0</v>
          </cell>
          <cell r="F33">
            <v>0</v>
          </cell>
          <cell r="G33">
            <v>0</v>
          </cell>
          <cell r="H33">
            <v>0</v>
          </cell>
          <cell r="I33">
            <v>0</v>
          </cell>
          <cell r="J33">
            <v>0</v>
          </cell>
          <cell r="K33">
            <v>0</v>
          </cell>
          <cell r="N33">
            <v>0</v>
          </cell>
          <cell r="O33">
            <v>0</v>
          </cell>
          <cell r="P33">
            <v>0</v>
          </cell>
          <cell r="Q33">
            <v>0</v>
          </cell>
          <cell r="R33">
            <v>0</v>
          </cell>
          <cell r="S33">
            <v>0</v>
          </cell>
          <cell r="T33">
            <v>0</v>
          </cell>
          <cell r="U33">
            <v>0</v>
          </cell>
        </row>
        <row r="34">
          <cell r="D34">
            <v>0</v>
          </cell>
          <cell r="E34">
            <v>0</v>
          </cell>
          <cell r="F34">
            <v>0</v>
          </cell>
          <cell r="G34">
            <v>0</v>
          </cell>
          <cell r="H34">
            <v>0</v>
          </cell>
          <cell r="I34">
            <v>0</v>
          </cell>
          <cell r="J34">
            <v>0</v>
          </cell>
          <cell r="K34">
            <v>0</v>
          </cell>
          <cell r="N34">
            <v>0</v>
          </cell>
          <cell r="O34">
            <v>0</v>
          </cell>
          <cell r="P34">
            <v>0</v>
          </cell>
          <cell r="Q34">
            <v>0</v>
          </cell>
          <cell r="R34">
            <v>0</v>
          </cell>
          <cell r="S34">
            <v>0</v>
          </cell>
          <cell r="T34">
            <v>0</v>
          </cell>
          <cell r="U34">
            <v>0</v>
          </cell>
        </row>
      </sheetData>
      <sheetData sheetId="3">
        <row r="14">
          <cell r="D14">
            <v>0</v>
          </cell>
          <cell r="E14">
            <v>0</v>
          </cell>
          <cell r="F14">
            <v>0</v>
          </cell>
          <cell r="G14">
            <v>0</v>
          </cell>
          <cell r="H14">
            <v>-42.67701405857467</v>
          </cell>
          <cell r="I14">
            <v>-22.383007312994195</v>
          </cell>
          <cell r="J14">
            <v>-34.759968110341923</v>
          </cell>
          <cell r="K14">
            <v>-64.181104613268346</v>
          </cell>
          <cell r="N14">
            <v>0</v>
          </cell>
          <cell r="O14">
            <v>0</v>
          </cell>
          <cell r="P14">
            <v>0</v>
          </cell>
          <cell r="Q14">
            <v>0</v>
          </cell>
          <cell r="R14">
            <v>0</v>
          </cell>
          <cell r="S14">
            <v>0</v>
          </cell>
          <cell r="T14">
            <v>0</v>
          </cell>
          <cell r="U14">
            <v>0</v>
          </cell>
        </row>
        <row r="15">
          <cell r="D15">
            <v>0</v>
          </cell>
          <cell r="E15">
            <v>0</v>
          </cell>
          <cell r="F15">
            <v>0</v>
          </cell>
          <cell r="G15">
            <v>0</v>
          </cell>
          <cell r="H15">
            <v>-25.175879914229554</v>
          </cell>
          <cell r="I15">
            <v>-10.700199195111166</v>
          </cell>
          <cell r="J15">
            <v>-14.878242927699707</v>
          </cell>
          <cell r="K15">
            <v>-34.515521218891806</v>
          </cell>
          <cell r="N15">
            <v>0</v>
          </cell>
          <cell r="O15">
            <v>0</v>
          </cell>
          <cell r="P15">
            <v>0</v>
          </cell>
          <cell r="Q15">
            <v>0</v>
          </cell>
          <cell r="R15">
            <v>0</v>
          </cell>
          <cell r="S15">
            <v>0</v>
          </cell>
          <cell r="T15">
            <v>0</v>
          </cell>
          <cell r="U15">
            <v>0</v>
          </cell>
        </row>
        <row r="16">
          <cell r="D16">
            <v>0</v>
          </cell>
          <cell r="E16">
            <v>0</v>
          </cell>
          <cell r="F16">
            <v>0</v>
          </cell>
          <cell r="G16">
            <v>0</v>
          </cell>
          <cell r="H16">
            <v>-31.631637363009922</v>
          </cell>
          <cell r="I16">
            <v>-16.865157618907837</v>
          </cell>
          <cell r="J16">
            <v>-28.889047310343003</v>
          </cell>
          <cell r="K16">
            <v>-36.838237250692067</v>
          </cell>
          <cell r="N16">
            <v>0</v>
          </cell>
          <cell r="O16">
            <v>0</v>
          </cell>
          <cell r="P16">
            <v>0</v>
          </cell>
          <cell r="Q16">
            <v>0</v>
          </cell>
          <cell r="R16">
            <v>0</v>
          </cell>
          <cell r="S16">
            <v>0</v>
          </cell>
          <cell r="T16">
            <v>0</v>
          </cell>
          <cell r="U16">
            <v>0</v>
          </cell>
        </row>
        <row r="17">
          <cell r="D17">
            <v>0</v>
          </cell>
          <cell r="E17">
            <v>0</v>
          </cell>
          <cell r="F17">
            <v>0</v>
          </cell>
          <cell r="G17">
            <v>0</v>
          </cell>
          <cell r="H17">
            <v>-17.202636435666392</v>
          </cell>
          <cell r="I17">
            <v>-10.509109438347247</v>
          </cell>
          <cell r="J17">
            <v>-12.226368622006412</v>
          </cell>
          <cell r="K17">
            <v>-17.011532034831575</v>
          </cell>
          <cell r="N17">
            <v>0</v>
          </cell>
          <cell r="O17">
            <v>0</v>
          </cell>
          <cell r="P17">
            <v>0</v>
          </cell>
          <cell r="Q17">
            <v>0</v>
          </cell>
          <cell r="R17">
            <v>0</v>
          </cell>
          <cell r="S17">
            <v>0</v>
          </cell>
          <cell r="T17">
            <v>0</v>
          </cell>
          <cell r="U17">
            <v>0</v>
          </cell>
        </row>
        <row r="18">
          <cell r="D18">
            <v>0</v>
          </cell>
          <cell r="E18">
            <v>0</v>
          </cell>
          <cell r="F18">
            <v>0</v>
          </cell>
          <cell r="G18">
            <v>0</v>
          </cell>
          <cell r="H18">
            <v>0</v>
          </cell>
          <cell r="I18">
            <v>0</v>
          </cell>
          <cell r="J18">
            <v>0</v>
          </cell>
          <cell r="K18">
            <v>0</v>
          </cell>
          <cell r="N18">
            <v>0</v>
          </cell>
          <cell r="O18">
            <v>0</v>
          </cell>
          <cell r="P18">
            <v>0</v>
          </cell>
          <cell r="Q18">
            <v>0</v>
          </cell>
          <cell r="R18">
            <v>0</v>
          </cell>
          <cell r="S18">
            <v>0</v>
          </cell>
          <cell r="T18">
            <v>0</v>
          </cell>
          <cell r="U18">
            <v>0</v>
          </cell>
        </row>
        <row r="19">
          <cell r="D19">
            <v>0</v>
          </cell>
          <cell r="E19">
            <v>0</v>
          </cell>
          <cell r="F19">
            <v>0</v>
          </cell>
          <cell r="G19">
            <v>0</v>
          </cell>
          <cell r="H19">
            <v>-35.328915077723529</v>
          </cell>
          <cell r="I19">
            <v>-24.689653393142535</v>
          </cell>
          <cell r="J19">
            <v>-55.256299841320384</v>
          </cell>
          <cell r="K19">
            <v>-76.487180497489902</v>
          </cell>
          <cell r="N19">
            <v>0</v>
          </cell>
          <cell r="O19">
            <v>0</v>
          </cell>
          <cell r="P19">
            <v>0</v>
          </cell>
          <cell r="Q19">
            <v>0</v>
          </cell>
          <cell r="R19">
            <v>0</v>
          </cell>
          <cell r="S19">
            <v>0</v>
          </cell>
          <cell r="T19">
            <v>0</v>
          </cell>
          <cell r="U19">
            <v>0</v>
          </cell>
        </row>
        <row r="20">
          <cell r="D20">
            <v>0</v>
          </cell>
          <cell r="E20">
            <v>0</v>
          </cell>
          <cell r="F20">
            <v>0</v>
          </cell>
          <cell r="G20">
            <v>0</v>
          </cell>
          <cell r="H20">
            <v>0</v>
          </cell>
          <cell r="I20">
            <v>-0.16712264497004142</v>
          </cell>
          <cell r="J20">
            <v>-0.31074118295518888</v>
          </cell>
          <cell r="K20">
            <v>-0.70452985803063717</v>
          </cell>
          <cell r="N20">
            <v>0</v>
          </cell>
          <cell r="O20">
            <v>0</v>
          </cell>
          <cell r="P20">
            <v>0</v>
          </cell>
          <cell r="Q20">
            <v>0</v>
          </cell>
          <cell r="R20">
            <v>0</v>
          </cell>
          <cell r="S20">
            <v>0</v>
          </cell>
          <cell r="T20">
            <v>0</v>
          </cell>
          <cell r="U20">
            <v>0</v>
          </cell>
        </row>
        <row r="21">
          <cell r="D21">
            <v>0</v>
          </cell>
          <cell r="E21">
            <v>0</v>
          </cell>
          <cell r="F21">
            <v>0</v>
          </cell>
          <cell r="G21">
            <v>0</v>
          </cell>
          <cell r="H21">
            <v>0</v>
          </cell>
          <cell r="I21">
            <v>0</v>
          </cell>
          <cell r="J21">
            <v>0</v>
          </cell>
          <cell r="K21">
            <v>0</v>
          </cell>
          <cell r="N21">
            <v>0</v>
          </cell>
          <cell r="O21">
            <v>0</v>
          </cell>
          <cell r="P21">
            <v>0</v>
          </cell>
          <cell r="Q21">
            <v>0</v>
          </cell>
          <cell r="R21">
            <v>0</v>
          </cell>
          <cell r="S21">
            <v>0</v>
          </cell>
          <cell r="T21">
            <v>0</v>
          </cell>
          <cell r="U21">
            <v>0</v>
          </cell>
        </row>
        <row r="22">
          <cell r="D22">
            <v>0</v>
          </cell>
          <cell r="E22">
            <v>0</v>
          </cell>
          <cell r="F22">
            <v>0</v>
          </cell>
          <cell r="G22">
            <v>0</v>
          </cell>
          <cell r="H22">
            <v>-742.35109532213744</v>
          </cell>
          <cell r="I22">
            <v>-355.32977127706999</v>
          </cell>
          <cell r="J22">
            <v>-3130.3580760176515</v>
          </cell>
          <cell r="K22">
            <v>-4542.2407868746732</v>
          </cell>
          <cell r="N22">
            <v>0</v>
          </cell>
          <cell r="O22">
            <v>0</v>
          </cell>
          <cell r="P22">
            <v>0</v>
          </cell>
          <cell r="Q22">
            <v>0</v>
          </cell>
          <cell r="R22">
            <v>0</v>
          </cell>
          <cell r="S22">
            <v>0</v>
          </cell>
          <cell r="T22">
            <v>0</v>
          </cell>
          <cell r="U22">
            <v>0</v>
          </cell>
        </row>
        <row r="23">
          <cell r="D23">
            <v>0</v>
          </cell>
          <cell r="E23">
            <v>0</v>
          </cell>
          <cell r="F23">
            <v>0</v>
          </cell>
          <cell r="G23">
            <v>0</v>
          </cell>
          <cell r="H23">
            <v>0</v>
          </cell>
          <cell r="I23">
            <v>0</v>
          </cell>
          <cell r="J23">
            <v>0</v>
          </cell>
          <cell r="K23">
            <v>0</v>
          </cell>
          <cell r="N23">
            <v>0</v>
          </cell>
          <cell r="O23">
            <v>0</v>
          </cell>
          <cell r="P23">
            <v>0</v>
          </cell>
          <cell r="Q23">
            <v>0</v>
          </cell>
          <cell r="R23">
            <v>0</v>
          </cell>
          <cell r="S23">
            <v>0</v>
          </cell>
          <cell r="T23">
            <v>0</v>
          </cell>
          <cell r="U23">
            <v>0</v>
          </cell>
        </row>
        <row r="24">
          <cell r="D24">
            <v>0</v>
          </cell>
          <cell r="E24">
            <v>0</v>
          </cell>
          <cell r="F24">
            <v>0</v>
          </cell>
          <cell r="G24">
            <v>0</v>
          </cell>
          <cell r="H24">
            <v>-53.77966530027053</v>
          </cell>
          <cell r="I24">
            <v>-23.537719445409628</v>
          </cell>
          <cell r="J24">
            <v>-44.554465924447314</v>
          </cell>
          <cell r="K24">
            <v>-58.307979805975094</v>
          </cell>
          <cell r="N24">
            <v>0</v>
          </cell>
          <cell r="O24">
            <v>0</v>
          </cell>
          <cell r="P24">
            <v>0</v>
          </cell>
          <cell r="Q24">
            <v>0</v>
          </cell>
          <cell r="R24">
            <v>0</v>
          </cell>
          <cell r="S24">
            <v>0</v>
          </cell>
          <cell r="T24">
            <v>0</v>
          </cell>
          <cell r="U24">
            <v>0</v>
          </cell>
        </row>
        <row r="25">
          <cell r="D25">
            <v>0</v>
          </cell>
          <cell r="E25">
            <v>0</v>
          </cell>
          <cell r="F25">
            <v>0</v>
          </cell>
          <cell r="G25">
            <v>0</v>
          </cell>
          <cell r="H25">
            <v>0</v>
          </cell>
          <cell r="I25">
            <v>0</v>
          </cell>
          <cell r="J25">
            <v>0</v>
          </cell>
          <cell r="K25">
            <v>0</v>
          </cell>
          <cell r="N25">
            <v>0</v>
          </cell>
          <cell r="O25">
            <v>0</v>
          </cell>
          <cell r="P25">
            <v>0</v>
          </cell>
          <cell r="Q25">
            <v>0</v>
          </cell>
          <cell r="R25">
            <v>0</v>
          </cell>
          <cell r="S25">
            <v>0</v>
          </cell>
          <cell r="T25">
            <v>0</v>
          </cell>
          <cell r="U25">
            <v>0</v>
          </cell>
        </row>
        <row r="26">
          <cell r="D26">
            <v>0</v>
          </cell>
          <cell r="E26">
            <v>0</v>
          </cell>
          <cell r="F26">
            <v>0</v>
          </cell>
          <cell r="G26">
            <v>0</v>
          </cell>
          <cell r="H26">
            <v>-10.834446018137179</v>
          </cell>
          <cell r="I26">
            <v>-5.8794966821023698</v>
          </cell>
          <cell r="J26">
            <v>-11.983099972419829</v>
          </cell>
          <cell r="K26">
            <v>-15.123829766859266</v>
          </cell>
          <cell r="N26">
            <v>0</v>
          </cell>
          <cell r="O26">
            <v>0</v>
          </cell>
          <cell r="P26">
            <v>0</v>
          </cell>
          <cell r="Q26">
            <v>0</v>
          </cell>
          <cell r="R26">
            <v>0</v>
          </cell>
          <cell r="S26">
            <v>0</v>
          </cell>
          <cell r="T26">
            <v>0</v>
          </cell>
          <cell r="U26">
            <v>0</v>
          </cell>
        </row>
        <row r="27">
          <cell r="D27">
            <v>0</v>
          </cell>
          <cell r="E27">
            <v>0</v>
          </cell>
          <cell r="F27">
            <v>0</v>
          </cell>
          <cell r="G27">
            <v>0</v>
          </cell>
          <cell r="H27">
            <v>0</v>
          </cell>
          <cell r="I27">
            <v>0</v>
          </cell>
          <cell r="J27">
            <v>0</v>
          </cell>
          <cell r="K27">
            <v>0</v>
          </cell>
          <cell r="N27">
            <v>0</v>
          </cell>
          <cell r="O27">
            <v>0</v>
          </cell>
          <cell r="P27">
            <v>0</v>
          </cell>
          <cell r="Q27">
            <v>0</v>
          </cell>
          <cell r="R27">
            <v>0</v>
          </cell>
          <cell r="S27">
            <v>0</v>
          </cell>
          <cell r="T27">
            <v>0</v>
          </cell>
          <cell r="U27">
            <v>0</v>
          </cell>
        </row>
        <row r="28">
          <cell r="D28">
            <v>0</v>
          </cell>
          <cell r="E28">
            <v>0</v>
          </cell>
          <cell r="F28">
            <v>0</v>
          </cell>
          <cell r="G28">
            <v>0</v>
          </cell>
          <cell r="H28">
            <v>-19.08654455034765</v>
          </cell>
          <cell r="I28">
            <v>-9.8809666896497248</v>
          </cell>
          <cell r="J28">
            <v>-18.925073323105945</v>
          </cell>
          <cell r="K28">
            <v>-23.863368252313187</v>
          </cell>
          <cell r="N28">
            <v>0</v>
          </cell>
          <cell r="O28">
            <v>0</v>
          </cell>
          <cell r="P28">
            <v>0</v>
          </cell>
          <cell r="Q28">
            <v>0</v>
          </cell>
          <cell r="R28">
            <v>0</v>
          </cell>
          <cell r="S28">
            <v>0</v>
          </cell>
          <cell r="T28">
            <v>0</v>
          </cell>
          <cell r="U28">
            <v>0</v>
          </cell>
        </row>
        <row r="29">
          <cell r="D29">
            <v>0</v>
          </cell>
          <cell r="E29">
            <v>0</v>
          </cell>
          <cell r="F29">
            <v>0</v>
          </cell>
          <cell r="G29">
            <v>0</v>
          </cell>
          <cell r="H29">
            <v>-1.7992868493841849</v>
          </cell>
          <cell r="I29">
            <v>-0.61690619644150646</v>
          </cell>
          <cell r="J29">
            <v>-1.2520379870277452</v>
          </cell>
          <cell r="K29">
            <v>-1.0197283950105918</v>
          </cell>
          <cell r="N29">
            <v>0</v>
          </cell>
          <cell r="O29">
            <v>0</v>
          </cell>
          <cell r="P29">
            <v>0</v>
          </cell>
          <cell r="Q29">
            <v>0</v>
          </cell>
          <cell r="R29">
            <v>0</v>
          </cell>
          <cell r="S29">
            <v>0</v>
          </cell>
          <cell r="T29">
            <v>0</v>
          </cell>
          <cell r="U29">
            <v>0</v>
          </cell>
        </row>
        <row r="30">
          <cell r="D30">
            <v>0</v>
          </cell>
          <cell r="E30">
            <v>0</v>
          </cell>
          <cell r="F30">
            <v>0</v>
          </cell>
          <cell r="G30">
            <v>0</v>
          </cell>
          <cell r="H30">
            <v>-8.909255467131775</v>
          </cell>
          <cell r="I30">
            <v>-2.1658581043044993</v>
          </cell>
          <cell r="J30">
            <v>-7.3979642451136103</v>
          </cell>
          <cell r="K30">
            <v>-0.434302628756567</v>
          </cell>
          <cell r="N30">
            <v>0</v>
          </cell>
          <cell r="O30">
            <v>0</v>
          </cell>
          <cell r="P30">
            <v>0</v>
          </cell>
          <cell r="Q30">
            <v>0</v>
          </cell>
          <cell r="R30">
            <v>0</v>
          </cell>
          <cell r="S30">
            <v>0</v>
          </cell>
          <cell r="T30">
            <v>0</v>
          </cell>
          <cell r="U30">
            <v>0</v>
          </cell>
        </row>
        <row r="31">
          <cell r="D31">
            <v>0</v>
          </cell>
          <cell r="E31">
            <v>0</v>
          </cell>
          <cell r="F31">
            <v>0</v>
          </cell>
          <cell r="G31">
            <v>0</v>
          </cell>
          <cell r="H31">
            <v>-0.14546623378164766</v>
          </cell>
          <cell r="I31">
            <v>-0.13533855950208704</v>
          </cell>
          <cell r="J31">
            <v>-0.14769235300978562</v>
          </cell>
          <cell r="K31">
            <v>-0.33403142788643136</v>
          </cell>
          <cell r="N31">
            <v>0</v>
          </cell>
          <cell r="O31">
            <v>0</v>
          </cell>
          <cell r="P31">
            <v>0</v>
          </cell>
          <cell r="Q31">
            <v>0</v>
          </cell>
          <cell r="R31">
            <v>0</v>
          </cell>
          <cell r="S31">
            <v>0</v>
          </cell>
          <cell r="T31">
            <v>0</v>
          </cell>
          <cell r="U31">
            <v>0</v>
          </cell>
        </row>
        <row r="32">
          <cell r="D32">
            <v>0</v>
          </cell>
          <cell r="E32">
            <v>0</v>
          </cell>
          <cell r="F32">
            <v>0</v>
          </cell>
          <cell r="G32">
            <v>0</v>
          </cell>
          <cell r="H32">
            <v>-3.5980558728636471</v>
          </cell>
          <cell r="I32">
            <v>-2.5864233775059722</v>
          </cell>
          <cell r="J32">
            <v>-3.1346622357896039</v>
          </cell>
          <cell r="K32">
            <v>-2.5754761109565547</v>
          </cell>
          <cell r="N32">
            <v>0</v>
          </cell>
          <cell r="O32">
            <v>0</v>
          </cell>
          <cell r="P32">
            <v>0</v>
          </cell>
          <cell r="Q32">
            <v>0</v>
          </cell>
          <cell r="R32">
            <v>0</v>
          </cell>
          <cell r="S32">
            <v>0</v>
          </cell>
          <cell r="T32">
            <v>0</v>
          </cell>
          <cell r="U32">
            <v>0</v>
          </cell>
        </row>
        <row r="33">
          <cell r="D33">
            <v>0</v>
          </cell>
          <cell r="E33">
            <v>0</v>
          </cell>
          <cell r="F33">
            <v>0</v>
          </cell>
          <cell r="G33">
            <v>0</v>
          </cell>
          <cell r="H33">
            <v>-13.883253287372607</v>
          </cell>
          <cell r="I33">
            <v>-9.709092115832501</v>
          </cell>
          <cell r="J33">
            <v>-20.721751984399038</v>
          </cell>
          <cell r="K33">
            <v>-33.118988113489593</v>
          </cell>
          <cell r="N33">
            <v>0</v>
          </cell>
          <cell r="O33">
            <v>0</v>
          </cell>
          <cell r="P33">
            <v>0</v>
          </cell>
          <cell r="Q33">
            <v>0</v>
          </cell>
          <cell r="R33">
            <v>0</v>
          </cell>
          <cell r="S33">
            <v>0</v>
          </cell>
          <cell r="T33">
            <v>0</v>
          </cell>
          <cell r="U33">
            <v>0</v>
          </cell>
        </row>
        <row r="34">
          <cell r="D34">
            <v>0</v>
          </cell>
          <cell r="E34">
            <v>0</v>
          </cell>
          <cell r="F34">
            <v>0</v>
          </cell>
          <cell r="G34">
            <v>0</v>
          </cell>
          <cell r="H34">
            <v>-69.432337348315798</v>
          </cell>
          <cell r="I34">
            <v>-38.022955749426572</v>
          </cell>
          <cell r="J34">
            <v>-77.976373463897559</v>
          </cell>
          <cell r="K34">
            <v>-136.0158525486159</v>
          </cell>
          <cell r="N34">
            <v>0</v>
          </cell>
          <cell r="O34">
            <v>0</v>
          </cell>
          <cell r="P34">
            <v>0</v>
          </cell>
          <cell r="Q34">
            <v>0</v>
          </cell>
          <cell r="R34">
            <v>0</v>
          </cell>
          <cell r="S34">
            <v>0</v>
          </cell>
          <cell r="T34">
            <v>0</v>
          </cell>
          <cell r="U34">
            <v>0</v>
          </cell>
        </row>
        <row r="35">
          <cell r="D35">
            <v>0</v>
          </cell>
          <cell r="E35">
            <v>0</v>
          </cell>
          <cell r="F35">
            <v>0</v>
          </cell>
          <cell r="G35">
            <v>0</v>
          </cell>
          <cell r="H35">
            <v>-22.045995000053619</v>
          </cell>
          <cell r="I35">
            <v>-16.469706712797468</v>
          </cell>
          <cell r="J35">
            <v>-26.220138559093986</v>
          </cell>
          <cell r="K35">
            <v>-37.596779540594156</v>
          </cell>
          <cell r="N35">
            <v>0</v>
          </cell>
          <cell r="O35">
            <v>0</v>
          </cell>
          <cell r="P35">
            <v>0</v>
          </cell>
          <cell r="Q35">
            <v>0</v>
          </cell>
          <cell r="R35">
            <v>0</v>
          </cell>
          <cell r="S35">
            <v>0</v>
          </cell>
          <cell r="T35">
            <v>0</v>
          </cell>
          <cell r="U35">
            <v>0</v>
          </cell>
        </row>
        <row r="36">
          <cell r="D36">
            <v>0</v>
          </cell>
          <cell r="E36">
            <v>0</v>
          </cell>
          <cell r="F36">
            <v>0</v>
          </cell>
          <cell r="G36">
            <v>0</v>
          </cell>
          <cell r="H36">
            <v>-16.312492384221013</v>
          </cell>
          <cell r="I36">
            <v>-9.0736798502744467</v>
          </cell>
          <cell r="J36">
            <v>-12.439005578532672</v>
          </cell>
          <cell r="K36">
            <v>-15.352487326548172</v>
          </cell>
          <cell r="N36">
            <v>0</v>
          </cell>
          <cell r="O36">
            <v>0</v>
          </cell>
          <cell r="P36">
            <v>0</v>
          </cell>
          <cell r="Q36">
            <v>0</v>
          </cell>
          <cell r="R36">
            <v>0</v>
          </cell>
          <cell r="S36">
            <v>0</v>
          </cell>
          <cell r="T36">
            <v>0</v>
          </cell>
          <cell r="U36">
            <v>0</v>
          </cell>
        </row>
        <row r="37">
          <cell r="D37">
            <v>0</v>
          </cell>
          <cell r="E37">
            <v>0</v>
          </cell>
          <cell r="F37">
            <v>0</v>
          </cell>
          <cell r="G37">
            <v>0</v>
          </cell>
          <cell r="H37">
            <v>-2.5444028419477918</v>
          </cell>
          <cell r="I37">
            <v>-1.1173497218730011</v>
          </cell>
          <cell r="J37">
            <v>-2.0110820335805655</v>
          </cell>
          <cell r="K37">
            <v>-4.3248186869679737</v>
          </cell>
          <cell r="N37">
            <v>0</v>
          </cell>
          <cell r="O37">
            <v>0</v>
          </cell>
          <cell r="P37">
            <v>0</v>
          </cell>
          <cell r="Q37">
            <v>0</v>
          </cell>
          <cell r="R37">
            <v>0</v>
          </cell>
          <cell r="S37">
            <v>0</v>
          </cell>
          <cell r="T37">
            <v>0</v>
          </cell>
          <cell r="U37">
            <v>0</v>
          </cell>
        </row>
        <row r="38">
          <cell r="D38">
            <v>0</v>
          </cell>
          <cell r="E38">
            <v>0</v>
          </cell>
          <cell r="F38">
            <v>0</v>
          </cell>
          <cell r="G38">
            <v>0</v>
          </cell>
          <cell r="H38">
            <v>0</v>
          </cell>
          <cell r="I38">
            <v>0</v>
          </cell>
          <cell r="J38">
            <v>0</v>
          </cell>
          <cell r="K38">
            <v>0</v>
          </cell>
          <cell r="N38">
            <v>0</v>
          </cell>
          <cell r="O38">
            <v>0</v>
          </cell>
          <cell r="P38">
            <v>0</v>
          </cell>
          <cell r="Q38">
            <v>0</v>
          </cell>
          <cell r="R38">
            <v>0</v>
          </cell>
          <cell r="S38">
            <v>0</v>
          </cell>
          <cell r="T38">
            <v>0</v>
          </cell>
          <cell r="U38">
            <v>0</v>
          </cell>
        </row>
        <row r="39">
          <cell r="D39">
            <v>0</v>
          </cell>
          <cell r="E39">
            <v>0</v>
          </cell>
          <cell r="F39">
            <v>0</v>
          </cell>
          <cell r="G39">
            <v>0</v>
          </cell>
          <cell r="H39">
            <v>0</v>
          </cell>
          <cell r="I39">
            <v>0</v>
          </cell>
          <cell r="J39">
            <v>0</v>
          </cell>
          <cell r="K39">
            <v>0</v>
          </cell>
          <cell r="N39">
            <v>0</v>
          </cell>
          <cell r="O39">
            <v>0</v>
          </cell>
          <cell r="P39">
            <v>0</v>
          </cell>
          <cell r="Q39">
            <v>0</v>
          </cell>
          <cell r="R39">
            <v>0</v>
          </cell>
          <cell r="S39">
            <v>0</v>
          </cell>
          <cell r="T39">
            <v>0</v>
          </cell>
          <cell r="U39">
            <v>0</v>
          </cell>
        </row>
        <row r="63">
          <cell r="D63">
            <v>0</v>
          </cell>
          <cell r="E63">
            <v>0</v>
          </cell>
          <cell r="F63">
            <v>0</v>
          </cell>
          <cell r="G63">
            <v>0</v>
          </cell>
          <cell r="H63">
            <v>0</v>
          </cell>
          <cell r="I63">
            <v>0</v>
          </cell>
          <cell r="J63">
            <v>0</v>
          </cell>
          <cell r="K63">
            <v>0</v>
          </cell>
        </row>
        <row r="64">
          <cell r="D64">
            <v>0</v>
          </cell>
          <cell r="E64">
            <v>0</v>
          </cell>
          <cell r="F64">
            <v>0</v>
          </cell>
          <cell r="G64">
            <v>0</v>
          </cell>
          <cell r="H64">
            <v>0</v>
          </cell>
          <cell r="I64">
            <v>0</v>
          </cell>
          <cell r="J64">
            <v>0</v>
          </cell>
          <cell r="K64">
            <v>0</v>
          </cell>
        </row>
        <row r="65">
          <cell r="D65">
            <v>0</v>
          </cell>
          <cell r="E65">
            <v>0</v>
          </cell>
          <cell r="F65">
            <v>0</v>
          </cell>
          <cell r="G65">
            <v>0</v>
          </cell>
          <cell r="H65">
            <v>0</v>
          </cell>
          <cell r="I65">
            <v>0</v>
          </cell>
          <cell r="J65">
            <v>0</v>
          </cell>
          <cell r="K65">
            <v>0</v>
          </cell>
        </row>
        <row r="66">
          <cell r="D66">
            <v>0</v>
          </cell>
          <cell r="E66">
            <v>0</v>
          </cell>
          <cell r="F66">
            <v>0</v>
          </cell>
          <cell r="G66">
            <v>0</v>
          </cell>
          <cell r="H66">
            <v>0</v>
          </cell>
          <cell r="I66">
            <v>0</v>
          </cell>
          <cell r="J66">
            <v>0</v>
          </cell>
          <cell r="K66">
            <v>0</v>
          </cell>
        </row>
        <row r="67">
          <cell r="D67">
            <v>0</v>
          </cell>
          <cell r="E67">
            <v>0</v>
          </cell>
          <cell r="F67">
            <v>0</v>
          </cell>
          <cell r="G67">
            <v>0</v>
          </cell>
          <cell r="H67">
            <v>0</v>
          </cell>
          <cell r="I67">
            <v>0</v>
          </cell>
          <cell r="J67">
            <v>0</v>
          </cell>
          <cell r="K67">
            <v>0</v>
          </cell>
        </row>
        <row r="68">
          <cell r="D68">
            <v>0</v>
          </cell>
          <cell r="E68">
            <v>0</v>
          </cell>
          <cell r="F68">
            <v>0</v>
          </cell>
          <cell r="G68">
            <v>0</v>
          </cell>
          <cell r="H68">
            <v>0</v>
          </cell>
          <cell r="I68">
            <v>0</v>
          </cell>
          <cell r="J68">
            <v>0</v>
          </cell>
          <cell r="K68">
            <v>0</v>
          </cell>
        </row>
        <row r="70">
          <cell r="D70">
            <v>0</v>
          </cell>
          <cell r="E70">
            <v>0</v>
          </cell>
          <cell r="F70">
            <v>0</v>
          </cell>
          <cell r="G70">
            <v>0</v>
          </cell>
          <cell r="H70">
            <v>0</v>
          </cell>
          <cell r="I70">
            <v>0</v>
          </cell>
          <cell r="J70">
            <v>0</v>
          </cell>
          <cell r="K70">
            <v>0</v>
          </cell>
        </row>
        <row r="71">
          <cell r="D71">
            <v>0</v>
          </cell>
          <cell r="E71">
            <v>0</v>
          </cell>
          <cell r="F71">
            <v>0</v>
          </cell>
          <cell r="G71">
            <v>0</v>
          </cell>
          <cell r="H71">
            <v>0</v>
          </cell>
          <cell r="I71">
            <v>0</v>
          </cell>
          <cell r="J71">
            <v>0</v>
          </cell>
          <cell r="K71">
            <v>0</v>
          </cell>
        </row>
        <row r="72">
          <cell r="D72">
            <v>0</v>
          </cell>
          <cell r="E72">
            <v>0</v>
          </cell>
          <cell r="F72">
            <v>0</v>
          </cell>
          <cell r="G72">
            <v>0</v>
          </cell>
          <cell r="H72">
            <v>0</v>
          </cell>
          <cell r="I72">
            <v>0</v>
          </cell>
          <cell r="J72">
            <v>0</v>
          </cell>
          <cell r="K72">
            <v>0</v>
          </cell>
        </row>
        <row r="73">
          <cell r="D73">
            <v>0</v>
          </cell>
          <cell r="E73">
            <v>0</v>
          </cell>
          <cell r="F73">
            <v>0</v>
          </cell>
          <cell r="G73">
            <v>0</v>
          </cell>
          <cell r="H73">
            <v>0</v>
          </cell>
          <cell r="I73">
            <v>0</v>
          </cell>
          <cell r="J73">
            <v>0</v>
          </cell>
          <cell r="K73">
            <v>0</v>
          </cell>
        </row>
        <row r="74">
          <cell r="D74">
            <v>0</v>
          </cell>
          <cell r="E74">
            <v>0</v>
          </cell>
          <cell r="F74">
            <v>0</v>
          </cell>
          <cell r="G74">
            <v>0</v>
          </cell>
          <cell r="H74">
            <v>0</v>
          </cell>
          <cell r="I74">
            <v>0</v>
          </cell>
          <cell r="J74">
            <v>0</v>
          </cell>
          <cell r="K74">
            <v>0</v>
          </cell>
        </row>
        <row r="75">
          <cell r="D75">
            <v>0</v>
          </cell>
          <cell r="E75">
            <v>0</v>
          </cell>
          <cell r="F75">
            <v>0</v>
          </cell>
          <cell r="G75">
            <v>0</v>
          </cell>
          <cell r="H75">
            <v>0</v>
          </cell>
          <cell r="I75">
            <v>0</v>
          </cell>
          <cell r="J75">
            <v>0</v>
          </cell>
          <cell r="K75">
            <v>0</v>
          </cell>
        </row>
        <row r="78">
          <cell r="D78">
            <v>0</v>
          </cell>
          <cell r="E78">
            <v>0</v>
          </cell>
          <cell r="F78">
            <v>0</v>
          </cell>
          <cell r="G78">
            <v>0</v>
          </cell>
          <cell r="H78">
            <v>0</v>
          </cell>
          <cell r="I78">
            <v>0</v>
          </cell>
          <cell r="J78">
            <v>0</v>
          </cell>
          <cell r="K78">
            <v>0</v>
          </cell>
        </row>
        <row r="79">
          <cell r="D79">
            <v>0</v>
          </cell>
          <cell r="E79">
            <v>0</v>
          </cell>
          <cell r="F79">
            <v>0</v>
          </cell>
          <cell r="G79">
            <v>0</v>
          </cell>
          <cell r="H79">
            <v>0</v>
          </cell>
          <cell r="I79">
            <v>0</v>
          </cell>
          <cell r="J79">
            <v>0</v>
          </cell>
          <cell r="K79">
            <v>0</v>
          </cell>
        </row>
        <row r="80">
          <cell r="D80">
            <v>0</v>
          </cell>
          <cell r="E80">
            <v>0</v>
          </cell>
          <cell r="F80">
            <v>0</v>
          </cell>
          <cell r="G80">
            <v>0</v>
          </cell>
          <cell r="H80">
            <v>0</v>
          </cell>
          <cell r="I80">
            <v>0</v>
          </cell>
          <cell r="J80">
            <v>0</v>
          </cell>
          <cell r="K80">
            <v>0</v>
          </cell>
        </row>
        <row r="81">
          <cell r="D81">
            <v>0</v>
          </cell>
          <cell r="E81">
            <v>0</v>
          </cell>
          <cell r="F81">
            <v>0</v>
          </cell>
          <cell r="G81">
            <v>0</v>
          </cell>
          <cell r="H81">
            <v>0</v>
          </cell>
          <cell r="I81">
            <v>0</v>
          </cell>
          <cell r="J81">
            <v>0</v>
          </cell>
          <cell r="K81">
            <v>0</v>
          </cell>
        </row>
        <row r="82">
          <cell r="D82">
            <v>0</v>
          </cell>
          <cell r="E82">
            <v>0</v>
          </cell>
          <cell r="F82">
            <v>0</v>
          </cell>
          <cell r="G82">
            <v>0</v>
          </cell>
          <cell r="H82">
            <v>0</v>
          </cell>
          <cell r="I82">
            <v>0</v>
          </cell>
          <cell r="J82">
            <v>0</v>
          </cell>
          <cell r="K82">
            <v>0</v>
          </cell>
        </row>
        <row r="83">
          <cell r="D83">
            <v>0</v>
          </cell>
          <cell r="E83">
            <v>0</v>
          </cell>
          <cell r="F83">
            <v>0</v>
          </cell>
          <cell r="G83">
            <v>0</v>
          </cell>
          <cell r="H83">
            <v>0</v>
          </cell>
          <cell r="I83">
            <v>0</v>
          </cell>
          <cell r="J83">
            <v>0</v>
          </cell>
          <cell r="K83">
            <v>0</v>
          </cell>
        </row>
        <row r="85">
          <cell r="D85">
            <v>0</v>
          </cell>
          <cell r="E85">
            <v>0</v>
          </cell>
          <cell r="F85">
            <v>0</v>
          </cell>
          <cell r="G85">
            <v>0</v>
          </cell>
          <cell r="H85">
            <v>0</v>
          </cell>
          <cell r="I85">
            <v>0</v>
          </cell>
          <cell r="J85">
            <v>0</v>
          </cell>
          <cell r="K85">
            <v>0</v>
          </cell>
        </row>
        <row r="86">
          <cell r="D86">
            <v>0</v>
          </cell>
          <cell r="E86">
            <v>0</v>
          </cell>
          <cell r="F86">
            <v>0</v>
          </cell>
          <cell r="G86">
            <v>0</v>
          </cell>
          <cell r="H86">
            <v>0</v>
          </cell>
          <cell r="I86">
            <v>0</v>
          </cell>
          <cell r="J86">
            <v>0</v>
          </cell>
          <cell r="K86">
            <v>0</v>
          </cell>
        </row>
        <row r="87">
          <cell r="D87">
            <v>0</v>
          </cell>
          <cell r="E87">
            <v>0</v>
          </cell>
          <cell r="F87">
            <v>0</v>
          </cell>
          <cell r="G87">
            <v>0</v>
          </cell>
          <cell r="H87">
            <v>0</v>
          </cell>
          <cell r="I87">
            <v>0</v>
          </cell>
          <cell r="J87">
            <v>0</v>
          </cell>
          <cell r="K87">
            <v>0</v>
          </cell>
        </row>
        <row r="88">
          <cell r="D88">
            <v>0</v>
          </cell>
          <cell r="E88">
            <v>0</v>
          </cell>
          <cell r="F88">
            <v>0</v>
          </cell>
          <cell r="G88">
            <v>0</v>
          </cell>
          <cell r="H88">
            <v>0</v>
          </cell>
          <cell r="I88">
            <v>0</v>
          </cell>
          <cell r="J88">
            <v>0</v>
          </cell>
          <cell r="K88">
            <v>0</v>
          </cell>
        </row>
        <row r="89">
          <cell r="D89">
            <v>0</v>
          </cell>
          <cell r="E89">
            <v>0</v>
          </cell>
          <cell r="F89">
            <v>0</v>
          </cell>
          <cell r="G89">
            <v>0</v>
          </cell>
          <cell r="H89">
            <v>0</v>
          </cell>
          <cell r="I89">
            <v>0</v>
          </cell>
          <cell r="J89">
            <v>0</v>
          </cell>
          <cell r="K89">
            <v>0</v>
          </cell>
        </row>
        <row r="90">
          <cell r="D90">
            <v>0</v>
          </cell>
          <cell r="E90">
            <v>0</v>
          </cell>
          <cell r="F90">
            <v>0</v>
          </cell>
          <cell r="G90">
            <v>0</v>
          </cell>
          <cell r="H90">
            <v>0</v>
          </cell>
          <cell r="I90">
            <v>0</v>
          </cell>
          <cell r="J90">
            <v>0</v>
          </cell>
          <cell r="K90">
            <v>0</v>
          </cell>
        </row>
        <row r="93">
          <cell r="D93">
            <v>0</v>
          </cell>
          <cell r="E93">
            <v>0</v>
          </cell>
          <cell r="F93">
            <v>0</v>
          </cell>
          <cell r="G93">
            <v>0</v>
          </cell>
          <cell r="H93">
            <v>0</v>
          </cell>
          <cell r="I93">
            <v>0</v>
          </cell>
          <cell r="J93">
            <v>0</v>
          </cell>
          <cell r="K93">
            <v>0</v>
          </cell>
        </row>
        <row r="94">
          <cell r="D94">
            <v>0</v>
          </cell>
          <cell r="E94">
            <v>0</v>
          </cell>
          <cell r="F94">
            <v>0</v>
          </cell>
          <cell r="G94">
            <v>0</v>
          </cell>
          <cell r="H94">
            <v>0</v>
          </cell>
          <cell r="I94">
            <v>0</v>
          </cell>
          <cell r="J94">
            <v>0</v>
          </cell>
          <cell r="K94">
            <v>0</v>
          </cell>
        </row>
        <row r="95">
          <cell r="D95">
            <v>0</v>
          </cell>
          <cell r="E95">
            <v>0</v>
          </cell>
          <cell r="F95">
            <v>0</v>
          </cell>
          <cell r="G95">
            <v>0</v>
          </cell>
          <cell r="H95">
            <v>0</v>
          </cell>
          <cell r="I95">
            <v>0</v>
          </cell>
          <cell r="J95">
            <v>0</v>
          </cell>
          <cell r="K95">
            <v>0</v>
          </cell>
        </row>
        <row r="96">
          <cell r="D96">
            <v>0</v>
          </cell>
          <cell r="E96">
            <v>0</v>
          </cell>
          <cell r="F96">
            <v>0</v>
          </cell>
          <cell r="G96">
            <v>0</v>
          </cell>
          <cell r="H96">
            <v>0</v>
          </cell>
          <cell r="I96">
            <v>0</v>
          </cell>
          <cell r="J96">
            <v>0</v>
          </cell>
          <cell r="K96">
            <v>0</v>
          </cell>
        </row>
        <row r="97">
          <cell r="D97">
            <v>0</v>
          </cell>
          <cell r="E97">
            <v>0</v>
          </cell>
          <cell r="F97">
            <v>0</v>
          </cell>
          <cell r="G97">
            <v>0</v>
          </cell>
          <cell r="H97">
            <v>0</v>
          </cell>
          <cell r="I97">
            <v>0</v>
          </cell>
          <cell r="J97">
            <v>0</v>
          </cell>
          <cell r="K97">
            <v>0</v>
          </cell>
        </row>
        <row r="98">
          <cell r="D98">
            <v>0</v>
          </cell>
          <cell r="E98">
            <v>0</v>
          </cell>
          <cell r="F98">
            <v>0</v>
          </cell>
          <cell r="G98">
            <v>0</v>
          </cell>
          <cell r="H98">
            <v>0</v>
          </cell>
          <cell r="I98">
            <v>0</v>
          </cell>
          <cell r="J98">
            <v>0</v>
          </cell>
          <cell r="K98">
            <v>0</v>
          </cell>
        </row>
        <row r="100">
          <cell r="D100">
            <v>0</v>
          </cell>
          <cell r="E100">
            <v>0</v>
          </cell>
          <cell r="F100">
            <v>0</v>
          </cell>
          <cell r="G100">
            <v>0</v>
          </cell>
          <cell r="H100">
            <v>0</v>
          </cell>
          <cell r="I100">
            <v>0</v>
          </cell>
          <cell r="J100">
            <v>0</v>
          </cell>
          <cell r="K100">
            <v>0</v>
          </cell>
        </row>
        <row r="101">
          <cell r="D101">
            <v>0</v>
          </cell>
          <cell r="E101">
            <v>0</v>
          </cell>
          <cell r="F101">
            <v>0</v>
          </cell>
          <cell r="G101">
            <v>0</v>
          </cell>
          <cell r="H101">
            <v>0</v>
          </cell>
          <cell r="I101">
            <v>0</v>
          </cell>
          <cell r="J101">
            <v>0</v>
          </cell>
          <cell r="K101">
            <v>0</v>
          </cell>
        </row>
        <row r="102">
          <cell r="D102">
            <v>0</v>
          </cell>
          <cell r="E102">
            <v>0</v>
          </cell>
          <cell r="F102">
            <v>0</v>
          </cell>
          <cell r="G102">
            <v>0</v>
          </cell>
          <cell r="H102">
            <v>0</v>
          </cell>
          <cell r="I102">
            <v>0</v>
          </cell>
          <cell r="J102">
            <v>0</v>
          </cell>
          <cell r="K102">
            <v>0</v>
          </cell>
        </row>
        <row r="103">
          <cell r="D103">
            <v>0</v>
          </cell>
          <cell r="E103">
            <v>0</v>
          </cell>
          <cell r="F103">
            <v>0</v>
          </cell>
          <cell r="G103">
            <v>0</v>
          </cell>
          <cell r="H103">
            <v>0</v>
          </cell>
          <cell r="I103">
            <v>0</v>
          </cell>
          <cell r="J103">
            <v>0</v>
          </cell>
          <cell r="K103">
            <v>0</v>
          </cell>
        </row>
        <row r="104">
          <cell r="D104">
            <v>0</v>
          </cell>
          <cell r="E104">
            <v>0</v>
          </cell>
          <cell r="F104">
            <v>0</v>
          </cell>
          <cell r="G104">
            <v>0</v>
          </cell>
          <cell r="H104">
            <v>0</v>
          </cell>
          <cell r="I104">
            <v>0</v>
          </cell>
          <cell r="J104">
            <v>0</v>
          </cell>
          <cell r="K104">
            <v>0</v>
          </cell>
        </row>
        <row r="105">
          <cell r="D105">
            <v>0</v>
          </cell>
          <cell r="E105">
            <v>0</v>
          </cell>
          <cell r="F105">
            <v>0</v>
          </cell>
          <cell r="G105">
            <v>0</v>
          </cell>
          <cell r="H105">
            <v>0</v>
          </cell>
          <cell r="I105">
            <v>0</v>
          </cell>
          <cell r="J105">
            <v>0</v>
          </cell>
          <cell r="K105">
            <v>0</v>
          </cell>
        </row>
        <row r="108">
          <cell r="D108">
            <v>0</v>
          </cell>
          <cell r="E108">
            <v>0</v>
          </cell>
          <cell r="F108">
            <v>0</v>
          </cell>
          <cell r="G108">
            <v>0</v>
          </cell>
          <cell r="H108">
            <v>0</v>
          </cell>
          <cell r="I108">
            <v>0</v>
          </cell>
          <cell r="J108">
            <v>0</v>
          </cell>
          <cell r="K108">
            <v>0</v>
          </cell>
        </row>
        <row r="109">
          <cell r="D109">
            <v>0</v>
          </cell>
          <cell r="E109">
            <v>0</v>
          </cell>
          <cell r="F109">
            <v>0</v>
          </cell>
          <cell r="G109">
            <v>0</v>
          </cell>
          <cell r="H109">
            <v>0</v>
          </cell>
          <cell r="I109">
            <v>0</v>
          </cell>
          <cell r="J109">
            <v>0</v>
          </cell>
          <cell r="K109">
            <v>0</v>
          </cell>
        </row>
        <row r="110">
          <cell r="D110">
            <v>0</v>
          </cell>
          <cell r="E110">
            <v>0</v>
          </cell>
          <cell r="F110">
            <v>0</v>
          </cell>
          <cell r="G110">
            <v>0</v>
          </cell>
          <cell r="H110">
            <v>0</v>
          </cell>
          <cell r="I110">
            <v>0</v>
          </cell>
          <cell r="J110">
            <v>0</v>
          </cell>
          <cell r="K110">
            <v>0</v>
          </cell>
        </row>
        <row r="111">
          <cell r="D111">
            <v>0</v>
          </cell>
          <cell r="E111">
            <v>0</v>
          </cell>
          <cell r="F111">
            <v>0</v>
          </cell>
          <cell r="G111">
            <v>0</v>
          </cell>
          <cell r="H111">
            <v>0</v>
          </cell>
          <cell r="I111">
            <v>0</v>
          </cell>
          <cell r="J111">
            <v>0</v>
          </cell>
          <cell r="K111">
            <v>0</v>
          </cell>
        </row>
        <row r="112">
          <cell r="D112">
            <v>0</v>
          </cell>
          <cell r="E112">
            <v>0</v>
          </cell>
          <cell r="F112">
            <v>0</v>
          </cell>
          <cell r="G112">
            <v>0</v>
          </cell>
          <cell r="H112">
            <v>0</v>
          </cell>
          <cell r="I112">
            <v>0</v>
          </cell>
          <cell r="J112">
            <v>0</v>
          </cell>
          <cell r="K112">
            <v>0</v>
          </cell>
        </row>
        <row r="113">
          <cell r="D113">
            <v>0</v>
          </cell>
          <cell r="E113">
            <v>0</v>
          </cell>
          <cell r="F113">
            <v>0</v>
          </cell>
          <cell r="G113">
            <v>0</v>
          </cell>
          <cell r="H113">
            <v>0</v>
          </cell>
          <cell r="I113">
            <v>0</v>
          </cell>
          <cell r="J113">
            <v>0</v>
          </cell>
          <cell r="K113">
            <v>0</v>
          </cell>
        </row>
        <row r="115">
          <cell r="D115">
            <v>0</v>
          </cell>
          <cell r="E115">
            <v>0</v>
          </cell>
          <cell r="F115">
            <v>0</v>
          </cell>
          <cell r="G115">
            <v>0</v>
          </cell>
          <cell r="H115">
            <v>0</v>
          </cell>
          <cell r="I115">
            <v>0</v>
          </cell>
          <cell r="J115">
            <v>0</v>
          </cell>
          <cell r="K115">
            <v>0</v>
          </cell>
        </row>
        <row r="116">
          <cell r="D116">
            <v>0</v>
          </cell>
          <cell r="E116">
            <v>0</v>
          </cell>
          <cell r="F116">
            <v>0</v>
          </cell>
          <cell r="G116">
            <v>0</v>
          </cell>
          <cell r="H116">
            <v>0</v>
          </cell>
          <cell r="I116">
            <v>0</v>
          </cell>
          <cell r="J116">
            <v>0</v>
          </cell>
          <cell r="K116">
            <v>0</v>
          </cell>
        </row>
        <row r="117">
          <cell r="D117">
            <v>0</v>
          </cell>
          <cell r="E117">
            <v>0</v>
          </cell>
          <cell r="F117">
            <v>0</v>
          </cell>
          <cell r="G117">
            <v>0</v>
          </cell>
          <cell r="H117">
            <v>0</v>
          </cell>
          <cell r="I117">
            <v>0</v>
          </cell>
          <cell r="J117">
            <v>0</v>
          </cell>
          <cell r="K117">
            <v>0</v>
          </cell>
        </row>
        <row r="118">
          <cell r="D118">
            <v>0</v>
          </cell>
          <cell r="E118">
            <v>0</v>
          </cell>
          <cell r="F118">
            <v>0</v>
          </cell>
          <cell r="G118">
            <v>0</v>
          </cell>
          <cell r="H118">
            <v>0</v>
          </cell>
          <cell r="I118">
            <v>0</v>
          </cell>
          <cell r="J118">
            <v>0</v>
          </cell>
          <cell r="K118">
            <v>0</v>
          </cell>
        </row>
        <row r="119">
          <cell r="D119">
            <v>0</v>
          </cell>
          <cell r="E119">
            <v>0</v>
          </cell>
          <cell r="F119">
            <v>0</v>
          </cell>
          <cell r="G119">
            <v>0</v>
          </cell>
          <cell r="H119">
            <v>0</v>
          </cell>
          <cell r="I119">
            <v>0</v>
          </cell>
          <cell r="J119">
            <v>0</v>
          </cell>
          <cell r="K119">
            <v>0</v>
          </cell>
        </row>
        <row r="120">
          <cell r="D120">
            <v>0</v>
          </cell>
          <cell r="E120">
            <v>0</v>
          </cell>
          <cell r="F120">
            <v>0</v>
          </cell>
          <cell r="G120">
            <v>0</v>
          </cell>
          <cell r="H120">
            <v>0</v>
          </cell>
          <cell r="I120">
            <v>0</v>
          </cell>
          <cell r="J120">
            <v>0</v>
          </cell>
          <cell r="K120">
            <v>0</v>
          </cell>
        </row>
        <row r="123">
          <cell r="D123">
            <v>0</v>
          </cell>
          <cell r="E123">
            <v>0</v>
          </cell>
          <cell r="F123">
            <v>0</v>
          </cell>
          <cell r="G123">
            <v>0</v>
          </cell>
          <cell r="H123">
            <v>0</v>
          </cell>
          <cell r="I123">
            <v>0</v>
          </cell>
          <cell r="J123">
            <v>0</v>
          </cell>
          <cell r="K123">
            <v>0</v>
          </cell>
        </row>
        <row r="124">
          <cell r="D124">
            <v>0</v>
          </cell>
          <cell r="E124">
            <v>0</v>
          </cell>
          <cell r="F124">
            <v>0</v>
          </cell>
          <cell r="G124">
            <v>0</v>
          </cell>
          <cell r="H124">
            <v>0</v>
          </cell>
          <cell r="I124">
            <v>0</v>
          </cell>
          <cell r="J124">
            <v>0</v>
          </cell>
          <cell r="K124">
            <v>0</v>
          </cell>
        </row>
        <row r="125">
          <cell r="D125">
            <v>0</v>
          </cell>
          <cell r="E125">
            <v>0</v>
          </cell>
          <cell r="F125">
            <v>0</v>
          </cell>
          <cell r="G125">
            <v>0</v>
          </cell>
          <cell r="H125">
            <v>0</v>
          </cell>
          <cell r="I125">
            <v>0</v>
          </cell>
          <cell r="J125">
            <v>0</v>
          </cell>
          <cell r="K125">
            <v>0</v>
          </cell>
        </row>
        <row r="126">
          <cell r="D126">
            <v>0</v>
          </cell>
          <cell r="E126">
            <v>0</v>
          </cell>
          <cell r="F126">
            <v>0</v>
          </cell>
          <cell r="G126">
            <v>0</v>
          </cell>
          <cell r="H126">
            <v>0</v>
          </cell>
          <cell r="I126">
            <v>0</v>
          </cell>
          <cell r="J126">
            <v>0</v>
          </cell>
          <cell r="K126">
            <v>0</v>
          </cell>
        </row>
        <row r="127">
          <cell r="D127">
            <v>0</v>
          </cell>
          <cell r="E127">
            <v>0</v>
          </cell>
          <cell r="F127">
            <v>0</v>
          </cell>
          <cell r="G127">
            <v>0</v>
          </cell>
          <cell r="H127">
            <v>0</v>
          </cell>
          <cell r="I127">
            <v>0</v>
          </cell>
          <cell r="J127">
            <v>0</v>
          </cell>
          <cell r="K127">
            <v>0</v>
          </cell>
        </row>
        <row r="128">
          <cell r="D128">
            <v>0</v>
          </cell>
          <cell r="E128">
            <v>0</v>
          </cell>
          <cell r="F128">
            <v>0</v>
          </cell>
          <cell r="G128">
            <v>0</v>
          </cell>
          <cell r="H128">
            <v>0</v>
          </cell>
          <cell r="I128">
            <v>0</v>
          </cell>
          <cell r="J128">
            <v>0</v>
          </cell>
          <cell r="K128">
            <v>0</v>
          </cell>
        </row>
        <row r="130">
          <cell r="D130">
            <v>0</v>
          </cell>
          <cell r="E130">
            <v>0</v>
          </cell>
          <cell r="F130">
            <v>0</v>
          </cell>
          <cell r="G130">
            <v>0</v>
          </cell>
          <cell r="H130">
            <v>0</v>
          </cell>
          <cell r="I130">
            <v>0</v>
          </cell>
          <cell r="J130">
            <v>0</v>
          </cell>
          <cell r="K130">
            <v>0</v>
          </cell>
        </row>
        <row r="131">
          <cell r="D131">
            <v>0</v>
          </cell>
          <cell r="E131">
            <v>0</v>
          </cell>
          <cell r="F131">
            <v>0</v>
          </cell>
          <cell r="G131">
            <v>0</v>
          </cell>
          <cell r="H131">
            <v>0</v>
          </cell>
          <cell r="I131">
            <v>0</v>
          </cell>
          <cell r="J131">
            <v>0</v>
          </cell>
          <cell r="K131">
            <v>0</v>
          </cell>
        </row>
        <row r="132">
          <cell r="D132">
            <v>0</v>
          </cell>
          <cell r="E132">
            <v>0</v>
          </cell>
          <cell r="F132">
            <v>0</v>
          </cell>
          <cell r="G132">
            <v>0</v>
          </cell>
          <cell r="H132">
            <v>0</v>
          </cell>
          <cell r="I132">
            <v>0</v>
          </cell>
          <cell r="J132">
            <v>0</v>
          </cell>
          <cell r="K132">
            <v>0</v>
          </cell>
        </row>
        <row r="133">
          <cell r="D133">
            <v>0</v>
          </cell>
          <cell r="E133">
            <v>0</v>
          </cell>
          <cell r="F133">
            <v>0</v>
          </cell>
          <cell r="G133">
            <v>0</v>
          </cell>
          <cell r="H133">
            <v>0</v>
          </cell>
          <cell r="I133">
            <v>0</v>
          </cell>
          <cell r="J133">
            <v>0</v>
          </cell>
          <cell r="K133">
            <v>0</v>
          </cell>
        </row>
        <row r="134">
          <cell r="D134">
            <v>0</v>
          </cell>
          <cell r="E134">
            <v>0</v>
          </cell>
          <cell r="F134">
            <v>0</v>
          </cell>
          <cell r="G134">
            <v>0</v>
          </cell>
          <cell r="H134">
            <v>0</v>
          </cell>
          <cell r="I134">
            <v>0</v>
          </cell>
          <cell r="J134">
            <v>0</v>
          </cell>
          <cell r="K134">
            <v>0</v>
          </cell>
        </row>
        <row r="135">
          <cell r="D135">
            <v>0</v>
          </cell>
          <cell r="E135">
            <v>0</v>
          </cell>
          <cell r="F135">
            <v>0</v>
          </cell>
          <cell r="G135">
            <v>0</v>
          </cell>
          <cell r="H135">
            <v>0</v>
          </cell>
          <cell r="I135">
            <v>0</v>
          </cell>
          <cell r="J135">
            <v>0</v>
          </cell>
          <cell r="K135">
            <v>0</v>
          </cell>
        </row>
        <row r="138">
          <cell r="D138">
            <v>0</v>
          </cell>
          <cell r="E138">
            <v>0</v>
          </cell>
          <cell r="F138">
            <v>0</v>
          </cell>
          <cell r="G138">
            <v>0</v>
          </cell>
          <cell r="H138">
            <v>0</v>
          </cell>
          <cell r="I138">
            <v>0</v>
          </cell>
          <cell r="J138">
            <v>0</v>
          </cell>
          <cell r="K138">
            <v>0</v>
          </cell>
        </row>
        <row r="139">
          <cell r="D139">
            <v>0</v>
          </cell>
          <cell r="E139">
            <v>0</v>
          </cell>
          <cell r="F139">
            <v>0</v>
          </cell>
          <cell r="G139">
            <v>0</v>
          </cell>
          <cell r="H139">
            <v>0</v>
          </cell>
          <cell r="I139">
            <v>0</v>
          </cell>
          <cell r="J139">
            <v>0</v>
          </cell>
          <cell r="K139">
            <v>0</v>
          </cell>
        </row>
        <row r="140">
          <cell r="D140">
            <v>0</v>
          </cell>
          <cell r="E140">
            <v>0</v>
          </cell>
          <cell r="F140">
            <v>0</v>
          </cell>
          <cell r="G140">
            <v>0</v>
          </cell>
          <cell r="H140">
            <v>0</v>
          </cell>
          <cell r="I140">
            <v>0</v>
          </cell>
          <cell r="J140">
            <v>0</v>
          </cell>
          <cell r="K140">
            <v>0</v>
          </cell>
        </row>
        <row r="141">
          <cell r="D141">
            <v>0</v>
          </cell>
          <cell r="E141">
            <v>0</v>
          </cell>
          <cell r="F141">
            <v>0</v>
          </cell>
          <cell r="G141">
            <v>0</v>
          </cell>
          <cell r="H141">
            <v>0</v>
          </cell>
          <cell r="I141">
            <v>0</v>
          </cell>
          <cell r="J141">
            <v>0</v>
          </cell>
          <cell r="K141">
            <v>0</v>
          </cell>
        </row>
        <row r="142">
          <cell r="D142">
            <v>0</v>
          </cell>
          <cell r="E142">
            <v>0</v>
          </cell>
          <cell r="F142">
            <v>0</v>
          </cell>
          <cell r="G142">
            <v>0</v>
          </cell>
          <cell r="H142">
            <v>0</v>
          </cell>
          <cell r="I142">
            <v>0</v>
          </cell>
          <cell r="J142">
            <v>0</v>
          </cell>
          <cell r="K142">
            <v>0</v>
          </cell>
        </row>
        <row r="143">
          <cell r="D143">
            <v>0</v>
          </cell>
          <cell r="E143">
            <v>0</v>
          </cell>
          <cell r="F143">
            <v>0</v>
          </cell>
          <cell r="G143">
            <v>0</v>
          </cell>
          <cell r="H143">
            <v>0</v>
          </cell>
          <cell r="I143">
            <v>0</v>
          </cell>
          <cell r="J143">
            <v>0</v>
          </cell>
          <cell r="K143">
            <v>0</v>
          </cell>
        </row>
        <row r="145">
          <cell r="D145">
            <v>0</v>
          </cell>
          <cell r="E145">
            <v>0</v>
          </cell>
          <cell r="F145">
            <v>0</v>
          </cell>
          <cell r="G145">
            <v>0</v>
          </cell>
          <cell r="H145">
            <v>0</v>
          </cell>
          <cell r="I145">
            <v>0</v>
          </cell>
          <cell r="J145">
            <v>0</v>
          </cell>
          <cell r="K145">
            <v>0</v>
          </cell>
        </row>
        <row r="146">
          <cell r="D146">
            <v>0</v>
          </cell>
          <cell r="E146">
            <v>0</v>
          </cell>
          <cell r="F146">
            <v>0</v>
          </cell>
          <cell r="G146">
            <v>0</v>
          </cell>
          <cell r="H146">
            <v>0</v>
          </cell>
          <cell r="I146">
            <v>0</v>
          </cell>
          <cell r="J146">
            <v>0</v>
          </cell>
          <cell r="K146">
            <v>0</v>
          </cell>
        </row>
        <row r="147">
          <cell r="D147">
            <v>0</v>
          </cell>
          <cell r="E147">
            <v>0</v>
          </cell>
          <cell r="F147">
            <v>0</v>
          </cell>
          <cell r="G147">
            <v>0</v>
          </cell>
          <cell r="H147">
            <v>0</v>
          </cell>
          <cell r="I147">
            <v>0</v>
          </cell>
          <cell r="J147">
            <v>0</v>
          </cell>
          <cell r="K147">
            <v>0</v>
          </cell>
        </row>
        <row r="148">
          <cell r="D148">
            <v>0</v>
          </cell>
          <cell r="E148">
            <v>0</v>
          </cell>
          <cell r="F148">
            <v>0</v>
          </cell>
          <cell r="G148">
            <v>0</v>
          </cell>
          <cell r="H148">
            <v>0</v>
          </cell>
          <cell r="I148">
            <v>0</v>
          </cell>
          <cell r="J148">
            <v>0</v>
          </cell>
          <cell r="K148">
            <v>0</v>
          </cell>
        </row>
        <row r="149">
          <cell r="D149">
            <v>0</v>
          </cell>
          <cell r="E149">
            <v>0</v>
          </cell>
          <cell r="F149">
            <v>0</v>
          </cell>
          <cell r="G149">
            <v>0</v>
          </cell>
          <cell r="H149">
            <v>0</v>
          </cell>
          <cell r="I149">
            <v>0</v>
          </cell>
          <cell r="J149">
            <v>0</v>
          </cell>
          <cell r="K149">
            <v>0</v>
          </cell>
        </row>
        <row r="150">
          <cell r="D150">
            <v>0</v>
          </cell>
          <cell r="E150">
            <v>0</v>
          </cell>
          <cell r="F150">
            <v>0</v>
          </cell>
          <cell r="G150">
            <v>0</v>
          </cell>
          <cell r="H150">
            <v>0</v>
          </cell>
          <cell r="I150">
            <v>0</v>
          </cell>
          <cell r="J150">
            <v>0</v>
          </cell>
          <cell r="K150">
            <v>0</v>
          </cell>
        </row>
        <row r="153">
          <cell r="D153">
            <v>19.364337921764228</v>
          </cell>
          <cell r="E153">
            <v>19.937926130347289</v>
          </cell>
          <cell r="F153">
            <v>20.609024334389478</v>
          </cell>
          <cell r="G153">
            <v>21.252025893622427</v>
          </cell>
          <cell r="H153">
            <v>21.745072894354468</v>
          </cell>
          <cell r="I153">
            <v>22.421344661368892</v>
          </cell>
          <cell r="J153">
            <v>22.937035588580368</v>
          </cell>
          <cell r="K153">
            <v>23.46</v>
          </cell>
        </row>
      </sheetData>
      <sheetData sheetId="4"/>
      <sheetData sheetId="5"/>
      <sheetData sheetId="6">
        <row r="9">
          <cell r="D9">
            <v>0</v>
          </cell>
          <cell r="E9">
            <v>0</v>
          </cell>
          <cell r="F9">
            <v>0</v>
          </cell>
          <cell r="G9">
            <v>0</v>
          </cell>
          <cell r="H9">
            <v>0</v>
          </cell>
          <cell r="I9">
            <v>0</v>
          </cell>
          <cell r="J9">
            <v>0</v>
          </cell>
          <cell r="K9">
            <v>0</v>
          </cell>
        </row>
        <row r="10">
          <cell r="D10">
            <v>0</v>
          </cell>
          <cell r="E10">
            <v>0</v>
          </cell>
          <cell r="F10">
            <v>0</v>
          </cell>
          <cell r="G10">
            <v>0</v>
          </cell>
          <cell r="H10">
            <v>0</v>
          </cell>
          <cell r="I10">
            <v>0</v>
          </cell>
          <cell r="J10">
            <v>0</v>
          </cell>
          <cell r="K10">
            <v>0</v>
          </cell>
        </row>
        <row r="11">
          <cell r="D11">
            <v>0</v>
          </cell>
          <cell r="E11">
            <v>0</v>
          </cell>
          <cell r="F11">
            <v>0</v>
          </cell>
          <cell r="G11">
            <v>0</v>
          </cell>
          <cell r="H11">
            <v>0</v>
          </cell>
          <cell r="I11">
            <v>0</v>
          </cell>
          <cell r="J11">
            <v>0</v>
          </cell>
          <cell r="K11">
            <v>0</v>
          </cell>
        </row>
        <row r="12">
          <cell r="D12">
            <v>0</v>
          </cell>
          <cell r="E12">
            <v>0</v>
          </cell>
          <cell r="F12">
            <v>0</v>
          </cell>
          <cell r="G12">
            <v>0</v>
          </cell>
          <cell r="H12">
            <v>0</v>
          </cell>
          <cell r="I12">
            <v>0</v>
          </cell>
          <cell r="J12">
            <v>0</v>
          </cell>
          <cell r="K12">
            <v>0</v>
          </cell>
        </row>
        <row r="13">
          <cell r="D13">
            <v>0</v>
          </cell>
          <cell r="E13">
            <v>0</v>
          </cell>
          <cell r="F13">
            <v>0</v>
          </cell>
          <cell r="G13">
            <v>0</v>
          </cell>
          <cell r="H13">
            <v>0</v>
          </cell>
          <cell r="I13">
            <v>0</v>
          </cell>
          <cell r="J13">
            <v>0</v>
          </cell>
          <cell r="K13">
            <v>0</v>
          </cell>
        </row>
        <row r="14">
          <cell r="D14">
            <v>0</v>
          </cell>
          <cell r="E14">
            <v>0</v>
          </cell>
          <cell r="F14">
            <v>0</v>
          </cell>
          <cell r="G14">
            <v>0</v>
          </cell>
          <cell r="H14">
            <v>0</v>
          </cell>
          <cell r="I14">
            <v>0</v>
          </cell>
          <cell r="J14">
            <v>0</v>
          </cell>
          <cell r="K14">
            <v>0</v>
          </cell>
        </row>
        <row r="17">
          <cell r="D17">
            <v>0</v>
          </cell>
          <cell r="E17">
            <v>0</v>
          </cell>
          <cell r="F17">
            <v>0</v>
          </cell>
          <cell r="G17">
            <v>0</v>
          </cell>
          <cell r="H17">
            <v>0</v>
          </cell>
          <cell r="I17">
            <v>0</v>
          </cell>
          <cell r="J17">
            <v>0</v>
          </cell>
          <cell r="K17">
            <v>0</v>
          </cell>
        </row>
        <row r="18">
          <cell r="D18">
            <v>0</v>
          </cell>
          <cell r="E18">
            <v>0</v>
          </cell>
          <cell r="F18">
            <v>0</v>
          </cell>
          <cell r="G18">
            <v>0</v>
          </cell>
          <cell r="H18">
            <v>0</v>
          </cell>
          <cell r="I18">
            <v>0</v>
          </cell>
          <cell r="J18">
            <v>0</v>
          </cell>
          <cell r="K18">
            <v>0</v>
          </cell>
        </row>
        <row r="19">
          <cell r="D19">
            <v>0</v>
          </cell>
          <cell r="E19">
            <v>0</v>
          </cell>
          <cell r="F19">
            <v>0</v>
          </cell>
          <cell r="G19">
            <v>0</v>
          </cell>
          <cell r="H19">
            <v>0</v>
          </cell>
          <cell r="I19">
            <v>0</v>
          </cell>
          <cell r="J19">
            <v>0</v>
          </cell>
          <cell r="K19">
            <v>0</v>
          </cell>
        </row>
        <row r="20">
          <cell r="D20">
            <v>0</v>
          </cell>
          <cell r="E20">
            <v>0</v>
          </cell>
          <cell r="F20">
            <v>0</v>
          </cell>
          <cell r="G20">
            <v>0</v>
          </cell>
          <cell r="H20">
            <v>0</v>
          </cell>
          <cell r="I20">
            <v>0</v>
          </cell>
          <cell r="J20">
            <v>0</v>
          </cell>
          <cell r="K20">
            <v>0</v>
          </cell>
        </row>
        <row r="23">
          <cell r="D23">
            <v>0</v>
          </cell>
          <cell r="E23">
            <v>0</v>
          </cell>
          <cell r="F23">
            <v>0</v>
          </cell>
          <cell r="G23">
            <v>0</v>
          </cell>
          <cell r="H23">
            <v>0</v>
          </cell>
          <cell r="I23">
            <v>0</v>
          </cell>
          <cell r="J23">
            <v>0</v>
          </cell>
          <cell r="K23">
            <v>0</v>
          </cell>
        </row>
        <row r="24">
          <cell r="D24">
            <v>0</v>
          </cell>
          <cell r="E24">
            <v>0</v>
          </cell>
          <cell r="F24">
            <v>0</v>
          </cell>
          <cell r="G24">
            <v>0</v>
          </cell>
          <cell r="H24">
            <v>0</v>
          </cell>
          <cell r="I24">
            <v>0</v>
          </cell>
          <cell r="J24">
            <v>0</v>
          </cell>
          <cell r="K24">
            <v>0</v>
          </cell>
        </row>
        <row r="25">
          <cell r="D25">
            <v>0</v>
          </cell>
          <cell r="E25">
            <v>0</v>
          </cell>
          <cell r="F25">
            <v>0</v>
          </cell>
          <cell r="G25">
            <v>0</v>
          </cell>
          <cell r="H25">
            <v>0</v>
          </cell>
          <cell r="I25">
            <v>0</v>
          </cell>
          <cell r="J25">
            <v>0</v>
          </cell>
          <cell r="K25">
            <v>0</v>
          </cell>
        </row>
        <row r="26">
          <cell r="D26">
            <v>0</v>
          </cell>
          <cell r="E26">
            <v>0</v>
          </cell>
          <cell r="F26">
            <v>0</v>
          </cell>
          <cell r="G26">
            <v>0</v>
          </cell>
          <cell r="H26">
            <v>0</v>
          </cell>
          <cell r="I26">
            <v>0</v>
          </cell>
          <cell r="J26">
            <v>0</v>
          </cell>
          <cell r="K26">
            <v>0</v>
          </cell>
        </row>
        <row r="30">
          <cell r="D30">
            <v>0</v>
          </cell>
          <cell r="E30">
            <v>0</v>
          </cell>
          <cell r="F30">
            <v>0</v>
          </cell>
          <cell r="G30">
            <v>0</v>
          </cell>
          <cell r="H30">
            <v>0</v>
          </cell>
          <cell r="I30">
            <v>0</v>
          </cell>
          <cell r="J30">
            <v>0</v>
          </cell>
          <cell r="K30">
            <v>0</v>
          </cell>
        </row>
        <row r="33">
          <cell r="D33">
            <v>0</v>
          </cell>
          <cell r="E33">
            <v>0</v>
          </cell>
          <cell r="F33">
            <v>0</v>
          </cell>
          <cell r="G33">
            <v>0</v>
          </cell>
          <cell r="H33">
            <v>0</v>
          </cell>
          <cell r="I33">
            <v>0</v>
          </cell>
          <cell r="J33">
            <v>0</v>
          </cell>
          <cell r="K33">
            <v>0</v>
          </cell>
        </row>
        <row r="34">
          <cell r="D34">
            <v>0</v>
          </cell>
          <cell r="E34">
            <v>0</v>
          </cell>
          <cell r="F34">
            <v>0</v>
          </cell>
          <cell r="G34">
            <v>0</v>
          </cell>
          <cell r="H34">
            <v>0</v>
          </cell>
          <cell r="I34">
            <v>0</v>
          </cell>
          <cell r="J34">
            <v>0</v>
          </cell>
          <cell r="K34">
            <v>0</v>
          </cell>
        </row>
        <row r="35">
          <cell r="D35">
            <v>0</v>
          </cell>
          <cell r="E35">
            <v>0</v>
          </cell>
          <cell r="F35">
            <v>0</v>
          </cell>
          <cell r="G35">
            <v>0</v>
          </cell>
          <cell r="H35">
            <v>0</v>
          </cell>
          <cell r="I35">
            <v>0</v>
          </cell>
          <cell r="J35">
            <v>0</v>
          </cell>
          <cell r="K35">
            <v>0</v>
          </cell>
        </row>
        <row r="36">
          <cell r="D36">
            <v>0</v>
          </cell>
          <cell r="E36">
            <v>0</v>
          </cell>
          <cell r="F36">
            <v>0</v>
          </cell>
          <cell r="G36">
            <v>0</v>
          </cell>
          <cell r="H36">
            <v>0</v>
          </cell>
          <cell r="I36">
            <v>0</v>
          </cell>
          <cell r="J36">
            <v>0</v>
          </cell>
          <cell r="K36">
            <v>0</v>
          </cell>
        </row>
        <row r="37">
          <cell r="D37">
            <v>0</v>
          </cell>
          <cell r="E37">
            <v>0</v>
          </cell>
          <cell r="F37">
            <v>0</v>
          </cell>
          <cell r="G37">
            <v>0</v>
          </cell>
          <cell r="H37">
            <v>0</v>
          </cell>
          <cell r="I37">
            <v>0</v>
          </cell>
          <cell r="J37">
            <v>0</v>
          </cell>
          <cell r="K37">
            <v>0</v>
          </cell>
        </row>
        <row r="41">
          <cell r="D41">
            <v>0</v>
          </cell>
          <cell r="E41">
            <v>0</v>
          </cell>
          <cell r="F41">
            <v>0</v>
          </cell>
          <cell r="G41">
            <v>0</v>
          </cell>
          <cell r="H41">
            <v>0</v>
          </cell>
          <cell r="I41">
            <v>0</v>
          </cell>
          <cell r="J41">
            <v>0</v>
          </cell>
          <cell r="K41">
            <v>0</v>
          </cell>
        </row>
        <row r="42">
          <cell r="D42">
            <v>0</v>
          </cell>
          <cell r="E42">
            <v>0</v>
          </cell>
          <cell r="F42">
            <v>0</v>
          </cell>
          <cell r="G42">
            <v>0</v>
          </cell>
          <cell r="H42">
            <v>0</v>
          </cell>
          <cell r="I42">
            <v>0</v>
          </cell>
          <cell r="J42">
            <v>0</v>
          </cell>
          <cell r="K42">
            <v>0</v>
          </cell>
        </row>
        <row r="43">
          <cell r="D43">
            <v>0</v>
          </cell>
          <cell r="E43">
            <v>0</v>
          </cell>
          <cell r="F43">
            <v>0</v>
          </cell>
          <cell r="G43">
            <v>0</v>
          </cell>
          <cell r="H43">
            <v>0</v>
          </cell>
          <cell r="I43">
            <v>0</v>
          </cell>
          <cell r="J43">
            <v>0</v>
          </cell>
          <cell r="K43">
            <v>0</v>
          </cell>
        </row>
        <row r="44">
          <cell r="D44">
            <v>0</v>
          </cell>
          <cell r="E44">
            <v>0</v>
          </cell>
          <cell r="F44">
            <v>0</v>
          </cell>
          <cell r="G44">
            <v>0</v>
          </cell>
          <cell r="H44">
            <v>0</v>
          </cell>
          <cell r="I44">
            <v>0</v>
          </cell>
          <cell r="J44">
            <v>0</v>
          </cell>
          <cell r="K44">
            <v>0</v>
          </cell>
        </row>
        <row r="45">
          <cell r="D45">
            <v>0</v>
          </cell>
          <cell r="E45">
            <v>0</v>
          </cell>
          <cell r="F45">
            <v>0</v>
          </cell>
          <cell r="G45">
            <v>0</v>
          </cell>
          <cell r="H45">
            <v>0</v>
          </cell>
          <cell r="I45">
            <v>0</v>
          </cell>
          <cell r="J45">
            <v>0</v>
          </cell>
          <cell r="K45">
            <v>0</v>
          </cell>
        </row>
        <row r="46">
          <cell r="D46">
            <v>0</v>
          </cell>
          <cell r="E46">
            <v>0</v>
          </cell>
          <cell r="F46">
            <v>0</v>
          </cell>
          <cell r="G46">
            <v>0</v>
          </cell>
          <cell r="H46">
            <v>0</v>
          </cell>
          <cell r="I46">
            <v>0</v>
          </cell>
          <cell r="J46">
            <v>0</v>
          </cell>
          <cell r="K46">
            <v>0</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Robert.Walker@actewagl.com.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heetViews>
  <sheetFormatPr defaultRowHeight="15" x14ac:dyDescent="0.25"/>
  <cols>
    <col min="1" max="1" width="32.28515625" customWidth="1"/>
    <col min="2" max="2" width="19.5703125" customWidth="1"/>
    <col min="3" max="8" width="12.28515625" customWidth="1"/>
  </cols>
  <sheetData>
    <row r="1" spans="1:10" ht="20.25" x14ac:dyDescent="0.3">
      <c r="A1" s="25" t="s">
        <v>596</v>
      </c>
      <c r="B1" s="38"/>
      <c r="C1" s="38"/>
      <c r="D1" s="38"/>
      <c r="E1" s="38"/>
      <c r="F1" s="38"/>
      <c r="G1" s="38"/>
      <c r="H1" s="38"/>
      <c r="I1" s="38"/>
      <c r="J1" s="23"/>
    </row>
    <row r="2" spans="1:10" x14ac:dyDescent="0.25">
      <c r="A2" s="38"/>
      <c r="B2" s="38"/>
      <c r="C2" s="38"/>
      <c r="D2" s="38"/>
      <c r="E2" s="38"/>
      <c r="F2" s="38"/>
      <c r="G2" s="38"/>
      <c r="H2" s="38"/>
      <c r="I2" s="38"/>
      <c r="J2" s="23"/>
    </row>
    <row r="3" spans="1:10" x14ac:dyDescent="0.25">
      <c r="A3" s="38"/>
      <c r="B3" s="38"/>
      <c r="C3" s="38"/>
      <c r="D3" s="38"/>
      <c r="E3" s="38"/>
      <c r="F3" s="38"/>
      <c r="G3" s="38"/>
      <c r="H3" s="38"/>
      <c r="I3" s="38"/>
      <c r="J3" s="24"/>
    </row>
    <row r="4" spans="1:10" ht="18" x14ac:dyDescent="0.25">
      <c r="A4" s="39" t="s">
        <v>80</v>
      </c>
      <c r="B4" s="79" t="s">
        <v>614</v>
      </c>
      <c r="C4" s="80"/>
      <c r="D4" s="81"/>
      <c r="E4" s="82"/>
      <c r="F4" s="38"/>
      <c r="G4" s="38"/>
      <c r="H4" s="38"/>
      <c r="I4" s="38"/>
      <c r="J4" s="23"/>
    </row>
    <row r="5" spans="1:10" ht="18" x14ac:dyDescent="0.25">
      <c r="A5" s="27"/>
      <c r="B5" s="27"/>
      <c r="C5" s="38"/>
      <c r="D5" s="38"/>
      <c r="E5" s="38"/>
      <c r="F5" s="38"/>
      <c r="G5" s="38"/>
      <c r="H5" s="38"/>
      <c r="I5" s="38"/>
      <c r="J5" s="23"/>
    </row>
    <row r="6" spans="1:10" ht="18" x14ac:dyDescent="0.25">
      <c r="A6" s="26" t="s">
        <v>81</v>
      </c>
      <c r="B6" s="26"/>
      <c r="C6" s="196" t="s">
        <v>617</v>
      </c>
      <c r="D6" s="197"/>
      <c r="E6" s="198"/>
      <c r="F6" s="38"/>
      <c r="G6" s="38"/>
      <c r="H6" s="38"/>
      <c r="I6" s="38"/>
      <c r="J6" s="23"/>
    </row>
    <row r="7" spans="1:10" ht="15.75" thickBot="1" x14ac:dyDescent="0.3">
      <c r="A7" s="38"/>
      <c r="B7" s="38"/>
      <c r="C7" s="38"/>
      <c r="D7" s="38"/>
      <c r="E7" s="38"/>
      <c r="F7" s="38"/>
      <c r="G7" s="38"/>
      <c r="H7" s="38"/>
      <c r="I7" s="38"/>
      <c r="J7" s="23"/>
    </row>
    <row r="8" spans="1:10" x14ac:dyDescent="0.25">
      <c r="A8" s="40"/>
      <c r="B8" s="28"/>
      <c r="C8" s="28"/>
      <c r="D8" s="28"/>
      <c r="E8" s="29"/>
      <c r="F8" s="29"/>
      <c r="G8" s="29"/>
      <c r="H8" s="30"/>
      <c r="I8" s="38"/>
      <c r="J8" s="23"/>
    </row>
    <row r="9" spans="1:10" x14ac:dyDescent="0.25">
      <c r="A9" s="41" t="s">
        <v>4</v>
      </c>
      <c r="C9" s="97" t="s">
        <v>82</v>
      </c>
      <c r="D9" s="119" t="s">
        <v>618</v>
      </c>
      <c r="E9" s="83"/>
      <c r="F9" s="83"/>
      <c r="G9" s="84"/>
      <c r="H9" s="34"/>
      <c r="I9" s="38"/>
      <c r="J9" s="23"/>
    </row>
    <row r="10" spans="1:10" x14ac:dyDescent="0.25">
      <c r="A10" s="41"/>
      <c r="C10" s="97"/>
      <c r="D10" s="85"/>
      <c r="E10" s="86"/>
      <c r="F10" s="86"/>
      <c r="G10" s="87"/>
      <c r="H10" s="34"/>
      <c r="I10" s="38"/>
      <c r="J10" s="23"/>
    </row>
    <row r="11" spans="1:10" x14ac:dyDescent="0.25">
      <c r="A11" s="41"/>
      <c r="C11" s="97" t="s">
        <v>83</v>
      </c>
      <c r="D11" s="120" t="s">
        <v>619</v>
      </c>
      <c r="E11" s="86"/>
      <c r="F11" s="86"/>
      <c r="G11" s="87"/>
      <c r="H11" s="34"/>
      <c r="I11" s="38"/>
      <c r="J11" s="23"/>
    </row>
    <row r="12" spans="1:10" x14ac:dyDescent="0.25">
      <c r="A12" s="41"/>
      <c r="B12" s="95"/>
      <c r="C12" s="98" t="s">
        <v>84</v>
      </c>
      <c r="D12" s="121" t="s">
        <v>620</v>
      </c>
      <c r="E12" s="42" t="s">
        <v>85</v>
      </c>
      <c r="F12" s="88">
        <v>2601</v>
      </c>
      <c r="G12" s="31"/>
      <c r="H12" s="32"/>
      <c r="I12" s="38"/>
      <c r="J12" s="23"/>
    </row>
    <row r="13" spans="1:10" x14ac:dyDescent="0.25">
      <c r="A13" s="41"/>
      <c r="B13" s="31"/>
      <c r="C13" s="97"/>
      <c r="D13" s="31"/>
      <c r="E13" s="31"/>
      <c r="F13" s="31"/>
      <c r="G13" s="31"/>
      <c r="H13" s="33"/>
      <c r="I13" s="38"/>
      <c r="J13" s="23"/>
    </row>
    <row r="14" spans="1:10" x14ac:dyDescent="0.25">
      <c r="A14" s="41" t="s">
        <v>463</v>
      </c>
      <c r="B14" s="96"/>
      <c r="C14" s="97" t="s">
        <v>82</v>
      </c>
      <c r="D14" s="122" t="s">
        <v>621</v>
      </c>
      <c r="E14" s="90"/>
      <c r="F14" s="90"/>
      <c r="G14" s="91"/>
      <c r="H14" s="34"/>
      <c r="I14" s="38"/>
      <c r="J14" s="23"/>
    </row>
    <row r="15" spans="1:10" x14ac:dyDescent="0.25">
      <c r="A15" s="41"/>
      <c r="B15" s="96"/>
      <c r="C15" s="97"/>
      <c r="D15" s="89"/>
      <c r="E15" s="90"/>
      <c r="F15" s="90"/>
      <c r="G15" s="91"/>
      <c r="H15" s="34"/>
      <c r="I15" s="38"/>
      <c r="J15" s="23"/>
    </row>
    <row r="16" spans="1:10" x14ac:dyDescent="0.25">
      <c r="A16" s="41"/>
      <c r="C16" s="97" t="s">
        <v>83</v>
      </c>
      <c r="D16" s="119" t="s">
        <v>619</v>
      </c>
      <c r="E16" s="83"/>
      <c r="F16" s="83"/>
      <c r="G16" s="84"/>
      <c r="H16" s="34"/>
      <c r="I16" s="38"/>
      <c r="J16" s="23"/>
    </row>
    <row r="17" spans="1:10" x14ac:dyDescent="0.25">
      <c r="A17" s="43"/>
      <c r="B17" s="95"/>
      <c r="C17" s="97" t="s">
        <v>84</v>
      </c>
      <c r="D17" s="121" t="s">
        <v>620</v>
      </c>
      <c r="E17" s="42" t="s">
        <v>85</v>
      </c>
      <c r="F17" s="88">
        <v>2601</v>
      </c>
      <c r="G17" s="31"/>
      <c r="H17" s="32"/>
      <c r="I17" s="38"/>
      <c r="J17" s="23"/>
    </row>
    <row r="18" spans="1:10" ht="15.75" thickBot="1" x14ac:dyDescent="0.3">
      <c r="A18" s="44"/>
      <c r="B18" s="35"/>
      <c r="C18" s="35"/>
      <c r="D18" s="35"/>
      <c r="E18" s="36"/>
      <c r="F18" s="36"/>
      <c r="G18" s="36"/>
      <c r="H18" s="37"/>
      <c r="I18" s="38"/>
      <c r="J18" s="23"/>
    </row>
    <row r="19" spans="1:10" x14ac:dyDescent="0.25">
      <c r="A19" s="40"/>
      <c r="B19" s="28"/>
      <c r="C19" s="28"/>
      <c r="D19" s="28"/>
      <c r="E19" s="29"/>
      <c r="F19" s="29"/>
      <c r="G19" s="29"/>
      <c r="H19" s="30"/>
      <c r="I19" s="38"/>
      <c r="J19" s="23"/>
    </row>
    <row r="20" spans="1:10" x14ac:dyDescent="0.25">
      <c r="A20" s="41" t="s">
        <v>86</v>
      </c>
      <c r="B20" s="123" t="s">
        <v>622</v>
      </c>
      <c r="C20" s="92"/>
      <c r="D20" s="93"/>
      <c r="E20" s="93"/>
      <c r="F20" s="94"/>
      <c r="G20" s="31"/>
      <c r="H20" s="33"/>
      <c r="I20" s="38"/>
      <c r="J20" s="23"/>
    </row>
    <row r="21" spans="1:10" x14ac:dyDescent="0.25">
      <c r="A21" s="41" t="s">
        <v>87</v>
      </c>
      <c r="B21" s="119" t="s">
        <v>623</v>
      </c>
      <c r="C21" s="83"/>
      <c r="D21" s="83"/>
      <c r="E21" s="83"/>
      <c r="F21" s="84"/>
      <c r="G21" s="31"/>
      <c r="H21" s="33"/>
      <c r="I21" s="38"/>
      <c r="J21" s="23"/>
    </row>
    <row r="22" spans="1:10" x14ac:dyDescent="0.25">
      <c r="A22" s="41" t="s">
        <v>88</v>
      </c>
      <c r="B22" s="124" t="s">
        <v>624</v>
      </c>
      <c r="C22" s="83"/>
      <c r="D22" s="83"/>
      <c r="E22" s="83"/>
      <c r="F22" s="84"/>
      <c r="G22" s="31"/>
      <c r="H22" s="33"/>
      <c r="I22" s="38"/>
      <c r="J22" s="23"/>
    </row>
    <row r="23" spans="1:10" ht="15.75" thickBot="1" x14ac:dyDescent="0.3">
      <c r="A23" s="44"/>
      <c r="B23" s="35"/>
      <c r="C23" s="35"/>
      <c r="D23" s="35"/>
      <c r="E23" s="36"/>
      <c r="F23" s="36"/>
      <c r="G23" s="36"/>
      <c r="H23" s="37"/>
      <c r="I23" s="38"/>
      <c r="J23" s="23"/>
    </row>
    <row r="24" spans="1:10" x14ac:dyDescent="0.25">
      <c r="A24" s="38"/>
      <c r="B24" s="38"/>
      <c r="C24" s="38"/>
      <c r="D24" s="38"/>
      <c r="E24" s="38"/>
      <c r="F24" s="38"/>
      <c r="G24" s="38"/>
      <c r="H24" s="38"/>
      <c r="I24" s="38"/>
      <c r="J24" s="23"/>
    </row>
    <row r="25" spans="1:10" x14ac:dyDescent="0.25">
      <c r="A25" s="38"/>
      <c r="B25" s="38"/>
      <c r="C25" s="38"/>
      <c r="D25" s="38"/>
      <c r="E25" s="38"/>
      <c r="F25" s="38"/>
      <c r="G25" s="38"/>
      <c r="H25" s="38"/>
      <c r="I25" s="38"/>
      <c r="J25" s="23"/>
    </row>
  </sheetData>
  <mergeCells count="1">
    <mergeCell ref="C6:E6"/>
  </mergeCells>
  <phoneticPr fontId="11" type="noConversion"/>
  <hyperlinks>
    <hyperlink ref="B22"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zoomScaleNormal="100" workbookViewId="0">
      <selection activeCell="K10" sqref="K10"/>
    </sheetView>
  </sheetViews>
  <sheetFormatPr defaultRowHeight="15" x14ac:dyDescent="0.25"/>
  <cols>
    <col min="1" max="1" width="16.7109375" customWidth="1"/>
    <col min="2" max="2" width="37.140625" customWidth="1"/>
    <col min="3" max="3" width="16.140625" customWidth="1"/>
    <col min="4" max="4" width="12" customWidth="1"/>
    <col min="5" max="5" width="9" customWidth="1"/>
    <col min="6" max="6" width="10.7109375" customWidth="1"/>
    <col min="7" max="11" width="9.5703125" bestFit="1" customWidth="1"/>
    <col min="12" max="12" width="21.28515625" customWidth="1"/>
    <col min="13" max="13" width="11.140625" customWidth="1"/>
  </cols>
  <sheetData>
    <row r="1" spans="1:23" ht="15.75" x14ac:dyDescent="0.25">
      <c r="A1" s="56"/>
      <c r="B1" s="135" t="s">
        <v>605</v>
      </c>
      <c r="C1" s="56"/>
      <c r="D1" s="56"/>
      <c r="E1" s="56"/>
      <c r="F1" s="56"/>
      <c r="G1" s="56"/>
      <c r="H1" s="56"/>
      <c r="I1" s="56"/>
      <c r="J1" s="56"/>
      <c r="K1" s="56"/>
      <c r="L1" s="56"/>
    </row>
    <row r="3" spans="1:23" ht="30" x14ac:dyDescent="0.25">
      <c r="B3" s="1" t="s">
        <v>238</v>
      </c>
      <c r="D3" s="57">
        <v>2006</v>
      </c>
      <c r="E3" s="57">
        <v>2007</v>
      </c>
      <c r="F3" s="57">
        <v>2008</v>
      </c>
      <c r="G3" s="57">
        <v>2009</v>
      </c>
      <c r="H3" s="57">
        <v>2010</v>
      </c>
      <c r="I3" s="57">
        <v>2011</v>
      </c>
      <c r="J3" s="57">
        <v>2012</v>
      </c>
      <c r="K3" s="57">
        <v>2013</v>
      </c>
      <c r="L3" s="101" t="s">
        <v>379</v>
      </c>
    </row>
    <row r="4" spans="1:23" x14ac:dyDescent="0.25">
      <c r="A4" s="1" t="s">
        <v>68</v>
      </c>
      <c r="B4" s="1" t="s">
        <v>2</v>
      </c>
      <c r="C4" s="1" t="s">
        <v>3</v>
      </c>
    </row>
    <row r="5" spans="1:23" ht="15.75" x14ac:dyDescent="0.25">
      <c r="B5" s="61" t="s">
        <v>551</v>
      </c>
      <c r="C5" s="50"/>
      <c r="N5" s="159"/>
      <c r="O5" s="160">
        <v>2006</v>
      </c>
      <c r="P5" s="160">
        <v>2007</v>
      </c>
      <c r="Q5" s="160">
        <v>2008</v>
      </c>
      <c r="R5" s="160">
        <v>2009</v>
      </c>
      <c r="S5" s="160">
        <v>2010</v>
      </c>
      <c r="T5" s="160">
        <v>2011</v>
      </c>
      <c r="U5" s="160">
        <v>2012</v>
      </c>
      <c r="V5" s="160">
        <v>2013</v>
      </c>
      <c r="W5" s="161">
        <v>2014</v>
      </c>
    </row>
    <row r="6" spans="1:23" x14ac:dyDescent="0.25">
      <c r="A6" t="s">
        <v>367</v>
      </c>
      <c r="B6" s="71" t="s">
        <v>203</v>
      </c>
      <c r="C6" s="50" t="s">
        <v>207</v>
      </c>
      <c r="D6" s="148">
        <f>O6/O9</f>
        <v>40.551879293923307</v>
      </c>
      <c r="E6" s="148">
        <f t="shared" ref="E6:K6" si="0">P6/P9</f>
        <v>41.044174724915301</v>
      </c>
      <c r="F6" s="148">
        <f t="shared" si="0"/>
        <v>41.30840673197595</v>
      </c>
      <c r="G6" s="148">
        <f t="shared" si="0"/>
        <v>41.637330405393534</v>
      </c>
      <c r="H6" s="148">
        <f t="shared" si="0"/>
        <v>42.211287846169675</v>
      </c>
      <c r="I6" s="148">
        <f t="shared" si="0"/>
        <v>42.705332523061891</v>
      </c>
      <c r="J6" s="148">
        <f t="shared" si="0"/>
        <v>43.132467227135201</v>
      </c>
      <c r="K6" s="148">
        <f t="shared" si="0"/>
        <v>43.372820042008662</v>
      </c>
      <c r="M6" s="125"/>
      <c r="N6" s="162" t="s">
        <v>743</v>
      </c>
      <c r="O6" s="163">
        <f>'5. Operational data'!D54</f>
        <v>154510</v>
      </c>
      <c r="P6" s="163">
        <f>'5. Operational data'!E54</f>
        <v>156360</v>
      </c>
      <c r="Q6" s="163">
        <f>'5. Operational data'!F54</f>
        <v>158455</v>
      </c>
      <c r="R6" s="163">
        <f>'5. Operational data'!G54</f>
        <v>161092</v>
      </c>
      <c r="S6" s="163">
        <f>'5. Operational data'!H54</f>
        <v>164900</v>
      </c>
      <c r="T6" s="163">
        <f>'5. Operational data'!I54</f>
        <v>168937</v>
      </c>
      <c r="U6" s="163">
        <f>'5. Operational data'!J54</f>
        <v>173186</v>
      </c>
      <c r="V6" s="163">
        <f>'5. Operational data'!K54</f>
        <v>177255</v>
      </c>
      <c r="W6" s="164"/>
    </row>
    <row r="7" spans="1:23" x14ac:dyDescent="0.25">
      <c r="A7" t="s">
        <v>368</v>
      </c>
      <c r="B7" s="71" t="s">
        <v>204</v>
      </c>
      <c r="C7" s="50" t="s">
        <v>206</v>
      </c>
      <c r="D7" s="148">
        <f>O7/O6</f>
        <v>17.947058442819234</v>
      </c>
      <c r="E7" s="148">
        <f t="shared" ref="E7:K7" si="1">P7/P6</f>
        <v>17.900997697620873</v>
      </c>
      <c r="F7" s="148">
        <f t="shared" si="1"/>
        <v>17.866271181092422</v>
      </c>
      <c r="G7" s="148">
        <f t="shared" si="1"/>
        <v>17.871775134705633</v>
      </c>
      <c r="H7" s="148">
        <f t="shared" si="1"/>
        <v>17.634930260764101</v>
      </c>
      <c r="I7" s="148">
        <f t="shared" si="1"/>
        <v>17.343743525693011</v>
      </c>
      <c r="J7" s="148">
        <f t="shared" si="1"/>
        <v>16.924000785282875</v>
      </c>
      <c r="K7" s="148">
        <f t="shared" si="1"/>
        <v>16.580632422216581</v>
      </c>
      <c r="M7" s="125"/>
      <c r="N7" s="162" t="s">
        <v>742</v>
      </c>
      <c r="O7" s="163">
        <v>2773000</v>
      </c>
      <c r="P7" s="163">
        <v>2799000</v>
      </c>
      <c r="Q7" s="163">
        <v>2831000</v>
      </c>
      <c r="R7" s="163">
        <v>2879000</v>
      </c>
      <c r="S7" s="163">
        <v>2908000</v>
      </c>
      <c r="T7" s="163">
        <v>2930000</v>
      </c>
      <c r="U7" s="163">
        <v>2931000</v>
      </c>
      <c r="V7" s="163">
        <v>2939000</v>
      </c>
      <c r="W7" s="164"/>
    </row>
    <row r="8" spans="1:23" x14ac:dyDescent="0.25">
      <c r="A8" t="s">
        <v>369</v>
      </c>
      <c r="B8" s="71" t="s">
        <v>205</v>
      </c>
      <c r="C8" s="50" t="s">
        <v>208</v>
      </c>
      <c r="D8" s="149">
        <f>O8*1000/O6</f>
        <v>4.1680150152093711</v>
      </c>
      <c r="E8" s="149">
        <f t="shared" ref="E8:K8" si="2">P8*1000/P6</f>
        <v>4.2977743668457409</v>
      </c>
      <c r="F8" s="149">
        <f t="shared" si="2"/>
        <v>4.2030860496670979</v>
      </c>
      <c r="G8" s="149">
        <f t="shared" si="2"/>
        <v>4.3825888312268768</v>
      </c>
      <c r="H8" s="149">
        <f t="shared" si="2"/>
        <v>4.0751970891449361</v>
      </c>
      <c r="I8" s="149">
        <f t="shared" si="2"/>
        <v>4.1198790081509671</v>
      </c>
      <c r="J8" s="149">
        <f t="shared" si="2"/>
        <v>3.7243195177439286</v>
      </c>
      <c r="K8" s="149">
        <f t="shared" si="2"/>
        <v>3.6726749598036728</v>
      </c>
      <c r="M8" s="125"/>
      <c r="N8" s="162" t="s">
        <v>56</v>
      </c>
      <c r="O8" s="163">
        <f>'5. Operational data'!D74</f>
        <v>644</v>
      </c>
      <c r="P8" s="163">
        <f>'5. Operational data'!E74</f>
        <v>672</v>
      </c>
      <c r="Q8" s="163">
        <f>'5. Operational data'!F74</f>
        <v>666</v>
      </c>
      <c r="R8" s="163">
        <f>'5. Operational data'!G74</f>
        <v>706</v>
      </c>
      <c r="S8" s="163">
        <f>'5. Operational data'!H74</f>
        <v>672</v>
      </c>
      <c r="T8" s="163">
        <f>'5. Operational data'!I74</f>
        <v>696</v>
      </c>
      <c r="U8" s="163">
        <f>'5. Operational data'!J74</f>
        <v>645</v>
      </c>
      <c r="V8" s="163">
        <f>'5. Operational data'!K74</f>
        <v>651</v>
      </c>
      <c r="W8" s="164"/>
    </row>
    <row r="9" spans="1:23" x14ac:dyDescent="0.25">
      <c r="B9" s="71"/>
      <c r="C9" s="50"/>
      <c r="M9" s="125"/>
      <c r="N9" s="165" t="s">
        <v>58</v>
      </c>
      <c r="O9" s="183">
        <f t="shared" ref="O9:V9" si="3">D27</f>
        <v>3810.181</v>
      </c>
      <c r="P9" s="183">
        <f t="shared" si="3"/>
        <v>3809.5540000000001</v>
      </c>
      <c r="Q9" s="183">
        <f t="shared" si="3"/>
        <v>3835.902</v>
      </c>
      <c r="R9" s="183">
        <f t="shared" si="3"/>
        <v>3868.9319999999998</v>
      </c>
      <c r="S9" s="183">
        <f t="shared" si="3"/>
        <v>3906.538</v>
      </c>
      <c r="T9" s="183">
        <f t="shared" si="3"/>
        <v>3955.8760000000002</v>
      </c>
      <c r="U9" s="183">
        <f t="shared" si="3"/>
        <v>4015.212</v>
      </c>
      <c r="V9" s="183">
        <f t="shared" si="3"/>
        <v>4086.7759999999998</v>
      </c>
      <c r="W9" s="166"/>
    </row>
    <row r="10" spans="1:23" ht="15.75" x14ac:dyDescent="0.25">
      <c r="B10" s="61" t="s">
        <v>552</v>
      </c>
      <c r="C10" s="50"/>
      <c r="M10" s="125"/>
    </row>
    <row r="11" spans="1:23" x14ac:dyDescent="0.25">
      <c r="A11" t="s">
        <v>370</v>
      </c>
      <c r="B11" s="71" t="s">
        <v>209</v>
      </c>
      <c r="C11" s="50" t="s">
        <v>58</v>
      </c>
      <c r="G11" s="194">
        <v>0.20499999999999999</v>
      </c>
      <c r="H11" s="194">
        <v>0.20300000000000001</v>
      </c>
      <c r="I11" s="194">
        <v>0.20100000000000001</v>
      </c>
      <c r="J11" s="194">
        <v>0.20499999999999999</v>
      </c>
      <c r="K11" s="194">
        <v>0.20200000000000001</v>
      </c>
      <c r="M11" s="125"/>
      <c r="N11" s="167">
        <v>3810181</v>
      </c>
      <c r="O11" s="170">
        <v>3809554</v>
      </c>
      <c r="P11" s="170">
        <v>3835902</v>
      </c>
      <c r="Q11" s="170">
        <v>3868932</v>
      </c>
      <c r="R11" s="170">
        <v>3906538</v>
      </c>
      <c r="S11" s="170">
        <v>3955876</v>
      </c>
      <c r="T11" s="170">
        <v>4015212</v>
      </c>
      <c r="U11" s="170">
        <v>4086776</v>
      </c>
      <c r="V11" s="168"/>
      <c r="W11" s="169"/>
    </row>
    <row r="12" spans="1:23" ht="30" x14ac:dyDescent="0.25">
      <c r="A12" t="s">
        <v>371</v>
      </c>
      <c r="B12" s="71" t="s">
        <v>466</v>
      </c>
      <c r="C12" s="50" t="s">
        <v>572</v>
      </c>
      <c r="G12" s="132">
        <v>32486</v>
      </c>
      <c r="H12" s="132">
        <v>32486</v>
      </c>
      <c r="I12" s="132">
        <v>32486</v>
      </c>
      <c r="J12" s="132">
        <v>32486</v>
      </c>
      <c r="K12" s="127">
        <v>32486</v>
      </c>
      <c r="M12" s="125"/>
    </row>
    <row r="13" spans="1:23" x14ac:dyDescent="0.25">
      <c r="A13" t="s">
        <v>372</v>
      </c>
      <c r="B13" s="71" t="s">
        <v>467</v>
      </c>
      <c r="C13" s="50" t="s">
        <v>572</v>
      </c>
      <c r="G13" s="132">
        <v>2258</v>
      </c>
      <c r="H13" s="132">
        <v>2258</v>
      </c>
      <c r="I13" s="132">
        <v>2258</v>
      </c>
      <c r="J13" s="132">
        <v>2258</v>
      </c>
      <c r="K13" s="127">
        <v>2258</v>
      </c>
      <c r="M13" s="125"/>
    </row>
    <row r="14" spans="1:23" x14ac:dyDescent="0.25">
      <c r="A14" t="s">
        <v>373</v>
      </c>
      <c r="B14" s="71" t="s">
        <v>468</v>
      </c>
      <c r="C14" s="50" t="s">
        <v>572</v>
      </c>
      <c r="G14" s="132">
        <v>34744</v>
      </c>
      <c r="H14" s="132">
        <v>34744</v>
      </c>
      <c r="I14" s="132">
        <v>34744</v>
      </c>
      <c r="J14" s="132">
        <v>34744</v>
      </c>
      <c r="K14" s="127">
        <v>34744</v>
      </c>
      <c r="M14" s="125"/>
    </row>
    <row r="15" spans="1:23" x14ac:dyDescent="0.25">
      <c r="A15" t="s">
        <v>374</v>
      </c>
      <c r="B15" s="71" t="s">
        <v>469</v>
      </c>
      <c r="C15" s="50" t="s">
        <v>572</v>
      </c>
      <c r="G15" s="127">
        <v>51912</v>
      </c>
      <c r="H15" s="127">
        <v>51840</v>
      </c>
      <c r="I15" s="127">
        <v>51679</v>
      </c>
      <c r="J15" s="127">
        <v>51786</v>
      </c>
      <c r="K15" s="127">
        <v>51464</v>
      </c>
      <c r="M15" s="125"/>
    </row>
    <row r="16" spans="1:23" ht="30" x14ac:dyDescent="0.25">
      <c r="A16" t="s">
        <v>375</v>
      </c>
      <c r="B16" s="71" t="s">
        <v>470</v>
      </c>
      <c r="C16" s="50" t="s">
        <v>575</v>
      </c>
      <c r="G16" s="127">
        <v>3</v>
      </c>
      <c r="H16" s="127">
        <v>3</v>
      </c>
      <c r="I16" s="127">
        <v>3</v>
      </c>
      <c r="J16" s="127">
        <v>3</v>
      </c>
      <c r="K16" s="127">
        <v>3</v>
      </c>
      <c r="M16" s="125"/>
    </row>
    <row r="17" spans="1:13" ht="30" x14ac:dyDescent="0.25">
      <c r="A17" t="s">
        <v>376</v>
      </c>
      <c r="B17" s="71" t="s">
        <v>471</v>
      </c>
      <c r="C17" s="50" t="s">
        <v>575</v>
      </c>
      <c r="G17" s="127">
        <v>1</v>
      </c>
      <c r="H17" s="127">
        <v>1</v>
      </c>
      <c r="I17" s="127">
        <v>1</v>
      </c>
      <c r="J17" s="127">
        <v>1</v>
      </c>
      <c r="K17" s="127">
        <v>1</v>
      </c>
      <c r="M17" s="125"/>
    </row>
    <row r="18" spans="1:13" ht="30" x14ac:dyDescent="0.25">
      <c r="A18" t="s">
        <v>377</v>
      </c>
      <c r="B18" s="71" t="s">
        <v>472</v>
      </c>
      <c r="C18" s="50" t="s">
        <v>576</v>
      </c>
      <c r="G18" s="154">
        <v>0.7192986185286151</v>
      </c>
      <c r="H18" s="154">
        <v>0.72029764438768262</v>
      </c>
      <c r="I18" s="154">
        <v>0.72254164912357954</v>
      </c>
      <c r="J18" s="154">
        <v>0.7210487368218722</v>
      </c>
      <c r="K18" s="155">
        <v>0.72556019518610038</v>
      </c>
      <c r="M18" s="125"/>
    </row>
    <row r="19" spans="1:13" ht="30" x14ac:dyDescent="0.25">
      <c r="A19" t="s">
        <v>475</v>
      </c>
      <c r="B19" s="71" t="s">
        <v>473</v>
      </c>
      <c r="C19" s="50" t="s">
        <v>576</v>
      </c>
      <c r="G19" s="154">
        <v>0.32460213955649397</v>
      </c>
      <c r="H19" s="154">
        <v>0.32505297586143356</v>
      </c>
      <c r="I19" s="154">
        <v>0.32606564114353442</v>
      </c>
      <c r="J19" s="154">
        <v>0.32539192578412535</v>
      </c>
      <c r="K19" s="155">
        <v>0.32742783826862887</v>
      </c>
      <c r="M19" s="125"/>
    </row>
    <row r="20" spans="1:13" ht="30" x14ac:dyDescent="0.25">
      <c r="A20" t="s">
        <v>476</v>
      </c>
      <c r="B20" s="71" t="s">
        <v>479</v>
      </c>
      <c r="C20" s="50" t="s">
        <v>577</v>
      </c>
      <c r="G20" s="154">
        <v>0.10940264957673729</v>
      </c>
      <c r="H20" s="154">
        <v>0.1202417695473251</v>
      </c>
      <c r="I20" s="154">
        <v>0.10400187007639777</v>
      </c>
      <c r="J20" s="154">
        <v>0.19359068775966168</v>
      </c>
      <c r="K20" s="155">
        <v>0.32338195118203372</v>
      </c>
      <c r="M20" s="125"/>
    </row>
    <row r="21" spans="1:13" ht="30" x14ac:dyDescent="0.25">
      <c r="A21" t="s">
        <v>477</v>
      </c>
      <c r="B21" s="71" t="s">
        <v>480</v>
      </c>
      <c r="C21" s="50" t="s">
        <v>577</v>
      </c>
      <c r="G21" s="154">
        <v>0.2035835947361023</v>
      </c>
      <c r="H21" s="154">
        <v>0.20193522577208248</v>
      </c>
      <c r="I21" s="154">
        <v>0.19754770141006159</v>
      </c>
      <c r="J21" s="154">
        <v>0.18570580143996415</v>
      </c>
      <c r="K21" s="155">
        <v>0.19431058604072748</v>
      </c>
      <c r="M21" s="125"/>
    </row>
    <row r="22" spans="1:13" x14ac:dyDescent="0.25">
      <c r="A22" t="s">
        <v>478</v>
      </c>
      <c r="B22" s="71" t="s">
        <v>474</v>
      </c>
      <c r="C22" s="50" t="s">
        <v>572</v>
      </c>
      <c r="G22" s="132">
        <v>0</v>
      </c>
      <c r="H22" s="132">
        <v>0</v>
      </c>
      <c r="I22" s="132">
        <v>0</v>
      </c>
      <c r="J22" s="132">
        <v>0</v>
      </c>
      <c r="K22" s="127">
        <v>0</v>
      </c>
      <c r="M22" s="125"/>
    </row>
    <row r="23" spans="1:13" x14ac:dyDescent="0.25">
      <c r="A23" t="s">
        <v>481</v>
      </c>
      <c r="B23" s="71" t="s">
        <v>210</v>
      </c>
      <c r="C23" s="50" t="s">
        <v>58</v>
      </c>
      <c r="G23" s="133">
        <v>228.2</v>
      </c>
      <c r="H23" s="133">
        <v>228.2</v>
      </c>
      <c r="I23" s="133">
        <v>228.2</v>
      </c>
      <c r="J23" s="132">
        <v>259</v>
      </c>
      <c r="K23" s="127">
        <v>259</v>
      </c>
      <c r="M23" s="125"/>
    </row>
    <row r="24" spans="1:13" x14ac:dyDescent="0.25">
      <c r="A24" t="s">
        <v>482</v>
      </c>
      <c r="B24" s="71" t="s">
        <v>237</v>
      </c>
      <c r="C24" s="50" t="s">
        <v>572</v>
      </c>
      <c r="G24" s="132">
        <v>6834</v>
      </c>
      <c r="H24" s="132">
        <v>6834</v>
      </c>
      <c r="I24" s="132">
        <v>6834</v>
      </c>
      <c r="J24" s="132">
        <v>6834</v>
      </c>
      <c r="K24" s="127">
        <v>6834</v>
      </c>
      <c r="M24" s="125"/>
    </row>
    <row r="25" spans="1:13" x14ac:dyDescent="0.25">
      <c r="B25" s="71"/>
      <c r="C25" s="50"/>
      <c r="M25" s="125"/>
    </row>
    <row r="26" spans="1:13" ht="15.75" x14ac:dyDescent="0.25">
      <c r="B26" s="61" t="s">
        <v>553</v>
      </c>
      <c r="C26" s="50"/>
      <c r="M26" s="125"/>
    </row>
    <row r="27" spans="1:13" x14ac:dyDescent="0.25">
      <c r="A27" t="s">
        <v>378</v>
      </c>
      <c r="B27" s="71" t="s">
        <v>606</v>
      </c>
      <c r="C27" s="50" t="s">
        <v>58</v>
      </c>
      <c r="D27" s="127">
        <f>N11/1000</f>
        <v>3810.181</v>
      </c>
      <c r="E27" s="127">
        <f t="shared" ref="E27:K27" si="4">O11/1000</f>
        <v>3809.5540000000001</v>
      </c>
      <c r="F27" s="127">
        <f t="shared" si="4"/>
        <v>3835.902</v>
      </c>
      <c r="G27" s="127">
        <f t="shared" si="4"/>
        <v>3868.9319999999998</v>
      </c>
      <c r="H27" s="127">
        <f t="shared" si="4"/>
        <v>3906.538</v>
      </c>
      <c r="I27" s="127">
        <f t="shared" si="4"/>
        <v>3955.8760000000002</v>
      </c>
      <c r="J27" s="127">
        <f t="shared" si="4"/>
        <v>4015.212</v>
      </c>
      <c r="K27" s="127">
        <f t="shared" si="4"/>
        <v>4086.7759999999998</v>
      </c>
      <c r="M27" s="125"/>
    </row>
    <row r="28" spans="1:13" ht="19.5" customHeight="1" x14ac:dyDescent="0.25">
      <c r="B28" s="71"/>
      <c r="C28" s="50"/>
      <c r="M28" s="125"/>
    </row>
    <row r="29" spans="1:13" ht="15.75" x14ac:dyDescent="0.25">
      <c r="B29" s="61" t="s">
        <v>554</v>
      </c>
      <c r="D29" s="60" t="s">
        <v>222</v>
      </c>
      <c r="E29" s="60" t="s">
        <v>83</v>
      </c>
      <c r="F29" s="60" t="s">
        <v>573</v>
      </c>
      <c r="M29" s="125"/>
    </row>
    <row r="30" spans="1:13" x14ac:dyDescent="0.25">
      <c r="A30" s="114" t="s">
        <v>461</v>
      </c>
      <c r="B30" s="116">
        <v>70351</v>
      </c>
      <c r="D30" s="118">
        <v>2609</v>
      </c>
      <c r="E30" s="55" t="s">
        <v>615</v>
      </c>
      <c r="F30" s="55" t="s">
        <v>745</v>
      </c>
      <c r="M30" s="125"/>
    </row>
    <row r="31" spans="1:13" ht="15" customHeight="1" x14ac:dyDescent="0.25">
      <c r="A31" s="113" t="s">
        <v>601</v>
      </c>
      <c r="B31" s="117">
        <v>70339</v>
      </c>
      <c r="C31" s="115"/>
      <c r="D31" s="118">
        <v>2905</v>
      </c>
      <c r="E31" s="55" t="s">
        <v>616</v>
      </c>
      <c r="F31" s="55" t="s">
        <v>745</v>
      </c>
      <c r="M31" s="125"/>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election activeCell="C4" sqref="C4"/>
    </sheetView>
  </sheetViews>
  <sheetFormatPr defaultRowHeight="15" x14ac:dyDescent="0.25"/>
  <cols>
    <col min="1" max="1" width="13.28515625" bestFit="1" customWidth="1"/>
    <col min="2" max="2" width="14.28515625" customWidth="1"/>
    <col min="3" max="3" width="19.7109375" customWidth="1"/>
    <col min="4" max="4" width="31" customWidth="1"/>
    <col min="5" max="5" width="33.7109375" customWidth="1"/>
    <col min="6" max="6" width="31.7109375" customWidth="1"/>
    <col min="7" max="7" width="35" customWidth="1"/>
    <col min="8" max="8" width="18.42578125" customWidth="1"/>
    <col min="9" max="9" width="27.28515625" customWidth="1"/>
  </cols>
  <sheetData>
    <row r="1" spans="1:9" ht="15.75" x14ac:dyDescent="0.25">
      <c r="B1" s="135" t="s">
        <v>608</v>
      </c>
      <c r="C1" s="56"/>
      <c r="D1" s="56"/>
      <c r="E1" s="56"/>
      <c r="F1" s="56"/>
      <c r="G1" s="56"/>
    </row>
    <row r="8" spans="1:9" ht="148.5" customHeight="1" x14ac:dyDescent="0.25">
      <c r="A8" s="108" t="s">
        <v>607</v>
      </c>
      <c r="B8" s="109" t="s">
        <v>2</v>
      </c>
      <c r="C8" s="110" t="s">
        <v>609</v>
      </c>
      <c r="D8" s="110" t="s">
        <v>610</v>
      </c>
      <c r="E8" s="110" t="s">
        <v>611</v>
      </c>
      <c r="F8" s="110" t="s">
        <v>612</v>
      </c>
      <c r="G8" s="110" t="s">
        <v>613</v>
      </c>
      <c r="H8" s="111"/>
      <c r="I8" s="111"/>
    </row>
    <row r="9" spans="1:9" x14ac:dyDescent="0.25">
      <c r="A9" s="107"/>
      <c r="B9" s="107"/>
      <c r="C9" s="107"/>
      <c r="D9" s="107"/>
      <c r="E9" s="107"/>
      <c r="F9" s="107"/>
      <c r="G9" s="107"/>
    </row>
    <row r="10" spans="1:9" x14ac:dyDescent="0.25">
      <c r="A10" s="107"/>
      <c r="B10" s="107"/>
      <c r="C10" s="107"/>
      <c r="D10" s="107"/>
      <c r="E10" s="107"/>
      <c r="F10" s="107"/>
      <c r="G10" s="107"/>
    </row>
    <row r="11" spans="1:9" x14ac:dyDescent="0.25">
      <c r="A11" s="107"/>
      <c r="B11" s="107"/>
      <c r="C11" s="107"/>
      <c r="D11" s="107"/>
      <c r="E11" s="107"/>
      <c r="F11" s="107"/>
      <c r="G11" s="107"/>
    </row>
    <row r="12" spans="1:9" x14ac:dyDescent="0.25">
      <c r="A12" s="107"/>
      <c r="B12" s="107"/>
      <c r="C12" s="107"/>
      <c r="D12" s="107"/>
      <c r="E12" s="107"/>
      <c r="F12" s="107"/>
      <c r="G12" s="107"/>
    </row>
    <row r="13" spans="1:9" x14ac:dyDescent="0.25">
      <c r="A13" s="107"/>
      <c r="B13" s="107"/>
      <c r="C13" s="107"/>
      <c r="D13" s="107"/>
      <c r="E13" s="107"/>
      <c r="F13" s="107"/>
      <c r="G13" s="107"/>
    </row>
    <row r="14" spans="1:9" x14ac:dyDescent="0.25">
      <c r="A14" s="107"/>
      <c r="B14" s="107"/>
      <c r="C14" s="107"/>
      <c r="D14" s="107"/>
      <c r="E14" s="107"/>
      <c r="F14" s="107"/>
      <c r="G14" s="107"/>
    </row>
    <row r="15" spans="1:9" x14ac:dyDescent="0.25">
      <c r="A15" s="107"/>
      <c r="B15" s="107"/>
      <c r="C15" s="107"/>
      <c r="D15" s="107"/>
      <c r="E15" s="107"/>
      <c r="F15" s="107"/>
      <c r="G15" s="107"/>
    </row>
    <row r="16" spans="1:9" x14ac:dyDescent="0.25">
      <c r="A16" s="107"/>
      <c r="B16" s="107"/>
      <c r="C16" s="107"/>
      <c r="D16" s="107"/>
      <c r="E16" s="107"/>
      <c r="F16" s="107"/>
      <c r="G16" s="10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tabSelected="1" zoomScaleNormal="100" workbookViewId="0">
      <selection activeCell="E32" sqref="E32"/>
    </sheetView>
  </sheetViews>
  <sheetFormatPr defaultRowHeight="15" x14ac:dyDescent="0.25"/>
  <cols>
    <col min="1" max="1" width="4" customWidth="1"/>
  </cols>
  <sheetData>
    <row r="1" spans="1:8" x14ac:dyDescent="0.25">
      <c r="A1" s="56"/>
      <c r="B1" s="56"/>
      <c r="C1" s="56"/>
      <c r="D1" s="56"/>
      <c r="E1" s="56"/>
      <c r="F1" s="56"/>
      <c r="G1" s="56"/>
      <c r="H1" s="3"/>
    </row>
    <row r="2" spans="1:8" ht="20.25" x14ac:dyDescent="0.3">
      <c r="A2" s="56"/>
      <c r="B2" s="25" t="s">
        <v>79</v>
      </c>
      <c r="C2" s="56"/>
      <c r="D2" s="56"/>
      <c r="E2" s="56"/>
      <c r="F2" s="56"/>
      <c r="G2" s="56"/>
      <c r="H2" s="3"/>
    </row>
    <row r="3" spans="1:8" x14ac:dyDescent="0.25">
      <c r="A3" s="56"/>
      <c r="B3" s="56"/>
      <c r="C3" s="56"/>
      <c r="D3" s="56"/>
      <c r="E3" s="56"/>
      <c r="F3" s="56"/>
      <c r="G3" s="56"/>
      <c r="H3" s="3"/>
    </row>
    <row r="4" spans="1:8" x14ac:dyDescent="0.25">
      <c r="A4" s="4"/>
      <c r="B4" s="3"/>
      <c r="C4" s="3"/>
      <c r="D4" s="3"/>
      <c r="E4" s="3"/>
      <c r="F4" s="3"/>
      <c r="G4" s="3"/>
      <c r="H4" s="3"/>
    </row>
    <row r="5" spans="1:8" x14ac:dyDescent="0.25">
      <c r="A5" s="4"/>
      <c r="B5" s="3"/>
      <c r="C5" s="3"/>
      <c r="D5" s="3"/>
      <c r="E5" s="3"/>
      <c r="F5" s="3"/>
      <c r="G5" s="3"/>
      <c r="H5" s="3"/>
    </row>
    <row r="6" spans="1:8" x14ac:dyDescent="0.25">
      <c r="A6" s="3"/>
      <c r="B6" s="3"/>
      <c r="C6" s="3"/>
      <c r="D6" s="3"/>
      <c r="E6" s="3"/>
      <c r="F6" s="3"/>
      <c r="G6" s="3"/>
      <c r="H6" s="3"/>
    </row>
    <row r="7" spans="1:8" x14ac:dyDescent="0.25">
      <c r="A7" s="3"/>
      <c r="B7" s="3"/>
      <c r="C7" s="3"/>
      <c r="D7" s="3"/>
      <c r="E7" s="3"/>
      <c r="F7" s="3"/>
      <c r="G7" s="3"/>
      <c r="H7" s="3"/>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9" x14ac:dyDescent="0.25">
      <c r="A17" s="3"/>
      <c r="B17" s="3"/>
      <c r="C17" s="3"/>
      <c r="D17" s="3"/>
      <c r="E17" s="3"/>
      <c r="F17" s="3"/>
      <c r="G17" s="3"/>
      <c r="H17" s="3"/>
    </row>
    <row r="18" spans="1:9" x14ac:dyDescent="0.25">
      <c r="A18" s="3"/>
      <c r="B18" s="3"/>
      <c r="C18" s="3"/>
      <c r="D18" s="3"/>
      <c r="E18" s="3"/>
      <c r="F18" s="3"/>
      <c r="G18" s="3"/>
      <c r="H18" s="3"/>
    </row>
    <row r="19" spans="1:9" x14ac:dyDescent="0.25">
      <c r="A19" s="3"/>
      <c r="B19" s="3"/>
      <c r="C19" s="3"/>
      <c r="D19" s="3"/>
      <c r="E19" s="3"/>
      <c r="F19" s="3"/>
      <c r="G19" s="3"/>
    </row>
    <row r="20" spans="1:9" x14ac:dyDescent="0.25">
      <c r="A20" s="3"/>
      <c r="B20" s="3"/>
      <c r="C20" s="3"/>
      <c r="D20" s="3"/>
      <c r="E20" s="3"/>
      <c r="F20" s="3"/>
      <c r="G20" s="3"/>
      <c r="H20" s="199"/>
      <c r="I20" s="199"/>
    </row>
    <row r="21" spans="1:9" x14ac:dyDescent="0.25">
      <c r="A21" s="3"/>
      <c r="B21" s="3"/>
      <c r="C21" s="3"/>
      <c r="D21" s="3"/>
      <c r="E21" s="3"/>
      <c r="F21" s="3"/>
      <c r="G21" s="3"/>
    </row>
    <row r="22" spans="1:9" x14ac:dyDescent="0.25">
      <c r="A22" s="3"/>
      <c r="B22" s="3"/>
      <c r="C22" s="3"/>
      <c r="D22" s="3"/>
      <c r="E22" s="3"/>
      <c r="F22" s="3"/>
      <c r="G22" s="3"/>
    </row>
    <row r="23" spans="1:9" x14ac:dyDescent="0.25">
      <c r="A23" s="3"/>
      <c r="B23" s="3"/>
      <c r="C23" s="3"/>
      <c r="D23" s="3"/>
      <c r="E23" s="3"/>
      <c r="F23" s="3"/>
    </row>
    <row r="24" spans="1:9" x14ac:dyDescent="0.25">
      <c r="A24" s="3"/>
      <c r="B24" s="3"/>
      <c r="C24" s="3"/>
      <c r="D24" s="3"/>
      <c r="E24" s="3"/>
      <c r="F24" s="3"/>
    </row>
    <row r="25" spans="1:9" x14ac:dyDescent="0.25">
      <c r="A25" s="3"/>
      <c r="B25" s="3"/>
      <c r="C25" s="3"/>
      <c r="D25" s="3"/>
      <c r="E25" s="3"/>
      <c r="F25" s="3"/>
    </row>
    <row r="26" spans="1:9" x14ac:dyDescent="0.25">
      <c r="A26" s="3"/>
      <c r="B26" s="3"/>
      <c r="C26" s="3"/>
      <c r="D26" s="3"/>
      <c r="E26" s="3"/>
      <c r="F26" s="3"/>
    </row>
    <row r="27" spans="1:9" x14ac:dyDescent="0.25">
      <c r="A27" s="3"/>
      <c r="B27" s="3"/>
      <c r="C27" s="3"/>
      <c r="D27" s="3"/>
      <c r="E27" s="3"/>
      <c r="F27" s="3"/>
    </row>
    <row r="28" spans="1:9" x14ac:dyDescent="0.25">
      <c r="A28" s="3"/>
      <c r="B28" s="3"/>
      <c r="C28" s="3"/>
      <c r="D28" s="3"/>
      <c r="E28" s="3"/>
      <c r="F28" s="3"/>
    </row>
    <row r="29" spans="1:9" x14ac:dyDescent="0.25">
      <c r="A29" s="3"/>
      <c r="B29" s="3"/>
      <c r="C29" s="3"/>
      <c r="D29" s="3"/>
      <c r="E29" s="3"/>
      <c r="F29" s="3"/>
    </row>
    <row r="30" spans="1:9" x14ac:dyDescent="0.25">
      <c r="A30" s="3"/>
      <c r="B30" s="3"/>
      <c r="C30" s="3"/>
      <c r="D30" s="3"/>
      <c r="E30" s="3"/>
      <c r="F30" s="3"/>
    </row>
  </sheetData>
  <mergeCells count="1">
    <mergeCell ref="H20:I20"/>
  </mergeCells>
  <phoneticPr fontId="1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zoomScaleNormal="100" workbookViewId="0"/>
  </sheetViews>
  <sheetFormatPr defaultRowHeight="15" x14ac:dyDescent="0.25"/>
  <cols>
    <col min="1" max="1" width="13.85546875" customWidth="1"/>
    <col min="2" max="2" width="79.140625" bestFit="1" customWidth="1"/>
    <col min="3" max="3" width="9.85546875" customWidth="1"/>
    <col min="4" max="11" width="11.7109375" customWidth="1"/>
    <col min="12" max="12" width="21.28515625" customWidth="1"/>
    <col min="13" max="13" width="4.7109375" customWidth="1"/>
    <col min="14" max="21" width="11.7109375" customWidth="1"/>
    <col min="22" max="22" width="21.28515625" customWidth="1"/>
  </cols>
  <sheetData>
    <row r="1" spans="1:22" ht="15.75" x14ac:dyDescent="0.25">
      <c r="A1" s="56"/>
      <c r="B1" s="134" t="s">
        <v>69</v>
      </c>
      <c r="C1" s="56"/>
      <c r="D1" s="56"/>
      <c r="E1" s="56"/>
      <c r="F1" s="56"/>
      <c r="G1" s="56"/>
      <c r="H1" s="56"/>
      <c r="I1" s="56"/>
      <c r="J1" s="56"/>
      <c r="K1" s="56"/>
      <c r="L1" s="56"/>
      <c r="M1" s="56"/>
    </row>
    <row r="2" spans="1:22" ht="15.75" x14ac:dyDescent="0.25">
      <c r="B2" s="6"/>
    </row>
    <row r="3" spans="1:22" x14ac:dyDescent="0.25">
      <c r="B3" s="1" t="s">
        <v>70</v>
      </c>
      <c r="D3" s="1" t="s">
        <v>1</v>
      </c>
      <c r="N3" s="1" t="s">
        <v>74</v>
      </c>
    </row>
    <row r="4" spans="1:22" s="56" customFormat="1" ht="30" x14ac:dyDescent="0.25">
      <c r="B4" s="1" t="s">
        <v>238</v>
      </c>
      <c r="D4" s="57">
        <v>2006</v>
      </c>
      <c r="E4" s="57">
        <v>2007</v>
      </c>
      <c r="F4" s="57">
        <v>2008</v>
      </c>
      <c r="G4" s="57">
        <v>2009</v>
      </c>
      <c r="H4" s="57">
        <v>2010</v>
      </c>
      <c r="I4" s="57">
        <v>2011</v>
      </c>
      <c r="J4" s="57">
        <v>2012</v>
      </c>
      <c r="K4" s="57">
        <v>2013</v>
      </c>
      <c r="L4" s="101" t="s">
        <v>379</v>
      </c>
      <c r="N4" s="57">
        <v>2006</v>
      </c>
      <c r="O4" s="57">
        <v>2007</v>
      </c>
      <c r="P4" s="57">
        <v>2008</v>
      </c>
      <c r="Q4" s="57">
        <v>2009</v>
      </c>
      <c r="R4" s="57">
        <v>2010</v>
      </c>
      <c r="S4" s="57">
        <v>2011</v>
      </c>
      <c r="T4" s="57">
        <v>2012</v>
      </c>
      <c r="U4" s="57">
        <v>2013</v>
      </c>
      <c r="V4" s="101" t="s">
        <v>379</v>
      </c>
    </row>
    <row r="5" spans="1:22" s="1" customFormat="1" x14ac:dyDescent="0.25">
      <c r="A5" s="1" t="s">
        <v>68</v>
      </c>
      <c r="B5" s="1" t="s">
        <v>2</v>
      </c>
      <c r="C5" s="1" t="s">
        <v>3</v>
      </c>
      <c r="D5" s="51"/>
      <c r="E5" s="51"/>
      <c r="F5" s="51"/>
      <c r="G5" s="51"/>
      <c r="H5" s="51"/>
      <c r="I5" s="51"/>
      <c r="J5" s="51"/>
      <c r="K5" s="51"/>
      <c r="L5" s="51"/>
      <c r="M5" s="51"/>
      <c r="N5" s="51"/>
      <c r="O5" s="51"/>
      <c r="P5" s="51"/>
      <c r="Q5" s="51"/>
      <c r="R5" s="51"/>
      <c r="S5" s="51"/>
      <c r="T5" s="51"/>
      <c r="U5" s="51"/>
      <c r="V5" s="51"/>
    </row>
    <row r="6" spans="1:22" ht="15.75" x14ac:dyDescent="0.25">
      <c r="B6" s="20" t="s">
        <v>509</v>
      </c>
      <c r="C6" s="46"/>
      <c r="D6" s="46"/>
      <c r="E6" s="46"/>
      <c r="F6" s="46"/>
      <c r="G6" s="46"/>
      <c r="H6" s="46"/>
      <c r="I6" s="46"/>
      <c r="J6" s="46"/>
      <c r="K6" s="46"/>
      <c r="L6" s="46"/>
      <c r="M6" s="46"/>
      <c r="N6" s="46"/>
      <c r="O6" s="46"/>
      <c r="P6" s="46"/>
      <c r="Q6" s="46"/>
      <c r="R6" s="46"/>
      <c r="S6" s="46"/>
      <c r="T6" s="46"/>
      <c r="U6" s="46"/>
      <c r="V6" s="46"/>
    </row>
    <row r="7" spans="1:22" x14ac:dyDescent="0.25">
      <c r="A7" s="8" t="s">
        <v>107</v>
      </c>
      <c r="B7" s="9" t="s">
        <v>5</v>
      </c>
      <c r="C7" s="46" t="s">
        <v>574</v>
      </c>
      <c r="D7" s="140">
        <f>SUM('[1]2. Revenue'!D7,'[2]2. Revenue'!D7)</f>
        <v>8441.7975700000025</v>
      </c>
      <c r="E7" s="140">
        <f>SUM('[1]2. Revenue'!E7,'[2]2. Revenue'!E7)</f>
        <v>9146.1292052999997</v>
      </c>
      <c r="F7" s="140">
        <f>SUM('[1]2. Revenue'!F7,'[2]2. Revenue'!F7)</f>
        <v>10340.6210667</v>
      </c>
      <c r="G7" s="140">
        <f>SUM('[1]2. Revenue'!G7,'[2]2. Revenue'!G7)</f>
        <v>10529.255882999998</v>
      </c>
      <c r="H7" s="140">
        <f>SUM('[1]2. Revenue'!H7,'[2]2. Revenue'!H7)</f>
        <v>9989.2595341999986</v>
      </c>
      <c r="I7" s="140">
        <f>SUM('[1]2. Revenue'!I7,'[2]2. Revenue'!I7)</f>
        <v>11111.563361799999</v>
      </c>
      <c r="J7" s="140">
        <f>SUM('[1]2. Revenue'!J7,'[2]2. Revenue'!J7)</f>
        <v>11610.199800099999</v>
      </c>
      <c r="K7" s="140">
        <f>SUM('[1]2. Revenue'!K7,'[2]2. Revenue'!K7)</f>
        <v>12741.787341700001</v>
      </c>
      <c r="L7" s="141"/>
      <c r="M7" s="141"/>
      <c r="N7" s="140">
        <f>SUM('[1]2. Revenue'!N7,'[2]2. Revenue'!N7)</f>
        <v>0</v>
      </c>
      <c r="O7" s="140">
        <f>SUM('[1]2. Revenue'!O7,'[2]2. Revenue'!O7)</f>
        <v>0</v>
      </c>
      <c r="P7" s="140">
        <f>SUM('[1]2. Revenue'!P7,'[2]2. Revenue'!P7)</f>
        <v>0</v>
      </c>
      <c r="Q7" s="140">
        <f>SUM('[1]2. Revenue'!Q7,'[2]2. Revenue'!Q7)</f>
        <v>0</v>
      </c>
      <c r="R7" s="140">
        <f>SUM('[1]2. Revenue'!R7,'[2]2. Revenue'!R7)</f>
        <v>0</v>
      </c>
      <c r="S7" s="140">
        <f>SUM('[1]2. Revenue'!S7,'[2]2. Revenue'!S7)</f>
        <v>0</v>
      </c>
      <c r="T7" s="140">
        <f>SUM('[1]2. Revenue'!T7,'[2]2. Revenue'!T7)</f>
        <v>0</v>
      </c>
      <c r="U7" s="140">
        <f>SUM('[1]2. Revenue'!U7,'[2]2. Revenue'!U7)</f>
        <v>0</v>
      </c>
    </row>
    <row r="8" spans="1:22" x14ac:dyDescent="0.25">
      <c r="A8" s="8" t="s">
        <v>108</v>
      </c>
      <c r="B8" s="9" t="s">
        <v>6</v>
      </c>
      <c r="C8" s="46" t="s">
        <v>574</v>
      </c>
      <c r="D8" s="140">
        <f>SUM('[1]2. Revenue'!D8,'[2]2. Revenue'!D8)</f>
        <v>55998.634542298118</v>
      </c>
      <c r="E8" s="140">
        <f>SUM('[1]2. Revenue'!E8,'[2]2. Revenue'!E8)</f>
        <v>57070.091249583595</v>
      </c>
      <c r="F8" s="140">
        <f>SUM('[1]2. Revenue'!F8,'[2]2. Revenue'!F8)</f>
        <v>60817.622318640395</v>
      </c>
      <c r="G8" s="140">
        <f>SUM('[1]2. Revenue'!G8,'[2]2. Revenue'!G8)</f>
        <v>64350.233394779592</v>
      </c>
      <c r="H8" s="140">
        <f>SUM('[1]2. Revenue'!H8,'[2]2. Revenue'!H8)</f>
        <v>80536.224548723243</v>
      </c>
      <c r="I8" s="140">
        <f>SUM('[1]2. Revenue'!I8,'[2]2. Revenue'!I8)</f>
        <v>92322.825395218591</v>
      </c>
      <c r="J8" s="140">
        <f>SUM('[1]2. Revenue'!J8,'[2]2. Revenue'!J8)</f>
        <v>92351.250432293105</v>
      </c>
      <c r="K8" s="140">
        <f>SUM('[1]2. Revenue'!K8,'[2]2. Revenue'!K8)</f>
        <v>93451.382687790523</v>
      </c>
      <c r="L8" s="141"/>
      <c r="M8" s="141"/>
      <c r="N8" s="140">
        <f>SUM('[1]2. Revenue'!N8,'[2]2. Revenue'!N8)</f>
        <v>0</v>
      </c>
      <c r="O8" s="140">
        <f>SUM('[1]2. Revenue'!O8,'[2]2. Revenue'!O8)</f>
        <v>0</v>
      </c>
      <c r="P8" s="140">
        <f>SUM('[1]2. Revenue'!P8,'[2]2. Revenue'!P8)</f>
        <v>0</v>
      </c>
      <c r="Q8" s="140">
        <f>SUM('[1]2. Revenue'!Q8,'[2]2. Revenue'!Q8)</f>
        <v>0</v>
      </c>
      <c r="R8" s="140">
        <f>SUM('[1]2. Revenue'!R8,'[2]2. Revenue'!R8)</f>
        <v>0</v>
      </c>
      <c r="S8" s="140">
        <f>SUM('[1]2. Revenue'!S8,'[2]2. Revenue'!S8)</f>
        <v>0</v>
      </c>
      <c r="T8" s="140">
        <f>SUM('[1]2. Revenue'!T8,'[2]2. Revenue'!T8)</f>
        <v>0</v>
      </c>
      <c r="U8" s="140">
        <f>SUM('[1]2. Revenue'!U8,'[2]2. Revenue'!U8)</f>
        <v>0</v>
      </c>
    </row>
    <row r="9" spans="1:22" x14ac:dyDescent="0.25">
      <c r="A9" s="8" t="s">
        <v>109</v>
      </c>
      <c r="B9" s="9" t="s">
        <v>7</v>
      </c>
      <c r="C9" s="46" t="s">
        <v>574</v>
      </c>
      <c r="D9" s="140">
        <f>SUM('[1]2. Revenue'!D9,'[2]2. Revenue'!D9)</f>
        <v>11971.014286583282</v>
      </c>
      <c r="E9" s="140">
        <f>SUM('[1]2. Revenue'!E9,'[2]2. Revenue'!E9)</f>
        <v>13434.41129292876</v>
      </c>
      <c r="F9" s="140">
        <f>SUM('[1]2. Revenue'!F9,'[2]2. Revenue'!F9)</f>
        <v>14341.930207636748</v>
      </c>
      <c r="G9" s="140">
        <f>SUM('[1]2. Revenue'!G9,'[2]2. Revenue'!G9)</f>
        <v>15390.676920873218</v>
      </c>
      <c r="H9" s="140">
        <f>SUM('[1]2. Revenue'!H9,'[2]2. Revenue'!H9)</f>
        <v>23082.863127122087</v>
      </c>
      <c r="I9" s="140">
        <f>SUM('[1]2. Revenue'!I9,'[2]2. Revenue'!I9)</f>
        <v>24201.706503236575</v>
      </c>
      <c r="J9" s="140">
        <f>SUM('[1]2. Revenue'!J9,'[2]2. Revenue'!J9)</f>
        <v>27806.623516834301</v>
      </c>
      <c r="K9" s="140">
        <f>SUM('[1]2. Revenue'!K9,'[2]2. Revenue'!K9)</f>
        <v>32594.995421270392</v>
      </c>
      <c r="L9" s="141"/>
      <c r="M9" s="141"/>
      <c r="N9" s="140">
        <f>SUM('[1]2. Revenue'!N9,'[2]2. Revenue'!N9)</f>
        <v>0</v>
      </c>
      <c r="O9" s="140">
        <f>SUM('[1]2. Revenue'!O9,'[2]2. Revenue'!O9)</f>
        <v>0</v>
      </c>
      <c r="P9" s="140">
        <f>SUM('[1]2. Revenue'!P9,'[2]2. Revenue'!P9)</f>
        <v>0</v>
      </c>
      <c r="Q9" s="140">
        <f>SUM('[1]2. Revenue'!Q9,'[2]2. Revenue'!Q9)</f>
        <v>0</v>
      </c>
      <c r="R9" s="140">
        <f>SUM('[1]2. Revenue'!R9,'[2]2. Revenue'!R9)</f>
        <v>0</v>
      </c>
      <c r="S9" s="140">
        <f>SUM('[1]2. Revenue'!S9,'[2]2. Revenue'!S9)</f>
        <v>0</v>
      </c>
      <c r="T9" s="140">
        <f>SUM('[1]2. Revenue'!T9,'[2]2. Revenue'!T9)</f>
        <v>0</v>
      </c>
      <c r="U9" s="140">
        <f>SUM('[1]2. Revenue'!U9,'[2]2. Revenue'!U9)</f>
        <v>0</v>
      </c>
    </row>
    <row r="10" spans="1:22" x14ac:dyDescent="0.25">
      <c r="A10" s="8" t="s">
        <v>110</v>
      </c>
      <c r="B10" s="9" t="s">
        <v>8</v>
      </c>
      <c r="C10" s="46" t="s">
        <v>574</v>
      </c>
      <c r="D10" s="140">
        <f>SUM('[1]2. Revenue'!D10,'[2]2. Revenue'!D10)</f>
        <v>3707.1824712364605</v>
      </c>
      <c r="E10" s="140">
        <f>SUM('[1]2. Revenue'!E10,'[2]2. Revenue'!E10)</f>
        <v>4110.2668606609714</v>
      </c>
      <c r="F10" s="140">
        <f>SUM('[1]2. Revenue'!F10,'[2]2. Revenue'!F10)</f>
        <v>4054.6999794081221</v>
      </c>
      <c r="G10" s="140">
        <f>SUM('[1]2. Revenue'!G10,'[2]2. Revenue'!G10)</f>
        <v>4275.6094876830512</v>
      </c>
      <c r="H10" s="140">
        <f>SUM('[1]2. Revenue'!H10,'[2]2. Revenue'!H10)</f>
        <v>5775.7746016627716</v>
      </c>
      <c r="I10" s="140">
        <f>SUM('[1]2. Revenue'!I10,'[2]2. Revenue'!I10)</f>
        <v>5793.922958441548</v>
      </c>
      <c r="J10" s="140">
        <f>SUM('[1]2. Revenue'!J10,'[2]2. Revenue'!J10)</f>
        <v>7007.290390565473</v>
      </c>
      <c r="K10" s="140">
        <f>SUM('[1]2. Revenue'!K10,'[2]2. Revenue'!K10)</f>
        <v>8524.0325593485759</v>
      </c>
      <c r="L10" s="141"/>
      <c r="M10" s="141"/>
      <c r="N10" s="140">
        <f>SUM('[1]2. Revenue'!N10,'[2]2. Revenue'!N10)</f>
        <v>0</v>
      </c>
      <c r="O10" s="140">
        <f>SUM('[1]2. Revenue'!O10,'[2]2. Revenue'!O10)</f>
        <v>0</v>
      </c>
      <c r="P10" s="140">
        <f>SUM('[1]2. Revenue'!P10,'[2]2. Revenue'!P10)</f>
        <v>0</v>
      </c>
      <c r="Q10" s="140">
        <f>SUM('[1]2. Revenue'!Q10,'[2]2. Revenue'!Q10)</f>
        <v>0</v>
      </c>
      <c r="R10" s="140">
        <f>SUM('[1]2. Revenue'!R10,'[2]2. Revenue'!R10)</f>
        <v>0</v>
      </c>
      <c r="S10" s="140">
        <f>SUM('[1]2. Revenue'!S10,'[2]2. Revenue'!S10)</f>
        <v>0</v>
      </c>
      <c r="T10" s="140">
        <f>SUM('[1]2. Revenue'!T10,'[2]2. Revenue'!T10)</f>
        <v>0</v>
      </c>
      <c r="U10" s="140">
        <f>SUM('[1]2. Revenue'!U10,'[2]2. Revenue'!U10)</f>
        <v>0</v>
      </c>
    </row>
    <row r="11" spans="1:22" x14ac:dyDescent="0.25">
      <c r="A11" s="8" t="s">
        <v>111</v>
      </c>
      <c r="B11" s="9" t="s">
        <v>9</v>
      </c>
      <c r="C11" s="46" t="s">
        <v>574</v>
      </c>
      <c r="D11" s="140">
        <f>SUM('[1]2. Revenue'!D11,'[2]2. Revenue'!D11)</f>
        <v>5189.2599777316482</v>
      </c>
      <c r="E11" s="140">
        <f>SUM('[1]2. Revenue'!E11,'[2]2. Revenue'!E11)</f>
        <v>6155.6838682526404</v>
      </c>
      <c r="F11" s="140">
        <f>SUM('[1]2. Revenue'!F11,'[2]2. Revenue'!F11)</f>
        <v>7773.5657465528066</v>
      </c>
      <c r="G11" s="140">
        <f>SUM('[1]2. Revenue'!G11,'[2]2. Revenue'!G11)</f>
        <v>8110.9822048817487</v>
      </c>
      <c r="H11" s="140">
        <f>SUM('[1]2. Revenue'!H11,'[2]2. Revenue'!H11)</f>
        <v>9773.1604161114738</v>
      </c>
      <c r="I11" s="140">
        <f>SUM('[1]2. Revenue'!I11,'[2]2. Revenue'!I11)</f>
        <v>10333.282650803809</v>
      </c>
      <c r="J11" s="140">
        <f>SUM('[1]2. Revenue'!J11,'[2]2. Revenue'!J11)</f>
        <v>10591.501979629453</v>
      </c>
      <c r="K11" s="140">
        <f>SUM('[1]2. Revenue'!K11,'[2]2. Revenue'!K11)</f>
        <v>12229.991217517691</v>
      </c>
      <c r="L11" s="141"/>
      <c r="M11" s="141"/>
      <c r="N11" s="140">
        <f>SUM('[1]2. Revenue'!N11,'[2]2. Revenue'!N11)</f>
        <v>0</v>
      </c>
      <c r="O11" s="140">
        <f>SUM('[1]2. Revenue'!O11,'[2]2. Revenue'!O11)</f>
        <v>0</v>
      </c>
      <c r="P11" s="140">
        <f>SUM('[1]2. Revenue'!P11,'[2]2. Revenue'!P11)</f>
        <v>0</v>
      </c>
      <c r="Q11" s="140">
        <f>SUM('[1]2. Revenue'!Q11,'[2]2. Revenue'!Q11)</f>
        <v>0</v>
      </c>
      <c r="R11" s="140">
        <f>SUM('[1]2. Revenue'!R11,'[2]2. Revenue'!R11)</f>
        <v>0</v>
      </c>
      <c r="S11" s="140">
        <f>SUM('[1]2. Revenue'!S11,'[2]2. Revenue'!S11)</f>
        <v>0</v>
      </c>
      <c r="T11" s="140">
        <f>SUM('[1]2. Revenue'!T11,'[2]2. Revenue'!T11)</f>
        <v>0</v>
      </c>
      <c r="U11" s="140">
        <f>SUM('[1]2. Revenue'!U11,'[2]2. Revenue'!U11)</f>
        <v>0</v>
      </c>
    </row>
    <row r="12" spans="1:22" x14ac:dyDescent="0.25">
      <c r="A12" s="59" t="s">
        <v>112</v>
      </c>
      <c r="B12" s="9" t="s">
        <v>582</v>
      </c>
      <c r="C12" s="46" t="s">
        <v>574</v>
      </c>
      <c r="D12" s="140">
        <f>SUM('[1]2. Revenue'!D12,'[2]2. Revenue'!D12)</f>
        <v>735.29921883708653</v>
      </c>
      <c r="E12" s="140">
        <f>SUM('[1]2. Revenue'!E12,'[2]2. Revenue'!E12)</f>
        <v>809.46395024210324</v>
      </c>
      <c r="F12" s="140">
        <f>SUM('[1]2. Revenue'!F12,'[2]2. Revenue'!F12)</f>
        <v>1073.1919389611494</v>
      </c>
      <c r="G12" s="140">
        <f>SUM('[1]2. Revenue'!G12,'[2]2. Revenue'!G12)</f>
        <v>1151.1196401936504</v>
      </c>
      <c r="H12" s="140">
        <f>SUM('[1]2. Revenue'!H12,'[2]2. Revenue'!H12)</f>
        <v>1327.7774581150925</v>
      </c>
      <c r="I12" s="140">
        <f>SUM('[1]2. Revenue'!I12,'[2]2. Revenue'!I12)</f>
        <v>1621.8187925765203</v>
      </c>
      <c r="J12" s="140">
        <f>SUM('[1]2. Revenue'!J12,'[2]2. Revenue'!J12)</f>
        <v>1731.2621598660905</v>
      </c>
      <c r="K12" s="140">
        <f>SUM('[1]2. Revenue'!K12,'[2]2. Revenue'!K12)</f>
        <v>1788.1086196371512</v>
      </c>
      <c r="L12" s="141"/>
      <c r="M12" s="141"/>
      <c r="N12" s="140">
        <f>SUM('[1]2. Revenue'!N12,'[2]2. Revenue'!N12)</f>
        <v>0</v>
      </c>
      <c r="O12" s="140">
        <f>SUM('[1]2. Revenue'!O12,'[2]2. Revenue'!O12)</f>
        <v>0</v>
      </c>
      <c r="P12" s="140">
        <f>SUM('[1]2. Revenue'!P12,'[2]2. Revenue'!P12)</f>
        <v>0</v>
      </c>
      <c r="Q12" s="140">
        <f>SUM('[1]2. Revenue'!Q12,'[2]2. Revenue'!Q12)</f>
        <v>0</v>
      </c>
      <c r="R12" s="140">
        <f>SUM('[1]2. Revenue'!R12,'[2]2. Revenue'!R12)</f>
        <v>0</v>
      </c>
      <c r="S12" s="140">
        <f>SUM('[1]2. Revenue'!S12,'[2]2. Revenue'!S12)</f>
        <v>0</v>
      </c>
      <c r="T12" s="140">
        <f>SUM('[1]2. Revenue'!T12,'[2]2. Revenue'!T12)</f>
        <v>0</v>
      </c>
      <c r="U12" s="140">
        <f>SUM('[1]2. Revenue'!U12,'[2]2. Revenue'!U12)</f>
        <v>0</v>
      </c>
    </row>
    <row r="13" spans="1:22" x14ac:dyDescent="0.25">
      <c r="A13" s="59" t="s">
        <v>113</v>
      </c>
      <c r="B13" s="9" t="s">
        <v>262</v>
      </c>
      <c r="C13" s="46" t="s">
        <v>574</v>
      </c>
      <c r="D13" s="140">
        <f>SUM('[1]2. Revenue'!D13,'[2]2. Revenue'!D13)</f>
        <v>1570.8191633134109</v>
      </c>
      <c r="E13" s="140">
        <f>SUM('[1]2. Revenue'!E13,'[2]2. Revenue'!E13)</f>
        <v>1624.7301837319283</v>
      </c>
      <c r="F13" s="140">
        <f>SUM('[1]2. Revenue'!F13,'[2]2. Revenue'!F13)</f>
        <v>1764.4502215008256</v>
      </c>
      <c r="G13" s="140">
        <f>SUM('[1]2. Revenue'!G13,'[2]2. Revenue'!G13)</f>
        <v>1771.5539685887538</v>
      </c>
      <c r="H13" s="140">
        <f>SUM('[1]2. Revenue'!H13,'[2]2. Revenue'!H13)</f>
        <v>2160.7997116653037</v>
      </c>
      <c r="I13" s="140">
        <f>SUM('[1]2. Revenue'!I13,'[2]2. Revenue'!I13)</f>
        <v>2323.1860035229911</v>
      </c>
      <c r="J13" s="140">
        <f>SUM('[1]2. Revenue'!J13,'[2]2. Revenue'!J13)</f>
        <v>2836.5457866115617</v>
      </c>
      <c r="K13" s="140">
        <f>SUM('[1]2. Revenue'!K13,'[2]2. Revenue'!K13)</f>
        <v>3032.7495402356244</v>
      </c>
      <c r="L13" s="141"/>
      <c r="M13" s="141"/>
      <c r="N13" s="140">
        <f>SUM('[1]2. Revenue'!N13,'[2]2. Revenue'!N13)</f>
        <v>0</v>
      </c>
      <c r="O13" s="140">
        <f>SUM('[1]2. Revenue'!O13,'[2]2. Revenue'!O13)</f>
        <v>0</v>
      </c>
      <c r="P13" s="140">
        <f>SUM('[1]2. Revenue'!P13,'[2]2. Revenue'!P13)</f>
        <v>0</v>
      </c>
      <c r="Q13" s="140">
        <f>SUM('[1]2. Revenue'!Q13,'[2]2. Revenue'!Q13)</f>
        <v>0</v>
      </c>
      <c r="R13" s="140">
        <f>SUM('[1]2. Revenue'!R13,'[2]2. Revenue'!R13)</f>
        <v>0</v>
      </c>
      <c r="S13" s="140">
        <f>SUM('[1]2. Revenue'!S13,'[2]2. Revenue'!S13)</f>
        <v>0</v>
      </c>
      <c r="T13" s="140">
        <f>SUM('[1]2. Revenue'!T13,'[2]2. Revenue'!T13)</f>
        <v>0</v>
      </c>
      <c r="U13" s="140">
        <f>SUM('[1]2. Revenue'!U13,'[2]2. Revenue'!U13)</f>
        <v>0</v>
      </c>
    </row>
    <row r="14" spans="1:22" x14ac:dyDescent="0.25">
      <c r="A14" s="59" t="s">
        <v>114</v>
      </c>
      <c r="B14" s="9" t="s">
        <v>10</v>
      </c>
      <c r="C14" s="46" t="s">
        <v>574</v>
      </c>
      <c r="D14" s="140">
        <f>SUM('[1]2. Revenue'!D14,'[2]2. Revenue'!D14)</f>
        <v>0</v>
      </c>
      <c r="E14" s="140">
        <f>SUM('[1]2. Revenue'!E14,'[2]2. Revenue'!E14)</f>
        <v>0</v>
      </c>
      <c r="F14" s="140">
        <f>SUM('[1]2. Revenue'!F14,'[2]2. Revenue'!F14)</f>
        <v>0</v>
      </c>
      <c r="G14" s="140">
        <f>SUM('[1]2. Revenue'!G14,'[2]2. Revenue'!G14)</f>
        <v>0</v>
      </c>
      <c r="H14" s="140">
        <f>SUM('[1]2. Revenue'!H14,'[2]2. Revenue'!H14)</f>
        <v>0</v>
      </c>
      <c r="I14" s="140">
        <f>SUM('[1]2. Revenue'!I14,'[2]2. Revenue'!I14)</f>
        <v>0</v>
      </c>
      <c r="J14" s="140">
        <f>SUM('[1]2. Revenue'!J14,'[2]2. Revenue'!J14)</f>
        <v>0</v>
      </c>
      <c r="K14" s="140">
        <f>SUM('[1]2. Revenue'!K14,'[2]2. Revenue'!K14)</f>
        <v>0</v>
      </c>
      <c r="L14" s="141"/>
      <c r="M14" s="141"/>
      <c r="N14" s="140">
        <f>SUM('[1]2. Revenue'!N14,'[2]2. Revenue'!N14)</f>
        <v>0</v>
      </c>
      <c r="O14" s="140">
        <f>SUM('[1]2. Revenue'!O14,'[2]2. Revenue'!O14)</f>
        <v>0</v>
      </c>
      <c r="P14" s="140">
        <f>SUM('[1]2. Revenue'!P14,'[2]2. Revenue'!P14)</f>
        <v>0</v>
      </c>
      <c r="Q14" s="140">
        <f>SUM('[1]2. Revenue'!Q14,'[2]2. Revenue'!Q14)</f>
        <v>0</v>
      </c>
      <c r="R14" s="140">
        <f>SUM('[1]2. Revenue'!R14,'[2]2. Revenue'!R14)</f>
        <v>0</v>
      </c>
      <c r="S14" s="140">
        <f>SUM('[1]2. Revenue'!S14,'[2]2. Revenue'!S14)</f>
        <v>0</v>
      </c>
      <c r="T14" s="140">
        <f>SUM('[1]2. Revenue'!T14,'[2]2. Revenue'!T14)</f>
        <v>0</v>
      </c>
      <c r="U14" s="140">
        <f>SUM('[1]2. Revenue'!U14,'[2]2. Revenue'!U14)</f>
        <v>0</v>
      </c>
    </row>
    <row r="15" spans="1:22" x14ac:dyDescent="0.25">
      <c r="A15" s="59" t="s">
        <v>115</v>
      </c>
      <c r="B15" s="9" t="s">
        <v>11</v>
      </c>
      <c r="C15" s="46" t="s">
        <v>574</v>
      </c>
      <c r="D15" s="140">
        <f>SUM('[1]2. Revenue'!D15,'[2]2. Revenue'!D15)</f>
        <v>31679.624039999995</v>
      </c>
      <c r="E15" s="140">
        <f>SUM('[1]2. Revenue'!E15,'[2]2. Revenue'!E15)</f>
        <v>32262.764839299998</v>
      </c>
      <c r="F15" s="140">
        <f>SUM('[1]2. Revenue'!F15,'[2]2. Revenue'!F15)</f>
        <v>35134.857540599995</v>
      </c>
      <c r="G15" s="140">
        <f>SUM('[1]2. Revenue'!G15,'[2]2. Revenue'!G15)</f>
        <v>35579.681680000002</v>
      </c>
      <c r="H15" s="140">
        <f>SUM('[1]2. Revenue'!H15,'[2]2. Revenue'!H15)</f>
        <v>36798.407812400001</v>
      </c>
      <c r="I15" s="140">
        <f>SUM('[1]2. Revenue'!I15,'[2]2. Revenue'!I15)</f>
        <v>41564.098634399998</v>
      </c>
      <c r="J15" s="140">
        <f>SUM('[1]2. Revenue'!J15,'[2]2. Revenue'!J15)</f>
        <v>44493.447094099996</v>
      </c>
      <c r="K15" s="140">
        <f>SUM('[1]2. Revenue'!K15,'[2]2. Revenue'!K15)</f>
        <v>47377.164732500016</v>
      </c>
      <c r="L15" s="141"/>
      <c r="M15" s="141"/>
      <c r="N15" s="140">
        <f>SUM('[1]2. Revenue'!N15,'[2]2. Revenue'!N15)</f>
        <v>0</v>
      </c>
      <c r="O15" s="140">
        <f>SUM('[1]2. Revenue'!O15,'[2]2. Revenue'!O15)</f>
        <v>0</v>
      </c>
      <c r="P15" s="140">
        <f>SUM('[1]2. Revenue'!P15,'[2]2. Revenue'!P15)</f>
        <v>0</v>
      </c>
      <c r="Q15" s="140">
        <f>SUM('[1]2. Revenue'!Q15,'[2]2. Revenue'!Q15)</f>
        <v>0</v>
      </c>
      <c r="R15" s="140">
        <f>SUM('[1]2. Revenue'!R15,'[2]2. Revenue'!R15)</f>
        <v>0</v>
      </c>
      <c r="S15" s="140">
        <f>SUM('[1]2. Revenue'!S15,'[2]2. Revenue'!S15)</f>
        <v>0</v>
      </c>
      <c r="T15" s="140">
        <f>SUM('[1]2. Revenue'!T15,'[2]2. Revenue'!T15)</f>
        <v>0</v>
      </c>
      <c r="U15" s="140">
        <f>SUM('[1]2. Revenue'!U15,'[2]2. Revenue'!U15)</f>
        <v>0</v>
      </c>
    </row>
    <row r="16" spans="1:22" x14ac:dyDescent="0.25">
      <c r="A16" s="59" t="s">
        <v>438</v>
      </c>
      <c r="B16" s="9" t="s">
        <v>441</v>
      </c>
      <c r="C16" s="46" t="s">
        <v>574</v>
      </c>
      <c r="D16" s="140">
        <f>SUM('[1]2. Revenue'!D16,'[2]2. Revenue'!D16)</f>
        <v>0</v>
      </c>
      <c r="E16" s="140">
        <f>SUM('[1]2. Revenue'!E16,'[2]2. Revenue'!E16)</f>
        <v>0</v>
      </c>
      <c r="F16" s="140">
        <f>SUM('[1]2. Revenue'!F16,'[2]2. Revenue'!F16)</f>
        <v>0</v>
      </c>
      <c r="G16" s="140">
        <f>SUM('[1]2. Revenue'!G16,'[2]2. Revenue'!G16)</f>
        <v>0</v>
      </c>
      <c r="H16" s="140">
        <f>SUM('[1]2. Revenue'!H16,'[2]2. Revenue'!H16)</f>
        <v>0</v>
      </c>
      <c r="I16" s="140">
        <f>SUM('[1]2. Revenue'!I16,'[2]2. Revenue'!I16)</f>
        <v>0</v>
      </c>
      <c r="J16" s="140">
        <f>SUM('[1]2. Revenue'!J16,'[2]2. Revenue'!J16)</f>
        <v>0</v>
      </c>
      <c r="K16" s="140">
        <f>SUM('[1]2. Revenue'!K16,'[2]2. Revenue'!K16)</f>
        <v>0</v>
      </c>
      <c r="L16" s="141"/>
      <c r="M16" s="141"/>
      <c r="N16" s="140">
        <f>SUM('[1]2. Revenue'!N16,'[2]2. Revenue'!N16)</f>
        <v>5392.612430000001</v>
      </c>
      <c r="O16" s="140">
        <f>SUM('[1]2. Revenue'!O16,'[2]2. Revenue'!O16)</f>
        <v>5483.6406100000004</v>
      </c>
      <c r="P16" s="140">
        <f>SUM('[1]2. Revenue'!P16,'[2]2. Revenue'!P16)</f>
        <v>5782.0200300000006</v>
      </c>
      <c r="Q16" s="140">
        <f>SUM('[1]2. Revenue'!Q16,'[2]2. Revenue'!Q16)</f>
        <v>5924.9996200000014</v>
      </c>
      <c r="R16" s="140">
        <f>SUM('[1]2. Revenue'!R16,'[2]2. Revenue'!R16)</f>
        <v>7436.844070000001</v>
      </c>
      <c r="S16" s="140">
        <f>SUM('[1]2. Revenue'!S16,'[2]2. Revenue'!S16)</f>
        <v>8314.133719999998</v>
      </c>
      <c r="T16" s="140">
        <f>SUM('[1]2. Revenue'!T16,'[2]2. Revenue'!T16)</f>
        <v>8029.400599999999</v>
      </c>
      <c r="U16" s="140">
        <f>SUM('[1]2. Revenue'!U16,'[2]2. Revenue'!U16)</f>
        <v>8375.21378</v>
      </c>
    </row>
    <row r="17" spans="1:21" x14ac:dyDescent="0.25">
      <c r="A17" s="59" t="s">
        <v>439</v>
      </c>
      <c r="B17" s="9" t="s">
        <v>442</v>
      </c>
      <c r="C17" s="46" t="s">
        <v>574</v>
      </c>
      <c r="D17" s="140">
        <f>SUM('[1]2. Revenue'!D17,'[2]2. Revenue'!D17)</f>
        <v>986.77520000000004</v>
      </c>
      <c r="E17" s="140">
        <f>SUM('[1]2. Revenue'!E17,'[2]2. Revenue'!E17)</f>
        <v>931.85261999999989</v>
      </c>
      <c r="F17" s="140">
        <f>SUM('[1]2. Revenue'!F17,'[2]2. Revenue'!F17)</f>
        <v>1013.82598</v>
      </c>
      <c r="G17" s="140">
        <f>SUM('[1]2. Revenue'!G17,'[2]2. Revenue'!G17)</f>
        <v>1022.7518499999999</v>
      </c>
      <c r="H17" s="140">
        <f>SUM('[1]2. Revenue'!H17,'[2]2. Revenue'!H17)</f>
        <v>1200.0344900000002</v>
      </c>
      <c r="I17" s="140">
        <f>SUM('[1]2. Revenue'!I17,'[2]2. Revenue'!I17)</f>
        <v>1295.7487800000001</v>
      </c>
      <c r="J17" s="140">
        <f>SUM('[1]2. Revenue'!J17,'[2]2. Revenue'!J17)</f>
        <v>1313.0039999999999</v>
      </c>
      <c r="K17" s="140">
        <f>SUM('[1]2. Revenue'!K17,'[2]2. Revenue'!K17)</f>
        <v>1140.5322099999998</v>
      </c>
      <c r="L17" s="141"/>
      <c r="M17" s="141"/>
      <c r="N17" s="140">
        <f>SUM('[1]2. Revenue'!N17,'[2]2. Revenue'!N17)</f>
        <v>0</v>
      </c>
      <c r="O17" s="140">
        <f>SUM('[1]2. Revenue'!O17,'[2]2. Revenue'!O17)</f>
        <v>0</v>
      </c>
      <c r="P17" s="140">
        <f>SUM('[1]2. Revenue'!P17,'[2]2. Revenue'!P17)</f>
        <v>0</v>
      </c>
      <c r="Q17" s="140">
        <f>SUM('[1]2. Revenue'!Q17,'[2]2. Revenue'!Q17)</f>
        <v>0</v>
      </c>
      <c r="R17" s="140">
        <f>SUM('[1]2. Revenue'!R17,'[2]2. Revenue'!R17)</f>
        <v>0</v>
      </c>
      <c r="S17" s="140">
        <f>SUM('[1]2. Revenue'!S17,'[2]2. Revenue'!S17)</f>
        <v>0</v>
      </c>
      <c r="T17" s="140">
        <f>SUM('[1]2. Revenue'!T17,'[2]2. Revenue'!T17)</f>
        <v>0</v>
      </c>
      <c r="U17" s="140">
        <f>SUM('[1]2. Revenue'!U17,'[2]2. Revenue'!U17)</f>
        <v>0</v>
      </c>
    </row>
    <row r="18" spans="1:21" x14ac:dyDescent="0.25">
      <c r="A18" s="59" t="s">
        <v>440</v>
      </c>
      <c r="B18" s="9" t="s">
        <v>443</v>
      </c>
      <c r="C18" s="46" t="s">
        <v>574</v>
      </c>
      <c r="D18" s="140">
        <f>SUM('[1]2. Revenue'!D18,'[2]2. Revenue'!D18)</f>
        <v>0</v>
      </c>
      <c r="E18" s="140">
        <f>SUM('[1]2. Revenue'!E18,'[2]2. Revenue'!E18)</f>
        <v>0</v>
      </c>
      <c r="F18" s="140">
        <f>SUM('[1]2. Revenue'!F18,'[2]2. Revenue'!F18)</f>
        <v>0</v>
      </c>
      <c r="G18" s="140">
        <f>SUM('[1]2. Revenue'!G18,'[2]2. Revenue'!G18)</f>
        <v>0</v>
      </c>
      <c r="H18" s="140">
        <f>SUM('[1]2. Revenue'!H18,'[2]2. Revenue'!H18)</f>
        <v>0</v>
      </c>
      <c r="I18" s="140">
        <f>SUM('[1]2. Revenue'!I18,'[2]2. Revenue'!I18)</f>
        <v>0</v>
      </c>
      <c r="J18" s="140">
        <f>SUM('[1]2. Revenue'!J18,'[2]2. Revenue'!J18)</f>
        <v>0</v>
      </c>
      <c r="K18" s="140">
        <f>SUM('[1]2. Revenue'!K18,'[2]2. Revenue'!K18)</f>
        <v>0</v>
      </c>
      <c r="L18" s="141"/>
      <c r="M18" s="141"/>
      <c r="N18" s="140">
        <f>SUM('[1]2. Revenue'!N18,'[2]2. Revenue'!N18)</f>
        <v>0</v>
      </c>
      <c r="O18" s="140">
        <f>SUM('[1]2. Revenue'!O18,'[2]2. Revenue'!O18)</f>
        <v>0</v>
      </c>
      <c r="P18" s="140">
        <f>SUM('[1]2. Revenue'!P18,'[2]2. Revenue'!P18)</f>
        <v>0</v>
      </c>
      <c r="Q18" s="140">
        <f>SUM('[1]2. Revenue'!Q18,'[2]2. Revenue'!Q18)</f>
        <v>0</v>
      </c>
      <c r="R18" s="140">
        <f>SUM('[1]2. Revenue'!R18,'[2]2. Revenue'!R18)</f>
        <v>0</v>
      </c>
      <c r="S18" s="140">
        <f>SUM('[1]2. Revenue'!S18,'[2]2. Revenue'!S18)</f>
        <v>0</v>
      </c>
      <c r="T18" s="140">
        <f>SUM('[1]2. Revenue'!T18,'[2]2. Revenue'!T18)</f>
        <v>0</v>
      </c>
      <c r="U18" s="140">
        <f>SUM('[1]2. Revenue'!U18,'[2]2. Revenue'!U18)</f>
        <v>0</v>
      </c>
    </row>
    <row r="19" spans="1:21" x14ac:dyDescent="0.25">
      <c r="A19" s="59" t="s">
        <v>581</v>
      </c>
      <c r="B19" s="9" t="s">
        <v>12</v>
      </c>
      <c r="C19" s="46" t="s">
        <v>574</v>
      </c>
      <c r="D19" s="140">
        <f>SUM('[1]2. Revenue'!D19,'[2]2. Revenue'!D19)</f>
        <v>3532.5539999999996</v>
      </c>
      <c r="E19" s="140">
        <f>SUM('[1]2. Revenue'!E19,'[2]2. Revenue'!E19)</f>
        <v>4347.6584800000001</v>
      </c>
      <c r="F19" s="140">
        <f>SUM('[1]2. Revenue'!F19,'[2]2. Revenue'!F19)</f>
        <v>5514.0759499999995</v>
      </c>
      <c r="G19" s="140">
        <f>SUM('[1]2. Revenue'!G19,'[2]2. Revenue'!G19)</f>
        <v>11729.33209</v>
      </c>
      <c r="H19" s="140">
        <f>SUM('[1]2. Revenue'!H19,'[2]2. Revenue'!H19)</f>
        <v>6521.5155999999997</v>
      </c>
      <c r="I19" s="140">
        <f>SUM('[1]2. Revenue'!I19,'[2]2. Revenue'!I19)</f>
        <v>10972.33741</v>
      </c>
      <c r="J19" s="140">
        <f>SUM('[1]2. Revenue'!J19,'[2]2. Revenue'!J19)</f>
        <v>9098.5870300000006</v>
      </c>
      <c r="K19" s="140">
        <f>SUM('[1]2. Revenue'!K19,'[2]2. Revenue'!K19)</f>
        <v>14220.461430000001</v>
      </c>
      <c r="L19" s="141"/>
      <c r="M19" s="141"/>
      <c r="N19" s="140">
        <f>SUM('[1]2. Revenue'!N19,'[2]2. Revenue'!N19)</f>
        <v>0</v>
      </c>
      <c r="O19" s="140">
        <f>SUM('[1]2. Revenue'!O19,'[2]2. Revenue'!O19)</f>
        <v>0</v>
      </c>
      <c r="P19" s="140">
        <f>SUM('[1]2. Revenue'!P19,'[2]2. Revenue'!P19)</f>
        <v>0</v>
      </c>
      <c r="Q19" s="140">
        <f>SUM('[1]2. Revenue'!Q19,'[2]2. Revenue'!Q19)</f>
        <v>0</v>
      </c>
      <c r="R19" s="140">
        <f>SUM('[1]2. Revenue'!R19,'[2]2. Revenue'!R19)</f>
        <v>81.418559999999999</v>
      </c>
      <c r="S19" s="140">
        <f>SUM('[1]2. Revenue'!S19,'[2]2. Revenue'!S19)</f>
        <v>466.48746</v>
      </c>
      <c r="T19" s="140">
        <f>SUM('[1]2. Revenue'!T19,'[2]2. Revenue'!T19)</f>
        <v>447.54225000000002</v>
      </c>
      <c r="U19" s="140">
        <f>SUM('[1]2. Revenue'!U19,'[2]2. Revenue'!U19)</f>
        <v>102.89534999999999</v>
      </c>
    </row>
    <row r="20" spans="1:21" x14ac:dyDescent="0.25">
      <c r="A20" s="59" t="s">
        <v>117</v>
      </c>
      <c r="B20" s="19" t="s">
        <v>14</v>
      </c>
      <c r="C20" s="46" t="s">
        <v>574</v>
      </c>
      <c r="D20" s="140">
        <f>SUM(D7:D19)</f>
        <v>123812.96047000002</v>
      </c>
      <c r="E20" s="140">
        <f t="shared" ref="E20:K20" si="0">SUM(E7:E19)</f>
        <v>129893.05254999999</v>
      </c>
      <c r="F20" s="140">
        <f t="shared" si="0"/>
        <v>141828.84095000001</v>
      </c>
      <c r="G20" s="140">
        <f t="shared" si="0"/>
        <v>153911.19712</v>
      </c>
      <c r="H20" s="140">
        <f t="shared" si="0"/>
        <v>177165.81729999994</v>
      </c>
      <c r="I20" s="140">
        <f t="shared" si="0"/>
        <v>201540.49049000005</v>
      </c>
      <c r="J20" s="140">
        <f t="shared" si="0"/>
        <v>208839.71218999996</v>
      </c>
      <c r="K20" s="140">
        <f t="shared" si="0"/>
        <v>227101.20575999995</v>
      </c>
      <c r="L20" s="141"/>
      <c r="M20" s="141"/>
      <c r="N20" s="140">
        <f>SUM(N7:N19)</f>
        <v>5392.612430000001</v>
      </c>
      <c r="O20" s="140">
        <f t="shared" ref="O20:U20" si="1">SUM(O7:O19)</f>
        <v>5483.6406100000004</v>
      </c>
      <c r="P20" s="140">
        <f t="shared" si="1"/>
        <v>5782.0200300000006</v>
      </c>
      <c r="Q20" s="140">
        <f t="shared" si="1"/>
        <v>5924.9996200000014</v>
      </c>
      <c r="R20" s="140">
        <f t="shared" si="1"/>
        <v>7518.2626300000011</v>
      </c>
      <c r="S20" s="140">
        <f t="shared" si="1"/>
        <v>8780.6211799999983</v>
      </c>
      <c r="T20" s="140">
        <f t="shared" si="1"/>
        <v>8476.9428499999995</v>
      </c>
      <c r="U20" s="140">
        <f t="shared" si="1"/>
        <v>8478.1091300000007</v>
      </c>
    </row>
    <row r="21" spans="1:21" x14ac:dyDescent="0.25">
      <c r="A21" s="59"/>
      <c r="B21" s="19"/>
      <c r="C21" s="46"/>
      <c r="D21" s="142"/>
      <c r="E21" s="142"/>
      <c r="F21" s="142"/>
      <c r="G21" s="142"/>
      <c r="H21" s="142"/>
      <c r="I21" s="142"/>
      <c r="J21" s="142"/>
      <c r="K21" s="142"/>
      <c r="L21" s="141"/>
      <c r="M21" s="141"/>
      <c r="N21" s="142"/>
      <c r="O21" s="142"/>
      <c r="P21" s="142"/>
      <c r="Q21" s="142"/>
      <c r="R21" s="142"/>
      <c r="S21" s="142"/>
      <c r="T21" s="142"/>
      <c r="U21" s="142"/>
    </row>
    <row r="22" spans="1:21" ht="15.75" x14ac:dyDescent="0.25">
      <c r="A22" s="59"/>
      <c r="B22" s="20" t="s">
        <v>510</v>
      </c>
      <c r="C22" s="46"/>
      <c r="D22" s="142"/>
      <c r="E22" s="142"/>
      <c r="F22" s="142"/>
      <c r="G22" s="142"/>
      <c r="H22" s="142"/>
      <c r="I22" s="142"/>
      <c r="J22" s="142"/>
      <c r="K22" s="142"/>
      <c r="L22" s="141"/>
      <c r="M22" s="141"/>
      <c r="N22" s="142"/>
      <c r="O22" s="142"/>
      <c r="P22" s="142"/>
      <c r="Q22" s="142"/>
      <c r="R22" s="142"/>
      <c r="S22" s="142"/>
      <c r="T22" s="142"/>
      <c r="U22" s="142"/>
    </row>
    <row r="23" spans="1:21" x14ac:dyDescent="0.25">
      <c r="A23" s="59" t="s">
        <v>116</v>
      </c>
      <c r="B23" s="9" t="s">
        <v>245</v>
      </c>
      <c r="C23" s="46" t="s">
        <v>574</v>
      </c>
      <c r="D23" s="140">
        <f>SUM('[1]2. Revenue'!D23,'[2]2. Revenue'!D23)</f>
        <v>44239.814658486997</v>
      </c>
      <c r="E23" s="140">
        <f>SUM('[1]2. Revenue'!E23,'[2]2. Revenue'!E23)</f>
        <v>44632.090322969583</v>
      </c>
      <c r="F23" s="140">
        <f>SUM('[1]2. Revenue'!F23,'[2]2. Revenue'!F23)</f>
        <v>49049.974494276437</v>
      </c>
      <c r="G23" s="140">
        <f>SUM('[1]2. Revenue'!G23,'[2]2. Revenue'!G23)</f>
        <v>52152.075277819371</v>
      </c>
      <c r="H23" s="140">
        <f>SUM('[1]2. Revenue'!H23,'[2]2. Revenue'!H23)</f>
        <v>64151.695601948864</v>
      </c>
      <c r="I23" s="140">
        <f>SUM('[1]2. Revenue'!I23,'[2]2. Revenue'!I23)</f>
        <v>70097.027370197044</v>
      </c>
      <c r="J23" s="140">
        <f>SUM('[1]2. Revenue'!J23,'[2]2. Revenue'!J23)</f>
        <v>71544.351733667077</v>
      </c>
      <c r="K23" s="140">
        <f>SUM('[1]2. Revenue'!K23,'[2]2. Revenue'!K23)</f>
        <v>75647.410337876121</v>
      </c>
      <c r="L23" s="141"/>
      <c r="M23" s="141"/>
      <c r="N23" s="140">
        <f>SUM('[1]2. Revenue'!N23,'[2]2. Revenue'!N23)</f>
        <v>4566.1648957899397</v>
      </c>
      <c r="O23" s="140">
        <f>SUM('[1]2. Revenue'!O23,'[2]2. Revenue'!O23)</f>
        <v>4630.9149326126089</v>
      </c>
      <c r="P23" s="140">
        <f>SUM('[1]2. Revenue'!P23,'[2]2. Revenue'!P23)</f>
        <v>4887.0820316579702</v>
      </c>
      <c r="Q23" s="140">
        <f>SUM('[1]2. Revenue'!Q23,'[2]2. Revenue'!Q23)</f>
        <v>4992.7637964796104</v>
      </c>
      <c r="R23" s="140">
        <f>SUM('[1]2. Revenue'!R23,'[2]2. Revenue'!R23)</f>
        <v>6306.6841241318371</v>
      </c>
      <c r="S23" s="140">
        <f>SUM('[1]2. Revenue'!S23,'[2]2. Revenue'!S23)</f>
        <v>7116.9007816875201</v>
      </c>
      <c r="T23" s="140">
        <f>SUM('[1]2. Revenue'!T23,'[2]2. Revenue'!T23)</f>
        <v>6847.7269121855898</v>
      </c>
      <c r="U23" s="140">
        <f>SUM('[1]2. Revenue'!U23,'[2]2. Revenue'!U23)</f>
        <v>7060.3556823839554</v>
      </c>
    </row>
    <row r="24" spans="1:21" x14ac:dyDescent="0.25">
      <c r="A24" s="59" t="s">
        <v>118</v>
      </c>
      <c r="B24" s="9" t="s">
        <v>592</v>
      </c>
      <c r="C24" s="46" t="s">
        <v>574</v>
      </c>
      <c r="D24" s="140">
        <f>SUM('[1]2. Revenue'!D24,'[2]2. Revenue'!D24)</f>
        <v>22190.002257256194</v>
      </c>
      <c r="E24" s="140">
        <f>SUM('[1]2. Revenue'!E24,'[2]2. Revenue'!E24)</f>
        <v>23937.339607387057</v>
      </c>
      <c r="F24" s="140">
        <f>SUM('[1]2. Revenue'!F24,'[2]2. Revenue'!F24)</f>
        <v>25158.456375718913</v>
      </c>
      <c r="G24" s="140">
        <f>SUM('[1]2. Revenue'!G24,'[2]2. Revenue'!G24)</f>
        <v>26060.992393633209</v>
      </c>
      <c r="H24" s="140">
        <f>SUM('[1]2. Revenue'!H24,'[2]2. Revenue'!H24)</f>
        <v>30536.086861729902</v>
      </c>
      <c r="I24" s="140">
        <f>SUM('[1]2. Revenue'!I24,'[2]2. Revenue'!I24)</f>
        <v>38562.458739634465</v>
      </c>
      <c r="J24" s="140">
        <f>SUM('[1]2. Revenue'!J24,'[2]2. Revenue'!J24)</f>
        <v>40145.883868708857</v>
      </c>
      <c r="K24" s="140">
        <f>SUM('[1]2. Revenue'!K24,'[2]2. Revenue'!K24)</f>
        <v>42372.918223235982</v>
      </c>
      <c r="L24" s="141"/>
      <c r="M24" s="141"/>
      <c r="N24" s="140">
        <f>SUM('[1]2. Revenue'!N24,'[2]2. Revenue'!N24)</f>
        <v>707.46071970561479</v>
      </c>
      <c r="O24" s="140">
        <f>SUM('[1]2. Revenue'!O24,'[2]2. Revenue'!O24)</f>
        <v>727.8617242773679</v>
      </c>
      <c r="P24" s="140">
        <f>SUM('[1]2. Revenue'!P24,'[2]2. Revenue'!P24)</f>
        <v>734.91889713102341</v>
      </c>
      <c r="Q24" s="140">
        <f>SUM('[1]2. Revenue'!Q24,'[2]2. Revenue'!Q24)</f>
        <v>742.98573895873074</v>
      </c>
      <c r="R24" s="140">
        <f>SUM('[1]2. Revenue'!R24,'[2]2. Revenue'!R24)</f>
        <v>938.393720264227</v>
      </c>
      <c r="S24" s="140">
        <f>SUM('[1]2. Revenue'!S24,'[2]2. Revenue'!S24)</f>
        <v>998.60558313415834</v>
      </c>
      <c r="T24" s="140">
        <f>SUM('[1]2. Revenue'!T24,'[2]2. Revenue'!T24)</f>
        <v>985.25123931476833</v>
      </c>
      <c r="U24" s="140">
        <f>SUM('[1]2. Revenue'!U24,'[2]2. Revenue'!U24)</f>
        <v>998.90434982250304</v>
      </c>
    </row>
    <row r="25" spans="1:21" x14ac:dyDescent="0.25">
      <c r="A25" s="59" t="s">
        <v>119</v>
      </c>
      <c r="B25" s="9" t="s">
        <v>593</v>
      </c>
      <c r="C25" s="46" t="s">
        <v>574</v>
      </c>
      <c r="D25" s="140">
        <f>SUM('[1]2. Revenue'!D25,'[2]2. Revenue'!D25)</f>
        <v>39574.003101802839</v>
      </c>
      <c r="E25" s="140">
        <f>SUM('[1]2. Revenue'!E25,'[2]2. Revenue'!E25)</f>
        <v>41705.012638297507</v>
      </c>
      <c r="F25" s="140">
        <f>SUM('[1]2. Revenue'!F25,'[2]2. Revenue'!F25)</f>
        <v>46138.386448734993</v>
      </c>
      <c r="G25" s="140">
        <f>SUM('[1]2. Revenue'!G25,'[2]2. Revenue'!G25)</f>
        <v>47091.918611333262</v>
      </c>
      <c r="H25" s="140">
        <f>SUM('[1]2. Revenue'!H25,'[2]2. Revenue'!H25)</f>
        <v>55912.026496567196</v>
      </c>
      <c r="I25" s="140">
        <f>SUM('[1]2. Revenue'!I25,'[2]2. Revenue'!I25)</f>
        <v>60353.095141263409</v>
      </c>
      <c r="J25" s="140">
        <f>SUM('[1]2. Revenue'!J25,'[2]2. Revenue'!J25)</f>
        <v>65872.330557779351</v>
      </c>
      <c r="K25" s="140">
        <f>SUM('[1]2. Revenue'!K25,'[2]2. Revenue'!K25)</f>
        <v>71217.682826675591</v>
      </c>
      <c r="L25" s="141"/>
      <c r="M25" s="141"/>
      <c r="N25" s="140">
        <f>SUM('[1]2. Revenue'!N25,'[2]2. Revenue'!N25)</f>
        <v>118.50523701220044</v>
      </c>
      <c r="O25" s="140">
        <f>SUM('[1]2. Revenue'!O25,'[2]2. Revenue'!O25)</f>
        <v>124.41714308265684</v>
      </c>
      <c r="P25" s="140">
        <f>SUM('[1]2. Revenue'!P25,'[2]2. Revenue'!P25)</f>
        <v>159.50111427586126</v>
      </c>
      <c r="Q25" s="140">
        <f>SUM('[1]2. Revenue'!Q25,'[2]2. Revenue'!Q25)</f>
        <v>189.11375415377836</v>
      </c>
      <c r="R25" s="140">
        <f>SUM('[1]2. Revenue'!R25,'[2]2. Revenue'!R25)</f>
        <v>191.76835440393694</v>
      </c>
      <c r="S25" s="140">
        <f>SUM('[1]2. Revenue'!S25,'[2]2. Revenue'!S25)</f>
        <v>198.63010917832008</v>
      </c>
      <c r="T25" s="140">
        <f>SUM('[1]2. Revenue'!T25,'[2]2. Revenue'!T25)</f>
        <v>196.4224484996393</v>
      </c>
      <c r="U25" s="140">
        <f>SUM('[1]2. Revenue'!U25,'[2]2. Revenue'!U25)</f>
        <v>315.94706079354154</v>
      </c>
    </row>
    <row r="26" spans="1:21" x14ac:dyDescent="0.25">
      <c r="A26" s="59" t="s">
        <v>120</v>
      </c>
      <c r="B26" s="9" t="s">
        <v>594</v>
      </c>
      <c r="C26" s="46" t="s">
        <v>574</v>
      </c>
      <c r="D26" s="140">
        <f>SUM('[1]2. Revenue'!D26,'[2]2. Revenue'!D26)</f>
        <v>11694.806217140562</v>
      </c>
      <c r="E26" s="140">
        <f>SUM('[1]2. Revenue'!E26,'[2]2. Revenue'!E26)</f>
        <v>12689.215128413935</v>
      </c>
      <c r="F26" s="140">
        <f>SUM('[1]2. Revenue'!F26,'[2]2. Revenue'!F26)</f>
        <v>13182.783333768877</v>
      </c>
      <c r="G26" s="140">
        <f>SUM('[1]2. Revenue'!G26,'[2]2. Revenue'!G26)</f>
        <v>14078.936254625418</v>
      </c>
      <c r="H26" s="140">
        <f>SUM('[1]2. Revenue'!H26,'[2]2. Revenue'!H26)</f>
        <v>16680.596619688735</v>
      </c>
      <c r="I26" s="140">
        <f>SUM('[1]2. Revenue'!I26,'[2]2. Revenue'!I26)</f>
        <v>17933.248795382129</v>
      </c>
      <c r="J26" s="140">
        <f>SUM('[1]2. Revenue'!J26,'[2]2. Revenue'!J26)</f>
        <v>18025.527843233132</v>
      </c>
      <c r="K26" s="140">
        <f>SUM('[1]2. Revenue'!K26,'[2]2. Revenue'!K26)</f>
        <v>19465.612991976675</v>
      </c>
      <c r="L26" s="141"/>
      <c r="M26" s="141"/>
      <c r="N26" s="140">
        <f>SUM('[1]2. Revenue'!N26,'[2]2. Revenue'!N26)</f>
        <v>0</v>
      </c>
      <c r="O26" s="140">
        <f>SUM('[1]2. Revenue'!O26,'[2]2. Revenue'!O26)</f>
        <v>0</v>
      </c>
      <c r="P26" s="140">
        <f>SUM('[1]2. Revenue'!P26,'[2]2. Revenue'!P26)</f>
        <v>0</v>
      </c>
      <c r="Q26" s="140">
        <f>SUM('[1]2. Revenue'!Q26,'[2]2. Revenue'!Q26)</f>
        <v>0</v>
      </c>
      <c r="R26" s="140">
        <f>SUM('[1]2. Revenue'!R26,'[2]2. Revenue'!R26)</f>
        <v>0</v>
      </c>
      <c r="S26" s="140">
        <f>SUM('[1]2. Revenue'!S26,'[2]2. Revenue'!S26)</f>
        <v>0</v>
      </c>
      <c r="T26" s="140">
        <f>SUM('[1]2. Revenue'!T26,'[2]2. Revenue'!T26)</f>
        <v>0</v>
      </c>
      <c r="U26" s="140">
        <f>SUM('[1]2. Revenue'!U26,'[2]2. Revenue'!U26)</f>
        <v>0</v>
      </c>
    </row>
    <row r="27" spans="1:21" x14ac:dyDescent="0.25">
      <c r="A27" s="59" t="s">
        <v>121</v>
      </c>
      <c r="B27" s="9" t="s">
        <v>262</v>
      </c>
      <c r="C27" s="46" t="s">
        <v>574</v>
      </c>
      <c r="D27" s="140">
        <f>SUM('[1]2. Revenue'!D27,'[2]2. Revenue'!D27)</f>
        <v>1595.0050353134106</v>
      </c>
      <c r="E27" s="140">
        <f>SUM('[1]2. Revenue'!E27,'[2]2. Revenue'!E27)</f>
        <v>1649.8837529319283</v>
      </c>
      <c r="F27" s="140">
        <f>SUM('[1]2. Revenue'!F27,'[2]2. Revenue'!F27)</f>
        <v>1771.3383675008256</v>
      </c>
      <c r="G27" s="140">
        <f>SUM('[1]2. Revenue'!G27,'[2]2. Revenue'!G27)</f>
        <v>1775.1906425887539</v>
      </c>
      <c r="H27" s="140">
        <f>SUM('[1]2. Revenue'!H27,'[2]2. Revenue'!H27)</f>
        <v>2163.8616300653039</v>
      </c>
      <c r="I27" s="140">
        <f>SUM('[1]2. Revenue'!I27,'[2]2. Revenue'!I27)</f>
        <v>2326.5742535229911</v>
      </c>
      <c r="J27" s="140">
        <f>SUM('[1]2. Revenue'!J27,'[2]2. Revenue'!J27)</f>
        <v>2840.0271566115612</v>
      </c>
      <c r="K27" s="140">
        <f>SUM('[1]2. Revenue'!K27,'[2]2. Revenue'!K27)</f>
        <v>3036.5877402356246</v>
      </c>
      <c r="L27" s="141"/>
      <c r="M27" s="141"/>
      <c r="N27" s="140">
        <f>SUM('[1]2. Revenue'!N27,'[2]2. Revenue'!N27)</f>
        <v>0</v>
      </c>
      <c r="O27" s="140">
        <f>SUM('[1]2. Revenue'!O27,'[2]2. Revenue'!O27)</f>
        <v>0</v>
      </c>
      <c r="P27" s="140">
        <f>SUM('[1]2. Revenue'!P27,'[2]2. Revenue'!P27)</f>
        <v>0</v>
      </c>
      <c r="Q27" s="140">
        <f>SUM('[1]2. Revenue'!Q27,'[2]2. Revenue'!Q27)</f>
        <v>0</v>
      </c>
      <c r="R27" s="140">
        <f>SUM('[1]2. Revenue'!R27,'[2]2. Revenue'!R27)</f>
        <v>0</v>
      </c>
      <c r="S27" s="140">
        <f>SUM('[1]2. Revenue'!S27,'[2]2. Revenue'!S27)</f>
        <v>0</v>
      </c>
      <c r="T27" s="140">
        <f>SUM('[1]2. Revenue'!T27,'[2]2. Revenue'!T27)</f>
        <v>0</v>
      </c>
      <c r="U27" s="140">
        <f>SUM('[1]2. Revenue'!U27,'[2]2. Revenue'!U27)</f>
        <v>0</v>
      </c>
    </row>
    <row r="28" spans="1:21" x14ac:dyDescent="0.25">
      <c r="A28" s="59" t="s">
        <v>122</v>
      </c>
      <c r="B28" s="9" t="s">
        <v>13</v>
      </c>
      <c r="C28" s="46" t="s">
        <v>574</v>
      </c>
      <c r="D28" s="140">
        <f>SUM('[1]2. Revenue'!D28,'[2]2. Revenue'!D28)</f>
        <v>4519.3292000000001</v>
      </c>
      <c r="E28" s="140">
        <f>SUM('[1]2. Revenue'!E28,'[2]2. Revenue'!E28)</f>
        <v>5279.5110999999997</v>
      </c>
      <c r="F28" s="140">
        <f>SUM('[1]2. Revenue'!F28,'[2]2. Revenue'!F28)</f>
        <v>6527.9019299999991</v>
      </c>
      <c r="G28" s="140">
        <f>SUM('[1]2. Revenue'!G28,'[2]2. Revenue'!G28)</f>
        <v>12752.08394</v>
      </c>
      <c r="H28" s="140">
        <f>SUM('[1]2. Revenue'!H28,'[2]2. Revenue'!H28)</f>
        <v>7721.5500899999997</v>
      </c>
      <c r="I28" s="140">
        <f>SUM('[1]2. Revenue'!I28,'[2]2. Revenue'!I28)</f>
        <v>12268.08619</v>
      </c>
      <c r="J28" s="140">
        <f>SUM('[1]2. Revenue'!J28,'[2]2. Revenue'!J28)</f>
        <v>10411.59103</v>
      </c>
      <c r="K28" s="140">
        <f>SUM('[1]2. Revenue'!K28,'[2]2. Revenue'!K28)</f>
        <v>15360.993640000001</v>
      </c>
      <c r="L28" s="141"/>
      <c r="M28" s="141"/>
      <c r="N28" s="140">
        <f>SUM('[1]2. Revenue'!N28,'[2]2. Revenue'!N28)</f>
        <v>0</v>
      </c>
      <c r="O28" s="140">
        <f>SUM('[1]2. Revenue'!O28,'[2]2. Revenue'!O28)</f>
        <v>0</v>
      </c>
      <c r="P28" s="140">
        <f>SUM('[1]2. Revenue'!P28,'[2]2. Revenue'!P28)</f>
        <v>0</v>
      </c>
      <c r="Q28" s="140">
        <f>SUM('[1]2. Revenue'!Q28,'[2]2. Revenue'!Q28)</f>
        <v>0</v>
      </c>
      <c r="R28" s="140">
        <f>SUM('[1]2. Revenue'!R28,'[2]2. Revenue'!R28)</f>
        <v>81.418559999999999</v>
      </c>
      <c r="S28" s="140">
        <f>SUM('[1]2. Revenue'!S28,'[2]2. Revenue'!S28)</f>
        <v>466.48746</v>
      </c>
      <c r="T28" s="140">
        <f>SUM('[1]2. Revenue'!T28,'[2]2. Revenue'!T28)</f>
        <v>447.54225000000002</v>
      </c>
      <c r="U28" s="140">
        <f>SUM('[1]2. Revenue'!U28,'[2]2. Revenue'!U28)</f>
        <v>102.89534999999999</v>
      </c>
    </row>
    <row r="29" spans="1:21" x14ac:dyDescent="0.25">
      <c r="A29" s="59" t="s">
        <v>123</v>
      </c>
      <c r="B29" s="19" t="s">
        <v>92</v>
      </c>
      <c r="C29" s="46" t="s">
        <v>574</v>
      </c>
      <c r="D29" s="140">
        <f>SUM(D23:D28)</f>
        <v>123812.96047000002</v>
      </c>
      <c r="E29" s="140">
        <f t="shared" ref="E29:K29" si="2">SUM(E23:E28)</f>
        <v>129893.05255000001</v>
      </c>
      <c r="F29" s="140">
        <f t="shared" si="2"/>
        <v>141828.84095000004</v>
      </c>
      <c r="G29" s="140">
        <f t="shared" si="2"/>
        <v>153911.19712</v>
      </c>
      <c r="H29" s="140">
        <f t="shared" si="2"/>
        <v>177165.81730000002</v>
      </c>
      <c r="I29" s="140">
        <f t="shared" si="2"/>
        <v>201540.49049000005</v>
      </c>
      <c r="J29" s="140">
        <f t="shared" si="2"/>
        <v>208839.71218999999</v>
      </c>
      <c r="K29" s="140">
        <f t="shared" si="2"/>
        <v>227101.20575999998</v>
      </c>
      <c r="L29" s="141"/>
      <c r="M29" s="141"/>
      <c r="N29" s="140">
        <f>SUM(N23:N28)</f>
        <v>5392.1308525077548</v>
      </c>
      <c r="O29" s="140">
        <f t="shared" ref="O29:U29" si="3">SUM(O23:O28)</f>
        <v>5483.1937999726342</v>
      </c>
      <c r="P29" s="140">
        <f t="shared" si="3"/>
        <v>5781.5020430648547</v>
      </c>
      <c r="Q29" s="140">
        <f t="shared" si="3"/>
        <v>5924.8632895921191</v>
      </c>
      <c r="R29" s="140">
        <f t="shared" si="3"/>
        <v>7518.2647588000018</v>
      </c>
      <c r="S29" s="140">
        <f t="shared" si="3"/>
        <v>8780.6239339999993</v>
      </c>
      <c r="T29" s="140">
        <f t="shared" si="3"/>
        <v>8476.9428499999976</v>
      </c>
      <c r="U29" s="140">
        <f t="shared" si="3"/>
        <v>8478.1024429999998</v>
      </c>
    </row>
    <row r="30" spans="1:21" x14ac:dyDescent="0.25">
      <c r="A30" s="59"/>
      <c r="B30" s="19"/>
      <c r="C30" s="46"/>
      <c r="D30" s="142"/>
      <c r="E30" s="142"/>
      <c r="F30" s="142"/>
      <c r="G30" s="142"/>
      <c r="H30" s="142"/>
      <c r="I30" s="142"/>
      <c r="J30" s="142"/>
      <c r="K30" s="142"/>
      <c r="L30" s="141"/>
      <c r="M30" s="141"/>
      <c r="N30" s="142"/>
      <c r="O30" s="142"/>
      <c r="P30" s="142"/>
      <c r="Q30" s="142"/>
      <c r="R30" s="142"/>
      <c r="S30" s="142"/>
      <c r="T30" s="142"/>
      <c r="U30" s="142"/>
    </row>
    <row r="31" spans="1:21" ht="15.75" x14ac:dyDescent="0.25">
      <c r="A31" s="59"/>
      <c r="B31" s="20" t="s">
        <v>511</v>
      </c>
      <c r="C31" s="46"/>
      <c r="D31" s="142"/>
      <c r="E31" s="142"/>
      <c r="F31" s="142"/>
      <c r="G31" s="142"/>
      <c r="H31" s="142"/>
      <c r="I31" s="142"/>
      <c r="J31" s="142"/>
      <c r="K31" s="142"/>
      <c r="L31" s="141"/>
      <c r="M31" s="141"/>
      <c r="N31" s="142"/>
      <c r="O31" s="142"/>
      <c r="P31" s="142"/>
      <c r="Q31" s="142"/>
      <c r="R31" s="142"/>
      <c r="S31" s="142"/>
      <c r="T31" s="142"/>
      <c r="U31" s="142"/>
    </row>
    <row r="32" spans="1:21" x14ac:dyDescent="0.25">
      <c r="A32" s="59" t="s">
        <v>124</v>
      </c>
      <c r="B32" s="9" t="s">
        <v>89</v>
      </c>
      <c r="C32" s="46" t="s">
        <v>574</v>
      </c>
      <c r="D32" s="140">
        <f>SUM('[1]2. Revenue'!D32,'[2]2. Revenue'!D32)</f>
        <v>0</v>
      </c>
      <c r="E32" s="140">
        <f>SUM('[1]2. Revenue'!E32,'[2]2. Revenue'!E32)</f>
        <v>0</v>
      </c>
      <c r="F32" s="140">
        <f>SUM('[1]2. Revenue'!F32,'[2]2. Revenue'!F32)</f>
        <v>0</v>
      </c>
      <c r="G32" s="140">
        <f>SUM('[1]2. Revenue'!G32,'[2]2. Revenue'!G32)</f>
        <v>0</v>
      </c>
      <c r="H32" s="140">
        <f>SUM('[1]2. Revenue'!H32,'[2]2. Revenue'!H32)</f>
        <v>0</v>
      </c>
      <c r="I32" s="140">
        <f>SUM('[1]2. Revenue'!I32,'[2]2. Revenue'!I32)</f>
        <v>0</v>
      </c>
      <c r="J32" s="140">
        <f>SUM('[1]2. Revenue'!J32,'[2]2. Revenue'!J32)</f>
        <v>0</v>
      </c>
      <c r="K32" s="140">
        <f>SUM('[1]2. Revenue'!K32,'[2]2. Revenue'!K32)</f>
        <v>0</v>
      </c>
      <c r="L32" s="141"/>
      <c r="M32" s="141"/>
      <c r="N32" s="140">
        <f>SUM('[1]2. Revenue'!N32,'[2]2. Revenue'!N32)</f>
        <v>0</v>
      </c>
      <c r="O32" s="140">
        <f>SUM('[1]2. Revenue'!O32,'[2]2. Revenue'!O32)</f>
        <v>0</v>
      </c>
      <c r="P32" s="140">
        <f>SUM('[1]2. Revenue'!P32,'[2]2. Revenue'!P32)</f>
        <v>0</v>
      </c>
      <c r="Q32" s="140">
        <f>SUM('[1]2. Revenue'!Q32,'[2]2. Revenue'!Q32)</f>
        <v>0</v>
      </c>
      <c r="R32" s="140">
        <f>SUM('[1]2. Revenue'!R32,'[2]2. Revenue'!R32)</f>
        <v>0</v>
      </c>
      <c r="S32" s="140">
        <f>SUM('[1]2. Revenue'!S32,'[2]2. Revenue'!S32)</f>
        <v>0</v>
      </c>
      <c r="T32" s="140">
        <f>SUM('[1]2. Revenue'!T32,'[2]2. Revenue'!T32)</f>
        <v>0</v>
      </c>
      <c r="U32" s="140">
        <f>SUM('[1]2. Revenue'!U32,'[2]2. Revenue'!U32)</f>
        <v>0</v>
      </c>
    </row>
    <row r="33" spans="1:21" x14ac:dyDescent="0.25">
      <c r="A33" s="59" t="s">
        <v>125</v>
      </c>
      <c r="B33" s="9" t="s">
        <v>90</v>
      </c>
      <c r="C33" s="46" t="s">
        <v>574</v>
      </c>
      <c r="D33" s="140">
        <f>SUM('[1]2. Revenue'!D33,'[2]2. Revenue'!D33)</f>
        <v>0</v>
      </c>
      <c r="E33" s="140">
        <f>SUM('[1]2. Revenue'!E33,'[2]2. Revenue'!E33)</f>
        <v>0</v>
      </c>
      <c r="F33" s="140">
        <f>SUM('[1]2. Revenue'!F33,'[2]2. Revenue'!F33)</f>
        <v>0</v>
      </c>
      <c r="G33" s="140">
        <f>SUM('[1]2. Revenue'!G33,'[2]2. Revenue'!G33)</f>
        <v>0</v>
      </c>
      <c r="H33" s="140">
        <f>SUM('[1]2. Revenue'!H33,'[2]2. Revenue'!H33)</f>
        <v>0</v>
      </c>
      <c r="I33" s="140">
        <f>SUM('[1]2. Revenue'!I33,'[2]2. Revenue'!I33)</f>
        <v>0</v>
      </c>
      <c r="J33" s="140">
        <f>SUM('[1]2. Revenue'!J33,'[2]2. Revenue'!J33)</f>
        <v>0</v>
      </c>
      <c r="K33" s="140">
        <f>SUM('[1]2. Revenue'!K33,'[2]2. Revenue'!K33)</f>
        <v>0</v>
      </c>
      <c r="L33" s="141"/>
      <c r="M33" s="141"/>
      <c r="N33" s="140">
        <f>SUM('[1]2. Revenue'!N33,'[2]2. Revenue'!N33)</f>
        <v>0</v>
      </c>
      <c r="O33" s="140">
        <f>SUM('[1]2. Revenue'!O33,'[2]2. Revenue'!O33)</f>
        <v>0</v>
      </c>
      <c r="P33" s="140">
        <f>SUM('[1]2. Revenue'!P33,'[2]2. Revenue'!P33)</f>
        <v>0</v>
      </c>
      <c r="Q33" s="140">
        <f>SUM('[1]2. Revenue'!Q33,'[2]2. Revenue'!Q33)</f>
        <v>0</v>
      </c>
      <c r="R33" s="140">
        <f>SUM('[1]2. Revenue'!R33,'[2]2. Revenue'!R33)</f>
        <v>0</v>
      </c>
      <c r="S33" s="140">
        <f>SUM('[1]2. Revenue'!S33,'[2]2. Revenue'!S33)</f>
        <v>0</v>
      </c>
      <c r="T33" s="140">
        <f>SUM('[1]2. Revenue'!T33,'[2]2. Revenue'!T33)</f>
        <v>0</v>
      </c>
      <c r="U33" s="140">
        <f>SUM('[1]2. Revenue'!U33,'[2]2. Revenue'!U33)</f>
        <v>0</v>
      </c>
    </row>
    <row r="34" spans="1:21" x14ac:dyDescent="0.25">
      <c r="A34" s="59" t="s">
        <v>126</v>
      </c>
      <c r="B34" s="9" t="s">
        <v>91</v>
      </c>
      <c r="C34" s="46" t="s">
        <v>574</v>
      </c>
      <c r="D34" s="140">
        <f>SUM('[1]2. Revenue'!D34,'[2]2. Revenue'!D34)</f>
        <v>0</v>
      </c>
      <c r="E34" s="140">
        <f>SUM('[1]2. Revenue'!E34,'[2]2. Revenue'!E34)</f>
        <v>0</v>
      </c>
      <c r="F34" s="140">
        <f>SUM('[1]2. Revenue'!F34,'[2]2. Revenue'!F34)</f>
        <v>0</v>
      </c>
      <c r="G34" s="140">
        <f>SUM('[1]2. Revenue'!G34,'[2]2. Revenue'!G34)</f>
        <v>0</v>
      </c>
      <c r="H34" s="140">
        <f>SUM('[1]2. Revenue'!H34,'[2]2. Revenue'!H34)</f>
        <v>0</v>
      </c>
      <c r="I34" s="140">
        <f>SUM('[1]2. Revenue'!I34,'[2]2. Revenue'!I34)</f>
        <v>0</v>
      </c>
      <c r="J34" s="140">
        <f>SUM('[1]2. Revenue'!J34,'[2]2. Revenue'!J34)</f>
        <v>0</v>
      </c>
      <c r="K34" s="140">
        <f>SUM('[1]2. Revenue'!K34,'[2]2. Revenue'!K34)</f>
        <v>0</v>
      </c>
      <c r="L34" s="141"/>
      <c r="M34" s="141"/>
      <c r="N34" s="140">
        <f>SUM('[1]2. Revenue'!N34,'[2]2. Revenue'!N34)</f>
        <v>0</v>
      </c>
      <c r="O34" s="140">
        <f>SUM('[1]2. Revenue'!O34,'[2]2. Revenue'!O34)</f>
        <v>0</v>
      </c>
      <c r="P34" s="140">
        <f>SUM('[1]2. Revenue'!P34,'[2]2. Revenue'!P34)</f>
        <v>0</v>
      </c>
      <c r="Q34" s="140">
        <f>SUM('[1]2. Revenue'!Q34,'[2]2. Revenue'!Q34)</f>
        <v>0</v>
      </c>
      <c r="R34" s="140">
        <f>SUM('[1]2. Revenue'!R34,'[2]2. Revenue'!R34)</f>
        <v>0</v>
      </c>
      <c r="S34" s="140">
        <f>SUM('[1]2. Revenue'!S34,'[2]2. Revenue'!S34)</f>
        <v>0</v>
      </c>
      <c r="T34" s="140">
        <f>SUM('[1]2. Revenue'!T34,'[2]2. Revenue'!T34)</f>
        <v>0</v>
      </c>
      <c r="U34" s="140">
        <f>SUM('[1]2. Revenue'!U34,'[2]2. Revenue'!U34)</f>
        <v>0</v>
      </c>
    </row>
    <row r="35" spans="1:21" x14ac:dyDescent="0.25">
      <c r="A35" s="59" t="s">
        <v>127</v>
      </c>
      <c r="B35" s="47" t="s">
        <v>93</v>
      </c>
      <c r="C35" s="46" t="s">
        <v>574</v>
      </c>
      <c r="D35" s="140">
        <f>SUM(D32:D34)</f>
        <v>0</v>
      </c>
      <c r="E35" s="140">
        <f t="shared" ref="E35:K35" si="4">SUM(E32:E34)</f>
        <v>0</v>
      </c>
      <c r="F35" s="140">
        <f t="shared" si="4"/>
        <v>0</v>
      </c>
      <c r="G35" s="140">
        <f t="shared" si="4"/>
        <v>0</v>
      </c>
      <c r="H35" s="140">
        <f t="shared" si="4"/>
        <v>0</v>
      </c>
      <c r="I35" s="140">
        <f t="shared" si="4"/>
        <v>0</v>
      </c>
      <c r="J35" s="140">
        <f t="shared" si="4"/>
        <v>0</v>
      </c>
      <c r="K35" s="140">
        <f t="shared" si="4"/>
        <v>0</v>
      </c>
      <c r="L35" s="141"/>
      <c r="M35" s="141"/>
      <c r="N35" s="140">
        <f>SUM(N32:N34)</f>
        <v>0</v>
      </c>
      <c r="O35" s="140">
        <f t="shared" ref="O35:U35" si="5">SUM(O32:O34)</f>
        <v>0</v>
      </c>
      <c r="P35" s="140">
        <f t="shared" si="5"/>
        <v>0</v>
      </c>
      <c r="Q35" s="140">
        <f t="shared" si="5"/>
        <v>0</v>
      </c>
      <c r="R35" s="140">
        <f t="shared" si="5"/>
        <v>0</v>
      </c>
      <c r="S35" s="140">
        <f t="shared" si="5"/>
        <v>0</v>
      </c>
      <c r="T35" s="140">
        <f t="shared" si="5"/>
        <v>0</v>
      </c>
      <c r="U35" s="140">
        <f t="shared" si="5"/>
        <v>0</v>
      </c>
    </row>
    <row r="36" spans="1:21" x14ac:dyDescent="0.25">
      <c r="D36" s="141"/>
      <c r="E36" s="141"/>
      <c r="F36" s="141"/>
      <c r="G36" s="141"/>
      <c r="H36" s="141"/>
      <c r="I36" s="141"/>
      <c r="J36" s="141"/>
      <c r="K36" s="141"/>
      <c r="L36" s="141"/>
      <c r="M36" s="141"/>
      <c r="N36" s="141"/>
      <c r="O36" s="141"/>
      <c r="P36" s="141"/>
      <c r="Q36" s="141"/>
      <c r="R36" s="141"/>
      <c r="S36" s="141"/>
      <c r="T36" s="141"/>
      <c r="U36" s="141"/>
    </row>
    <row r="37" spans="1:21" x14ac:dyDescent="0.25">
      <c r="D37" s="141"/>
      <c r="E37" s="141"/>
      <c r="F37" s="141"/>
      <c r="G37" s="141"/>
      <c r="H37" s="141"/>
      <c r="I37" s="141"/>
      <c r="J37" s="141"/>
      <c r="K37" s="141"/>
      <c r="L37" s="141"/>
      <c r="M37" s="141"/>
      <c r="N37" s="141"/>
      <c r="O37" s="141"/>
      <c r="P37" s="141"/>
      <c r="Q37" s="141"/>
      <c r="R37" s="141"/>
      <c r="S37" s="141"/>
      <c r="T37" s="141"/>
      <c r="U37" s="141"/>
    </row>
    <row r="38" spans="1:21" x14ac:dyDescent="0.25">
      <c r="D38" s="141"/>
      <c r="E38" s="141"/>
      <c r="F38" s="141"/>
      <c r="G38" s="141"/>
      <c r="H38" s="141"/>
      <c r="I38" s="141"/>
      <c r="J38" s="141"/>
      <c r="K38" s="141"/>
      <c r="L38" s="141"/>
      <c r="M38" s="141"/>
      <c r="N38" s="141"/>
      <c r="O38" s="141"/>
      <c r="P38" s="141"/>
      <c r="Q38" s="141"/>
      <c r="R38" s="141"/>
      <c r="S38" s="141"/>
      <c r="T38" s="141"/>
      <c r="U38" s="141"/>
    </row>
    <row r="39" spans="1:21" x14ac:dyDescent="0.25">
      <c r="D39" s="141"/>
      <c r="E39" s="141"/>
      <c r="F39" s="141"/>
      <c r="G39" s="141"/>
      <c r="H39" s="141"/>
      <c r="I39" s="141"/>
      <c r="J39" s="141"/>
      <c r="K39" s="141"/>
      <c r="L39" s="141"/>
      <c r="M39" s="141"/>
      <c r="N39" s="141"/>
      <c r="O39" s="141"/>
      <c r="P39" s="141"/>
      <c r="Q39" s="141"/>
      <c r="R39" s="141"/>
      <c r="S39" s="141"/>
      <c r="T39" s="141"/>
      <c r="U39" s="141"/>
    </row>
    <row r="40" spans="1:21" x14ac:dyDescent="0.25">
      <c r="D40" s="141"/>
      <c r="E40" s="141"/>
      <c r="F40" s="141"/>
      <c r="G40" s="141"/>
      <c r="H40" s="141"/>
      <c r="I40" s="141"/>
      <c r="J40" s="141"/>
      <c r="K40" s="141"/>
      <c r="L40" s="141"/>
      <c r="M40" s="141"/>
      <c r="N40" s="141"/>
      <c r="O40" s="141"/>
      <c r="P40" s="141"/>
      <c r="Q40" s="141"/>
      <c r="R40" s="141"/>
      <c r="S40" s="141"/>
      <c r="T40" s="141"/>
      <c r="U40" s="141"/>
    </row>
    <row r="41" spans="1:21" x14ac:dyDescent="0.25">
      <c r="D41" s="141"/>
      <c r="E41" s="141"/>
      <c r="F41" s="141"/>
      <c r="G41" s="141"/>
      <c r="H41" s="141"/>
      <c r="I41" s="141"/>
      <c r="J41" s="141"/>
      <c r="K41" s="141"/>
      <c r="L41" s="141"/>
      <c r="M41" s="141"/>
      <c r="N41" s="141"/>
      <c r="O41" s="141"/>
      <c r="P41" s="141"/>
      <c r="Q41" s="141"/>
      <c r="R41" s="141"/>
      <c r="S41" s="141"/>
      <c r="T41" s="141"/>
      <c r="U41" s="141"/>
    </row>
    <row r="42" spans="1:21" x14ac:dyDescent="0.25">
      <c r="D42" s="141"/>
      <c r="E42" s="141"/>
      <c r="F42" s="141"/>
      <c r="G42" s="141"/>
      <c r="H42" s="141"/>
      <c r="I42" s="141"/>
      <c r="J42" s="141"/>
      <c r="K42" s="141"/>
      <c r="L42" s="141"/>
      <c r="M42" s="141"/>
      <c r="N42" s="141"/>
      <c r="O42" s="141"/>
      <c r="P42" s="141"/>
      <c r="Q42" s="141"/>
      <c r="R42" s="141"/>
      <c r="S42" s="141"/>
      <c r="T42" s="141"/>
      <c r="U42" s="141"/>
    </row>
  </sheetData>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3"/>
  <sheetViews>
    <sheetView zoomScaleNormal="100" workbookViewId="0"/>
  </sheetViews>
  <sheetFormatPr defaultRowHeight="15" x14ac:dyDescent="0.25"/>
  <cols>
    <col min="1" max="1" width="15.42578125" customWidth="1"/>
    <col min="2" max="2" width="79.85546875" customWidth="1"/>
    <col min="3" max="3" width="11" customWidth="1"/>
    <col min="4" max="4" width="14.85546875" customWidth="1"/>
    <col min="5" max="5" width="14.42578125" customWidth="1"/>
    <col min="6" max="6" width="14.5703125" customWidth="1"/>
    <col min="7" max="7" width="14.28515625" customWidth="1"/>
    <col min="8" max="8" width="14.5703125" customWidth="1"/>
    <col min="9" max="9" width="14.7109375" customWidth="1"/>
    <col min="10" max="10" width="15.28515625" customWidth="1"/>
    <col min="11" max="11" width="15" customWidth="1"/>
    <col min="12" max="12" width="21.28515625" customWidth="1"/>
    <col min="13" max="13" width="4.7109375" customWidth="1"/>
    <col min="14" max="21" width="13.7109375" customWidth="1"/>
    <col min="22" max="22" width="21.28515625" customWidth="1"/>
  </cols>
  <sheetData>
    <row r="1" spans="1:22" ht="15.75" x14ac:dyDescent="0.25">
      <c r="A1" s="56"/>
      <c r="B1" s="134" t="s">
        <v>71</v>
      </c>
      <c r="C1" s="56"/>
      <c r="D1" s="56"/>
      <c r="E1" s="56"/>
      <c r="F1" s="56"/>
      <c r="G1" s="56"/>
      <c r="H1" s="56"/>
      <c r="I1" s="56"/>
      <c r="J1" s="56"/>
      <c r="K1" s="56"/>
      <c r="L1" s="56"/>
    </row>
    <row r="2" spans="1:22" ht="15" customHeight="1" x14ac:dyDescent="0.25">
      <c r="B2" s="78"/>
      <c r="C2" s="78"/>
      <c r="D2" s="78"/>
      <c r="E2" s="78"/>
      <c r="F2" s="78"/>
      <c r="G2" s="78"/>
      <c r="H2" s="78"/>
      <c r="I2" s="78"/>
      <c r="J2" s="78"/>
      <c r="K2" s="78"/>
      <c r="L2" s="73"/>
    </row>
    <row r="3" spans="1:22" x14ac:dyDescent="0.25">
      <c r="B3" s="1" t="s">
        <v>70</v>
      </c>
      <c r="C3" s="1"/>
      <c r="D3" s="1" t="s">
        <v>1</v>
      </c>
      <c r="N3" s="1" t="s">
        <v>74</v>
      </c>
    </row>
    <row r="4" spans="1:22" s="56" customFormat="1" ht="30" x14ac:dyDescent="0.25">
      <c r="B4" s="1" t="s">
        <v>238</v>
      </c>
      <c r="D4" s="57">
        <v>2006</v>
      </c>
      <c r="E4" s="57">
        <v>2007</v>
      </c>
      <c r="F4" s="57">
        <v>2008</v>
      </c>
      <c r="G4" s="57">
        <v>2009</v>
      </c>
      <c r="H4" s="57">
        <v>2010</v>
      </c>
      <c r="I4" s="57">
        <v>2011</v>
      </c>
      <c r="J4" s="57">
        <v>2012</v>
      </c>
      <c r="K4" s="57">
        <v>2013</v>
      </c>
      <c r="L4" s="101" t="s">
        <v>379</v>
      </c>
      <c r="N4" s="57">
        <v>2006</v>
      </c>
      <c r="O4" s="57">
        <v>2007</v>
      </c>
      <c r="P4" s="57">
        <v>2008</v>
      </c>
      <c r="Q4" s="57">
        <v>2009</v>
      </c>
      <c r="R4" s="57">
        <v>2010</v>
      </c>
      <c r="S4" s="57">
        <v>2011</v>
      </c>
      <c r="T4" s="57">
        <v>2012</v>
      </c>
      <c r="U4" s="57">
        <v>2013</v>
      </c>
      <c r="V4" s="101" t="s">
        <v>379</v>
      </c>
    </row>
    <row r="5" spans="1:22" x14ac:dyDescent="0.25">
      <c r="A5" s="1" t="s">
        <v>68</v>
      </c>
      <c r="B5" s="1" t="s">
        <v>2</v>
      </c>
      <c r="C5" s="1" t="s">
        <v>3</v>
      </c>
    </row>
    <row r="6" spans="1:22" ht="15.75" x14ac:dyDescent="0.25">
      <c r="A6" s="1"/>
      <c r="B6" s="20" t="s">
        <v>512</v>
      </c>
      <c r="C6" s="1"/>
    </row>
    <row r="7" spans="1:22" x14ac:dyDescent="0.25">
      <c r="B7" s="45" t="s">
        <v>513</v>
      </c>
      <c r="C7" s="11"/>
      <c r="D7" s="64"/>
      <c r="E7" s="64"/>
      <c r="F7" s="64"/>
      <c r="G7" s="64"/>
      <c r="H7" s="64"/>
      <c r="I7" s="64"/>
      <c r="J7" s="64"/>
      <c r="K7" s="64"/>
      <c r="L7" s="64"/>
      <c r="M7" s="64"/>
      <c r="N7" s="64"/>
      <c r="O7" s="64"/>
      <c r="P7" s="64"/>
      <c r="Q7" s="64"/>
      <c r="R7" s="64"/>
      <c r="S7" s="64"/>
      <c r="T7" s="64"/>
      <c r="U7" s="64"/>
      <c r="V7" s="17"/>
    </row>
    <row r="8" spans="1:22" x14ac:dyDescent="0.25">
      <c r="A8" s="106" t="s">
        <v>128</v>
      </c>
      <c r="B8" s="100" t="s">
        <v>101</v>
      </c>
      <c r="C8" s="46" t="s">
        <v>574</v>
      </c>
      <c r="D8" s="130"/>
      <c r="E8" s="130"/>
      <c r="F8" s="130"/>
      <c r="G8" s="130"/>
      <c r="H8" s="130"/>
      <c r="I8" s="130"/>
      <c r="J8" s="130"/>
      <c r="K8" s="130"/>
      <c r="L8" s="64"/>
      <c r="M8" s="64"/>
      <c r="N8" s="130"/>
      <c r="O8" s="130"/>
      <c r="P8" s="130"/>
      <c r="Q8" s="130"/>
      <c r="R8" s="130"/>
      <c r="S8" s="130"/>
      <c r="T8" s="130"/>
      <c r="U8" s="130"/>
    </row>
    <row r="9" spans="1:22" x14ac:dyDescent="0.25">
      <c r="A9" s="106" t="s">
        <v>129</v>
      </c>
      <c r="B9" s="100" t="s">
        <v>102</v>
      </c>
      <c r="C9" s="46" t="s">
        <v>574</v>
      </c>
      <c r="D9" s="130"/>
      <c r="E9" s="130"/>
      <c r="F9" s="130"/>
      <c r="G9" s="130"/>
      <c r="H9" s="130"/>
      <c r="I9" s="130"/>
      <c r="J9" s="130"/>
      <c r="K9" s="130"/>
      <c r="L9" s="17"/>
      <c r="M9" s="17"/>
      <c r="N9" s="130"/>
      <c r="O9" s="130"/>
      <c r="P9" s="130"/>
      <c r="Q9" s="130"/>
      <c r="R9" s="130"/>
      <c r="S9" s="130"/>
      <c r="T9" s="130"/>
      <c r="U9" s="130"/>
    </row>
    <row r="10" spans="1:22" x14ac:dyDescent="0.25">
      <c r="A10" t="s">
        <v>130</v>
      </c>
      <c r="B10" s="19" t="s">
        <v>15</v>
      </c>
      <c r="C10" s="46" t="s">
        <v>574</v>
      </c>
      <c r="D10" s="130"/>
      <c r="E10" s="130"/>
      <c r="F10" s="130"/>
      <c r="G10" s="130"/>
      <c r="H10" s="130"/>
      <c r="I10" s="130"/>
      <c r="J10" s="130"/>
      <c r="K10" s="130"/>
      <c r="L10" s="17"/>
      <c r="M10" s="17"/>
      <c r="N10" s="130"/>
      <c r="O10" s="130"/>
      <c r="P10" s="130"/>
      <c r="Q10" s="130"/>
      <c r="R10" s="130"/>
      <c r="S10" s="130"/>
      <c r="T10" s="130"/>
      <c r="U10" s="130"/>
    </row>
    <row r="11" spans="1:22" x14ac:dyDescent="0.25">
      <c r="B11" s="19"/>
      <c r="C11" s="46"/>
    </row>
    <row r="12" spans="1:22" x14ac:dyDescent="0.25">
      <c r="B12" s="45" t="s">
        <v>514</v>
      </c>
      <c r="C12" s="11"/>
      <c r="D12" s="17"/>
      <c r="E12" s="17"/>
      <c r="F12" s="17"/>
      <c r="G12" s="17"/>
      <c r="H12" s="17"/>
      <c r="I12" s="17"/>
      <c r="J12" s="17"/>
      <c r="K12" s="17"/>
      <c r="L12" s="17"/>
      <c r="M12" s="17"/>
      <c r="N12" s="17"/>
      <c r="O12" s="17"/>
      <c r="P12" s="17"/>
      <c r="Q12" s="17"/>
      <c r="R12" s="17"/>
      <c r="S12" s="17"/>
      <c r="T12" s="17"/>
      <c r="U12" s="17"/>
    </row>
    <row r="13" spans="1:22" x14ac:dyDescent="0.25">
      <c r="A13" s="9" t="s">
        <v>234</v>
      </c>
      <c r="B13" s="9" t="s">
        <v>628</v>
      </c>
      <c r="C13" s="46" t="s">
        <v>574</v>
      </c>
      <c r="D13" s="140">
        <f>SUM('[1]3. Opex'!D14,'[2]3. Opex'!D14)</f>
        <v>3422.0310999999997</v>
      </c>
      <c r="E13" s="140">
        <f>SUM('[1]3. Opex'!E14,'[2]3. Opex'!E14)</f>
        <v>3260.3946900000001</v>
      </c>
      <c r="F13" s="140">
        <f>SUM('[1]3. Opex'!F14,'[2]3. Opex'!F14)</f>
        <v>3589.9695900000002</v>
      </c>
      <c r="G13" s="140">
        <f>SUM('[1]3. Opex'!G14,'[2]3. Opex'!G14)</f>
        <v>3998.3366500000002</v>
      </c>
      <c r="H13" s="140">
        <f>SUM('[1]3. Opex'!H14,'[2]3. Opex'!H14)</f>
        <v>4479.4755859414245</v>
      </c>
      <c r="I13" s="140">
        <f>SUM('[1]3. Opex'!I14,'[2]3. Opex'!I14)</f>
        <v>4809.8659826870062</v>
      </c>
      <c r="J13" s="140">
        <f>SUM('[1]3. Opex'!J14,'[2]3. Opex'!J14)</f>
        <v>4366.8706318896575</v>
      </c>
      <c r="K13" s="140">
        <f>SUM('[1]3. Opex'!K14,'[2]3. Opex'!K14)</f>
        <v>6044.0497153867327</v>
      </c>
      <c r="L13" s="141"/>
      <c r="M13" s="141"/>
      <c r="N13" s="140">
        <f>SUM('[1]3. Opex'!N14,'[2]3. Opex'!N14)</f>
        <v>0</v>
      </c>
      <c r="O13" s="140">
        <f>SUM('[1]3. Opex'!O14,'[2]3. Opex'!O14)</f>
        <v>0</v>
      </c>
      <c r="P13" s="140">
        <f>SUM('[1]3. Opex'!P14,'[2]3. Opex'!P14)</f>
        <v>0</v>
      </c>
      <c r="Q13" s="140">
        <f>SUM('[1]3. Opex'!Q14,'[2]3. Opex'!Q14)</f>
        <v>0</v>
      </c>
      <c r="R13" s="140">
        <f>SUM('[1]3. Opex'!R14,'[2]3. Opex'!R14)</f>
        <v>0</v>
      </c>
      <c r="S13" s="140">
        <f>SUM('[1]3. Opex'!S14,'[2]3. Opex'!S14)</f>
        <v>0</v>
      </c>
      <c r="T13" s="140">
        <f>SUM('[1]3. Opex'!T14,'[2]3. Opex'!T14)</f>
        <v>0</v>
      </c>
      <c r="U13" s="140">
        <f>SUM('[1]3. Opex'!U14,'[2]3. Opex'!U14)</f>
        <v>0</v>
      </c>
    </row>
    <row r="14" spans="1:22" x14ac:dyDescent="0.25">
      <c r="A14" s="9" t="s">
        <v>235</v>
      </c>
      <c r="B14" s="9" t="s">
        <v>629</v>
      </c>
      <c r="C14" s="46" t="s">
        <v>574</v>
      </c>
      <c r="D14" s="140">
        <f>SUM('[1]3. Opex'!D15,'[2]3. Opex'!D15)</f>
        <v>808.01109999999994</v>
      </c>
      <c r="E14" s="140">
        <f>SUM('[1]3. Opex'!E15,'[2]3. Opex'!E15)</f>
        <v>724.93594999999993</v>
      </c>
      <c r="F14" s="140">
        <f>SUM('[1]3. Opex'!F15,'[2]3. Opex'!F15)</f>
        <v>817.21259999999995</v>
      </c>
      <c r="G14" s="140">
        <f>SUM('[1]3. Opex'!G15,'[2]3. Opex'!G15)</f>
        <v>1808.8133600000001</v>
      </c>
      <c r="H14" s="140">
        <f>SUM('[1]3. Opex'!H15,'[2]3. Opex'!H15)</f>
        <v>2642.5171000857699</v>
      </c>
      <c r="I14" s="140">
        <f>SUM('[1]3. Opex'!I15,'[2]3. Opex'!I15)</f>
        <v>2299.3569808048892</v>
      </c>
      <c r="J14" s="140">
        <f>SUM('[1]3. Opex'!J15,'[2]3. Opex'!J15)</f>
        <v>1869.1433170723001</v>
      </c>
      <c r="K14" s="140">
        <f>SUM('[1]3. Opex'!K15,'[2]3. Opex'!K15)</f>
        <v>3250.3885287811086</v>
      </c>
      <c r="L14" s="141"/>
      <c r="M14" s="141"/>
      <c r="N14" s="140">
        <f>SUM('[1]3. Opex'!N15,'[2]3. Opex'!N15)</f>
        <v>0</v>
      </c>
      <c r="O14" s="140">
        <f>SUM('[1]3. Opex'!O15,'[2]3. Opex'!O15)</f>
        <v>0</v>
      </c>
      <c r="P14" s="140">
        <f>SUM('[1]3. Opex'!P15,'[2]3. Opex'!P15)</f>
        <v>0</v>
      </c>
      <c r="Q14" s="140">
        <f>SUM('[1]3. Opex'!Q15,'[2]3. Opex'!Q15)</f>
        <v>0</v>
      </c>
      <c r="R14" s="140">
        <f>SUM('[1]3. Opex'!R15,'[2]3. Opex'!R15)</f>
        <v>0</v>
      </c>
      <c r="S14" s="140">
        <f>SUM('[1]3. Opex'!S15,'[2]3. Opex'!S15)</f>
        <v>0</v>
      </c>
      <c r="T14" s="140">
        <f>SUM('[1]3. Opex'!T15,'[2]3. Opex'!T15)</f>
        <v>0</v>
      </c>
      <c r="U14" s="140">
        <f>SUM('[1]3. Opex'!U15,'[2]3. Opex'!U15)</f>
        <v>0</v>
      </c>
    </row>
    <row r="15" spans="1:22" ht="15" customHeight="1" x14ac:dyDescent="0.25">
      <c r="A15" s="9" t="s">
        <v>236</v>
      </c>
      <c r="B15" s="9" t="s">
        <v>630</v>
      </c>
      <c r="C15" s="46" t="s">
        <v>574</v>
      </c>
      <c r="D15" s="140">
        <f>SUM('[1]3. Opex'!D16,'[2]3. Opex'!D16)</f>
        <v>2304.85077</v>
      </c>
      <c r="E15" s="140">
        <f>SUM('[1]3. Opex'!E16,'[2]3. Opex'!E16)</f>
        <v>2519.1176600000003</v>
      </c>
      <c r="F15" s="140">
        <f>SUM('[1]3. Opex'!F16,'[2]3. Opex'!F16)</f>
        <v>2747.6209799999997</v>
      </c>
      <c r="G15" s="140">
        <f>SUM('[1]3. Opex'!G16,'[2]3. Opex'!G16)</f>
        <v>2799.0874399999998</v>
      </c>
      <c r="H15" s="140">
        <f>SUM('[1]3. Opex'!H16,'[2]3. Opex'!H16)</f>
        <v>3320.1279526369899</v>
      </c>
      <c r="I15" s="140">
        <f>SUM('[1]3. Opex'!I16,'[2]3. Opex'!I16)</f>
        <v>3624.1398123810923</v>
      </c>
      <c r="J15" s="140">
        <f>SUM('[1]3. Opex'!J16,'[2]3. Opex'!J16)</f>
        <v>3629.3109326896565</v>
      </c>
      <c r="K15" s="140">
        <f>SUM('[1]3. Opex'!K16,'[2]3. Opex'!K16)</f>
        <v>3469.1228627493078</v>
      </c>
      <c r="L15" s="141"/>
      <c r="M15" s="141"/>
      <c r="N15" s="140">
        <f>SUM('[1]3. Opex'!N16,'[2]3. Opex'!N16)</f>
        <v>0</v>
      </c>
      <c r="O15" s="140">
        <f>SUM('[1]3. Opex'!O16,'[2]3. Opex'!O16)</f>
        <v>0</v>
      </c>
      <c r="P15" s="140">
        <f>SUM('[1]3. Opex'!P16,'[2]3. Opex'!P16)</f>
        <v>0</v>
      </c>
      <c r="Q15" s="140">
        <f>SUM('[1]3. Opex'!Q16,'[2]3. Opex'!Q16)</f>
        <v>0</v>
      </c>
      <c r="R15" s="140">
        <f>SUM('[1]3. Opex'!R16,'[2]3. Opex'!R16)</f>
        <v>0</v>
      </c>
      <c r="S15" s="140">
        <f>SUM('[1]3. Opex'!S16,'[2]3. Opex'!S16)</f>
        <v>0</v>
      </c>
      <c r="T15" s="140">
        <f>SUM('[1]3. Opex'!T16,'[2]3. Opex'!T16)</f>
        <v>0</v>
      </c>
      <c r="U15" s="140">
        <f>SUM('[1]3. Opex'!U16,'[2]3. Opex'!U16)</f>
        <v>0</v>
      </c>
      <c r="V15" s="17"/>
    </row>
    <row r="16" spans="1:22" ht="15" customHeight="1" x14ac:dyDescent="0.25">
      <c r="A16" s="9" t="s">
        <v>631</v>
      </c>
      <c r="B16" s="9" t="s">
        <v>632</v>
      </c>
      <c r="C16" s="46" t="s">
        <v>574</v>
      </c>
      <c r="D16" s="140">
        <f>SUM('[1]3. Opex'!D17,'[2]3. Opex'!D17)</f>
        <v>1060.9822299999998</v>
      </c>
      <c r="E16" s="140">
        <f>SUM('[1]3. Opex'!E17,'[2]3. Opex'!E17)</f>
        <v>918.90863999999999</v>
      </c>
      <c r="F16" s="140">
        <f>SUM('[1]3. Opex'!F17,'[2]3. Opex'!F17)</f>
        <v>736.57632999999998</v>
      </c>
      <c r="G16" s="140">
        <f>SUM('[1]3. Opex'!G17,'[2]3. Opex'!G17)</f>
        <v>1595.9465499999999</v>
      </c>
      <c r="H16" s="140">
        <f>SUM('[1]3. Opex'!H17,'[2]3. Opex'!H17)</f>
        <v>1805.6274935643335</v>
      </c>
      <c r="I16" s="140">
        <f>SUM('[1]3. Opex'!I17,'[2]3. Opex'!I17)</f>
        <v>2258.2938605616523</v>
      </c>
      <c r="J16" s="140">
        <f>SUM('[1]3. Opex'!J17,'[2]3. Opex'!J17)</f>
        <v>1535.9901913779931</v>
      </c>
      <c r="K16" s="140">
        <f>SUM('[1]3. Opex'!K17,'[2]3. Opex'!K17)</f>
        <v>1602.0064779651686</v>
      </c>
      <c r="L16" s="141"/>
      <c r="M16" s="141"/>
      <c r="N16" s="140">
        <f>SUM('[1]3. Opex'!N17,'[2]3. Opex'!N17)</f>
        <v>0</v>
      </c>
      <c r="O16" s="140">
        <f>SUM('[1]3. Opex'!O17,'[2]3. Opex'!O17)</f>
        <v>0</v>
      </c>
      <c r="P16" s="140">
        <f>SUM('[1]3. Opex'!P17,'[2]3. Opex'!P17)</f>
        <v>0</v>
      </c>
      <c r="Q16" s="140">
        <f>SUM('[1]3. Opex'!Q17,'[2]3. Opex'!Q17)</f>
        <v>0</v>
      </c>
      <c r="R16" s="140">
        <f>SUM('[1]3. Opex'!R17,'[2]3. Opex'!R17)</f>
        <v>0</v>
      </c>
      <c r="S16" s="140">
        <f>SUM('[1]3. Opex'!S17,'[2]3. Opex'!S17)</f>
        <v>0</v>
      </c>
      <c r="T16" s="140">
        <f>SUM('[1]3. Opex'!T17,'[2]3. Opex'!T17)</f>
        <v>0</v>
      </c>
      <c r="U16" s="140">
        <f>SUM('[1]3. Opex'!U17,'[2]3. Opex'!U17)</f>
        <v>0</v>
      </c>
      <c r="V16" s="17"/>
    </row>
    <row r="17" spans="1:22" ht="15" customHeight="1" x14ac:dyDescent="0.25">
      <c r="A17" s="9" t="s">
        <v>633</v>
      </c>
      <c r="B17" s="9" t="s">
        <v>634</v>
      </c>
      <c r="C17" s="46" t="s">
        <v>574</v>
      </c>
      <c r="D17" s="140">
        <f>SUM('[1]3. Opex'!D18,'[2]3. Opex'!D18)</f>
        <v>1378.7832399999998</v>
      </c>
      <c r="E17" s="140">
        <f>SUM('[1]3. Opex'!E18,'[2]3. Opex'!E18)</f>
        <v>1216.83035</v>
      </c>
      <c r="F17" s="140">
        <f>SUM('[1]3. Opex'!F18,'[2]3. Opex'!F18)</f>
        <v>1927.6042800000002</v>
      </c>
      <c r="G17" s="140">
        <f>SUM('[1]3. Opex'!G18,'[2]3. Opex'!G18)</f>
        <v>1791.4417000000001</v>
      </c>
      <c r="H17" s="140">
        <f>SUM('[1]3. Opex'!H18,'[2]3. Opex'!H18)</f>
        <v>2170.9439899999998</v>
      </c>
      <c r="I17" s="140">
        <f>SUM('[1]3. Opex'!I18,'[2]3. Opex'!I18)</f>
        <v>3700.9522099999995</v>
      </c>
      <c r="J17" s="140">
        <f>SUM('[1]3. Opex'!J18,'[2]3. Opex'!J18)</f>
        <v>2306.0872100000006</v>
      </c>
      <c r="K17" s="140">
        <f>SUM('[1]3. Opex'!K18,'[2]3. Opex'!K18)</f>
        <v>1240.1834799999999</v>
      </c>
      <c r="L17" s="141"/>
      <c r="M17" s="141"/>
      <c r="N17" s="140">
        <f>SUM('[1]3. Opex'!N18,'[2]3. Opex'!N18)</f>
        <v>0</v>
      </c>
      <c r="O17" s="140">
        <f>SUM('[1]3. Opex'!O18,'[2]3. Opex'!O18)</f>
        <v>0</v>
      </c>
      <c r="P17" s="140">
        <f>SUM('[1]3. Opex'!P18,'[2]3. Opex'!P18)</f>
        <v>0</v>
      </c>
      <c r="Q17" s="140">
        <f>SUM('[1]3. Opex'!Q18,'[2]3. Opex'!Q18)</f>
        <v>0</v>
      </c>
      <c r="R17" s="140">
        <f>SUM('[1]3. Opex'!R18,'[2]3. Opex'!R18)</f>
        <v>0</v>
      </c>
      <c r="S17" s="140">
        <f>SUM('[1]3. Opex'!S18,'[2]3. Opex'!S18)</f>
        <v>0</v>
      </c>
      <c r="T17" s="140">
        <f>SUM('[1]3. Opex'!T18,'[2]3. Opex'!T18)</f>
        <v>0</v>
      </c>
      <c r="U17" s="140">
        <f>SUM('[1]3. Opex'!U18,'[2]3. Opex'!U18)</f>
        <v>0</v>
      </c>
      <c r="V17" s="17"/>
    </row>
    <row r="18" spans="1:22" ht="15" customHeight="1" x14ac:dyDescent="0.25">
      <c r="A18" s="9" t="s">
        <v>635</v>
      </c>
      <c r="B18" s="9" t="s">
        <v>636</v>
      </c>
      <c r="C18" s="46" t="s">
        <v>574</v>
      </c>
      <c r="D18" s="140">
        <f>SUM('[1]3. Opex'!D19,'[2]3. Opex'!D19)</f>
        <v>1937.0611099999985</v>
      </c>
      <c r="E18" s="140">
        <f>SUM('[1]3. Opex'!E19,'[2]3. Opex'!E19)</f>
        <v>2493.4109799999947</v>
      </c>
      <c r="F18" s="140">
        <f>SUM('[1]3. Opex'!F19,'[2]3. Opex'!F19)</f>
        <v>3733.2484599999962</v>
      </c>
      <c r="G18" s="140">
        <f>SUM('[1]3. Opex'!G19,'[2]3. Opex'!G19)</f>
        <v>3150.7121100000045</v>
      </c>
      <c r="H18" s="140">
        <f>SUM('[1]3. Opex'!H19,'[2]3. Opex'!H19)</f>
        <v>3708.2025549222753</v>
      </c>
      <c r="I18" s="140">
        <f>SUM('[1]3. Opex'!I19,'[2]3. Opex'!I19)</f>
        <v>5305.5392566068585</v>
      </c>
      <c r="J18" s="140">
        <f>SUM('[1]3. Opex'!J19,'[2]3. Opex'!J19)</f>
        <v>6941.810540158679</v>
      </c>
      <c r="K18" s="140">
        <f>SUM('[1]3. Opex'!K19,'[2]3. Opex'!K19)</f>
        <v>7202.9349495025108</v>
      </c>
      <c r="L18" s="141"/>
      <c r="M18" s="141"/>
      <c r="N18" s="140">
        <f>SUM('[1]3. Opex'!N19,'[2]3. Opex'!N19)</f>
        <v>0</v>
      </c>
      <c r="O18" s="140">
        <f>SUM('[1]3. Opex'!O19,'[2]3. Opex'!O19)</f>
        <v>0</v>
      </c>
      <c r="P18" s="140">
        <f>SUM('[1]3. Opex'!P19,'[2]3. Opex'!P19)</f>
        <v>0</v>
      </c>
      <c r="Q18" s="140">
        <f>SUM('[1]3. Opex'!Q19,'[2]3. Opex'!Q19)</f>
        <v>0</v>
      </c>
      <c r="R18" s="140">
        <f>SUM('[1]3. Opex'!R19,'[2]3. Opex'!R19)</f>
        <v>0</v>
      </c>
      <c r="S18" s="140">
        <f>SUM('[1]3. Opex'!S19,'[2]3. Opex'!S19)</f>
        <v>0</v>
      </c>
      <c r="T18" s="140">
        <f>SUM('[1]3. Opex'!T19,'[2]3. Opex'!T19)</f>
        <v>0</v>
      </c>
      <c r="U18" s="140">
        <f>SUM('[1]3. Opex'!U19,'[2]3. Opex'!U19)</f>
        <v>0</v>
      </c>
      <c r="V18" s="17"/>
    </row>
    <row r="19" spans="1:22" ht="15" customHeight="1" x14ac:dyDescent="0.25">
      <c r="A19" s="9" t="s">
        <v>637</v>
      </c>
      <c r="B19" s="9" t="s">
        <v>638</v>
      </c>
      <c r="C19" s="46" t="s">
        <v>574</v>
      </c>
      <c r="D19" s="140">
        <f>SUM('[1]3. Opex'!D20,'[2]3. Opex'!D20)</f>
        <v>0</v>
      </c>
      <c r="E19" s="140">
        <f>SUM('[1]3. Opex'!E20,'[2]3. Opex'!E20)</f>
        <v>0</v>
      </c>
      <c r="F19" s="140">
        <f>SUM('[1]3. Opex'!F20,'[2]3. Opex'!F20)</f>
        <v>0</v>
      </c>
      <c r="G19" s="140">
        <f>SUM('[1]3. Opex'!G20,'[2]3. Opex'!G20)</f>
        <v>0</v>
      </c>
      <c r="H19" s="140">
        <f>SUM('[1]3. Opex'!H20,'[2]3. Opex'!H20)</f>
        <v>0</v>
      </c>
      <c r="I19" s="140">
        <f>SUM('[1]3. Opex'!I20,'[2]3. Opex'!I20)</f>
        <v>35.91284735502996</v>
      </c>
      <c r="J19" s="140">
        <f>SUM('[1]3. Opex'!J20,'[2]3. Opex'!J20)</f>
        <v>39.038198817044808</v>
      </c>
      <c r="K19" s="140">
        <f>SUM('[1]3. Opex'!K20,'[2]3. Opex'!K20)</f>
        <v>66.346840141969352</v>
      </c>
      <c r="L19" s="141"/>
      <c r="M19" s="141"/>
      <c r="N19" s="140">
        <f>SUM('[1]3. Opex'!N20,'[2]3. Opex'!N20)</f>
        <v>0</v>
      </c>
      <c r="O19" s="140">
        <f>SUM('[1]3. Opex'!O20,'[2]3. Opex'!O20)</f>
        <v>0</v>
      </c>
      <c r="P19" s="140">
        <f>SUM('[1]3. Opex'!P20,'[2]3. Opex'!P20)</f>
        <v>0</v>
      </c>
      <c r="Q19" s="140">
        <f>SUM('[1]3. Opex'!Q20,'[2]3. Opex'!Q20)</f>
        <v>0</v>
      </c>
      <c r="R19" s="140">
        <f>SUM('[1]3. Opex'!R20,'[2]3. Opex'!R20)</f>
        <v>0</v>
      </c>
      <c r="S19" s="140">
        <f>SUM('[1]3. Opex'!S20,'[2]3. Opex'!S20)</f>
        <v>0</v>
      </c>
      <c r="T19" s="140">
        <f>SUM('[1]3. Opex'!T20,'[2]3. Opex'!T20)</f>
        <v>0</v>
      </c>
      <c r="U19" s="140">
        <f>SUM('[1]3. Opex'!U20,'[2]3. Opex'!U20)</f>
        <v>0</v>
      </c>
      <c r="V19" s="17"/>
    </row>
    <row r="20" spans="1:22" ht="15" customHeight="1" x14ac:dyDescent="0.25">
      <c r="A20" s="9" t="s">
        <v>639</v>
      </c>
      <c r="B20" s="9" t="s">
        <v>640</v>
      </c>
      <c r="C20" s="46" t="s">
        <v>574</v>
      </c>
      <c r="D20" s="140">
        <f>SUM('[1]3. Opex'!D21,'[2]3. Opex'!D21)</f>
        <v>1060.5041199999998</v>
      </c>
      <c r="E20" s="140">
        <f>SUM('[1]3. Opex'!E21,'[2]3. Opex'!E21)</f>
        <v>1012.1067200000002</v>
      </c>
      <c r="F20" s="140">
        <f>SUM('[1]3. Opex'!F21,'[2]3. Opex'!F21)</f>
        <v>1453.7023799999999</v>
      </c>
      <c r="G20" s="140">
        <f>SUM('[1]3. Opex'!G21,'[2]3. Opex'!G21)</f>
        <v>1047.3372199999999</v>
      </c>
      <c r="H20" s="140">
        <f>SUM('[1]3. Opex'!H21,'[2]3. Opex'!H21)</f>
        <v>1221.9710400000001</v>
      </c>
      <c r="I20" s="140">
        <f>SUM('[1]3. Opex'!I21,'[2]3. Opex'!I21)</f>
        <v>1291.7275099999999</v>
      </c>
      <c r="J20" s="140">
        <f>SUM('[1]3. Opex'!J21,'[2]3. Opex'!J21)</f>
        <v>1373.4518900000003</v>
      </c>
      <c r="K20" s="140">
        <f>SUM('[1]3. Opex'!K21,'[2]3. Opex'!K21)</f>
        <v>1366.1113400000002</v>
      </c>
      <c r="L20" s="141"/>
      <c r="M20" s="141"/>
      <c r="N20" s="140">
        <f>SUM('[1]3. Opex'!N21,'[2]3. Opex'!N21)</f>
        <v>0</v>
      </c>
      <c r="O20" s="140">
        <f>SUM('[1]3. Opex'!O21,'[2]3. Opex'!O21)</f>
        <v>0</v>
      </c>
      <c r="P20" s="140">
        <f>SUM('[1]3. Opex'!P21,'[2]3. Opex'!P21)</f>
        <v>0</v>
      </c>
      <c r="Q20" s="140">
        <f>SUM('[1]3. Opex'!Q21,'[2]3. Opex'!Q21)</f>
        <v>0</v>
      </c>
      <c r="R20" s="140">
        <f>SUM('[1]3. Opex'!R21,'[2]3. Opex'!R21)</f>
        <v>0</v>
      </c>
      <c r="S20" s="140">
        <f>SUM('[1]3. Opex'!S21,'[2]3. Opex'!S21)</f>
        <v>0</v>
      </c>
      <c r="T20" s="140">
        <f>SUM('[1]3. Opex'!T21,'[2]3. Opex'!T21)</f>
        <v>0</v>
      </c>
      <c r="U20" s="140">
        <f>SUM('[1]3. Opex'!U21,'[2]3. Opex'!U21)</f>
        <v>0</v>
      </c>
      <c r="V20" s="17"/>
    </row>
    <row r="21" spans="1:22" ht="15" customHeight="1" x14ac:dyDescent="0.25">
      <c r="A21" s="9" t="s">
        <v>641</v>
      </c>
      <c r="B21" s="9" t="s">
        <v>642</v>
      </c>
      <c r="C21" s="46" t="s">
        <v>574</v>
      </c>
      <c r="D21" s="140">
        <f>SUM('[1]3. Opex'!D22,'[2]3. Opex'!D22)</f>
        <v>9092.5978800000012</v>
      </c>
      <c r="E21" s="140">
        <f>SUM('[1]3. Opex'!E22,'[2]3. Opex'!E22)</f>
        <v>9390.5931600000004</v>
      </c>
      <c r="F21" s="140">
        <f>SUM('[1]3. Opex'!F22,'[2]3. Opex'!F22)</f>
        <v>9047.4430700000012</v>
      </c>
      <c r="G21" s="140">
        <f>SUM('[1]3. Opex'!G22,'[2]3. Opex'!G22)</f>
        <v>9457.3376200000002</v>
      </c>
      <c r="H21" s="140">
        <f>SUM('[1]3. Opex'!H22,'[2]3. Opex'!H22)</f>
        <v>9988.6971446778607</v>
      </c>
      <c r="I21" s="140">
        <f>SUM('[1]3. Opex'!I22,'[2]3. Opex'!I22)</f>
        <v>11163.57894872293</v>
      </c>
      <c r="J21" s="140">
        <f>SUM('[1]3. Opex'!J22,'[2]3. Opex'!J22)</f>
        <v>11189.953193982348</v>
      </c>
      <c r="K21" s="140">
        <f>SUM('[1]3. Opex'!K22,'[2]3. Opex'!K22)</f>
        <v>9122.1355431253287</v>
      </c>
      <c r="L21" s="141"/>
      <c r="M21" s="141"/>
      <c r="N21" s="140">
        <f>SUM('[1]3. Opex'!N22,'[2]3. Opex'!N22)</f>
        <v>0</v>
      </c>
      <c r="O21" s="140">
        <f>SUM('[1]3. Opex'!O22,'[2]3. Opex'!O22)</f>
        <v>0</v>
      </c>
      <c r="P21" s="140">
        <f>SUM('[1]3. Opex'!P22,'[2]3. Opex'!P22)</f>
        <v>0</v>
      </c>
      <c r="Q21" s="140">
        <f>SUM('[1]3. Opex'!Q22,'[2]3. Opex'!Q22)</f>
        <v>0</v>
      </c>
      <c r="R21" s="140">
        <f>SUM('[1]3. Opex'!R22,'[2]3. Opex'!R22)</f>
        <v>0</v>
      </c>
      <c r="S21" s="140">
        <f>SUM('[1]3. Opex'!S22,'[2]3. Opex'!S22)</f>
        <v>0</v>
      </c>
      <c r="T21" s="140">
        <f>SUM('[1]3. Opex'!T22,'[2]3. Opex'!T22)</f>
        <v>0</v>
      </c>
      <c r="U21" s="140">
        <f>SUM('[1]3. Opex'!U22,'[2]3. Opex'!U22)</f>
        <v>0</v>
      </c>
      <c r="V21" s="17"/>
    </row>
    <row r="22" spans="1:22" ht="15" customHeight="1" x14ac:dyDescent="0.25">
      <c r="A22" s="9" t="s">
        <v>643</v>
      </c>
      <c r="B22" s="9" t="s">
        <v>644</v>
      </c>
      <c r="C22" s="46" t="s">
        <v>574</v>
      </c>
      <c r="D22" s="140">
        <f>SUM('[1]3. Opex'!D23,'[2]3. Opex'!D23)</f>
        <v>1901.7038400000006</v>
      </c>
      <c r="E22" s="140">
        <f>SUM('[1]3. Opex'!E23,'[2]3. Opex'!E23)</f>
        <v>2015.4193199999993</v>
      </c>
      <c r="F22" s="140">
        <f>SUM('[1]3. Opex'!F23,'[2]3. Opex'!F23)</f>
        <v>1714.9970200000002</v>
      </c>
      <c r="G22" s="140">
        <f>SUM('[1]3. Opex'!G23,'[2]3. Opex'!G23)</f>
        <v>1409.0124800000006</v>
      </c>
      <c r="H22" s="140">
        <f>SUM('[1]3. Opex'!H23,'[2]3. Opex'!H23)</f>
        <v>1452.7439999999999</v>
      </c>
      <c r="I22" s="140">
        <f>SUM('[1]3. Opex'!I23,'[2]3. Opex'!I23)</f>
        <v>1539.7224200000001</v>
      </c>
      <c r="J22" s="140">
        <f>SUM('[1]3. Opex'!J23,'[2]3. Opex'!J23)</f>
        <v>1659.34852</v>
      </c>
      <c r="K22" s="140">
        <f>SUM('[1]3. Opex'!K23,'[2]3. Opex'!K23)</f>
        <v>1703.0822400000002</v>
      </c>
      <c r="L22" s="141"/>
      <c r="M22" s="141"/>
      <c r="N22" s="140">
        <f>SUM('[1]3. Opex'!N23,'[2]3. Opex'!N23)</f>
        <v>0</v>
      </c>
      <c r="O22" s="140">
        <f>SUM('[1]3. Opex'!O23,'[2]3. Opex'!O23)</f>
        <v>0</v>
      </c>
      <c r="P22" s="140">
        <f>SUM('[1]3. Opex'!P23,'[2]3. Opex'!P23)</f>
        <v>0</v>
      </c>
      <c r="Q22" s="140">
        <f>SUM('[1]3. Opex'!Q23,'[2]3. Opex'!Q23)</f>
        <v>0</v>
      </c>
      <c r="R22" s="140">
        <f>SUM('[1]3. Opex'!R23,'[2]3. Opex'!R23)</f>
        <v>0</v>
      </c>
      <c r="S22" s="140">
        <f>SUM('[1]3. Opex'!S23,'[2]3. Opex'!S23)</f>
        <v>0</v>
      </c>
      <c r="T22" s="140">
        <f>SUM('[1]3. Opex'!T23,'[2]3. Opex'!T23)</f>
        <v>0</v>
      </c>
      <c r="U22" s="140">
        <f>SUM('[1]3. Opex'!U23,'[2]3. Opex'!U23)</f>
        <v>0</v>
      </c>
      <c r="V22" s="17"/>
    </row>
    <row r="23" spans="1:22" ht="15" customHeight="1" x14ac:dyDescent="0.25">
      <c r="A23" s="9" t="s">
        <v>645</v>
      </c>
      <c r="B23" s="9" t="s">
        <v>646</v>
      </c>
      <c r="C23" s="46" t="s">
        <v>574</v>
      </c>
      <c r="D23" s="140">
        <f>SUM('[1]3. Opex'!D24,'[2]3. Opex'!D24)</f>
        <v>2279.1310700000004</v>
      </c>
      <c r="E23" s="140">
        <f>SUM('[1]3. Opex'!E24,'[2]3. Opex'!E24)</f>
        <v>3671.7787700000008</v>
      </c>
      <c r="F23" s="140">
        <f>SUM('[1]3. Opex'!F24,'[2]3. Opex'!F24)</f>
        <v>5023.4215799999993</v>
      </c>
      <c r="G23" s="140">
        <f>SUM('[1]3. Opex'!G24,'[2]3. Opex'!G24)</f>
        <v>5039.5940999999984</v>
      </c>
      <c r="H23" s="140">
        <f>SUM('[1]3. Opex'!H24,'[2]3. Opex'!H24)</f>
        <v>5644.8348846997287</v>
      </c>
      <c r="I23" s="140">
        <f>SUM('[1]3. Opex'!I24,'[2]3. Opex'!I24)</f>
        <v>5058.0011205545907</v>
      </c>
      <c r="J23" s="140">
        <f>SUM('[1]3. Opex'!J24,'[2]3. Opex'!J24)</f>
        <v>5597.3465840755525</v>
      </c>
      <c r="K23" s="140">
        <f>SUM('[1]3. Opex'!K24,'[2]3. Opex'!K24)</f>
        <v>5490.9670201940244</v>
      </c>
      <c r="L23" s="141"/>
      <c r="M23" s="141"/>
      <c r="N23" s="140">
        <f>SUM('[1]3. Opex'!N24,'[2]3. Opex'!N24)</f>
        <v>0</v>
      </c>
      <c r="O23" s="140">
        <f>SUM('[1]3. Opex'!O24,'[2]3. Opex'!O24)</f>
        <v>0</v>
      </c>
      <c r="P23" s="140">
        <f>SUM('[1]3. Opex'!P24,'[2]3. Opex'!P24)</f>
        <v>0</v>
      </c>
      <c r="Q23" s="140">
        <f>SUM('[1]3. Opex'!Q24,'[2]3. Opex'!Q24)</f>
        <v>0</v>
      </c>
      <c r="R23" s="140">
        <f>SUM('[1]3. Opex'!R24,'[2]3. Opex'!R24)</f>
        <v>0</v>
      </c>
      <c r="S23" s="140">
        <f>SUM('[1]3. Opex'!S24,'[2]3. Opex'!S24)</f>
        <v>0</v>
      </c>
      <c r="T23" s="140">
        <f>SUM('[1]3. Opex'!T24,'[2]3. Opex'!T24)</f>
        <v>0</v>
      </c>
      <c r="U23" s="140">
        <f>SUM('[1]3. Opex'!U24,'[2]3. Opex'!U24)</f>
        <v>0</v>
      </c>
      <c r="V23" s="17"/>
    </row>
    <row r="24" spans="1:22" ht="15" customHeight="1" x14ac:dyDescent="0.25">
      <c r="A24" s="9" t="s">
        <v>647</v>
      </c>
      <c r="B24" s="9" t="s">
        <v>648</v>
      </c>
      <c r="C24" s="46" t="s">
        <v>574</v>
      </c>
      <c r="D24" s="140">
        <f>SUM('[1]3. Opex'!D25,'[2]3. Opex'!D25)</f>
        <v>2551.339310000003</v>
      </c>
      <c r="E24" s="140">
        <f>SUM('[1]3. Opex'!E25,'[2]3. Opex'!E25)</f>
        <v>2030.287670000004</v>
      </c>
      <c r="F24" s="140">
        <f>SUM('[1]3. Opex'!F25,'[2]3. Opex'!F25)</f>
        <v>786.62282000000368</v>
      </c>
      <c r="G24" s="140">
        <f>SUM('[1]3. Opex'!G25,'[2]3. Opex'!G25)</f>
        <v>1044.3929899999782</v>
      </c>
      <c r="H24" s="140">
        <f>SUM('[1]3. Opex'!H25,'[2]3. Opex'!H25)</f>
        <v>1452.6376399999931</v>
      </c>
      <c r="I24" s="140">
        <f>SUM('[1]3. Opex'!I25,'[2]3. Opex'!I25)</f>
        <v>3642.6771199999944</v>
      </c>
      <c r="J24" s="140">
        <f>SUM('[1]3. Opex'!J25,'[2]3. Opex'!J25)</f>
        <v>5991.1483900000139</v>
      </c>
      <c r="K24" s="140">
        <f>SUM('[1]3. Opex'!K25,'[2]3. Opex'!K25)</f>
        <v>9355.3329399999875</v>
      </c>
      <c r="L24" s="141"/>
      <c r="M24" s="141"/>
      <c r="N24" s="140">
        <f>SUM('[1]3. Opex'!N25,'[2]3. Opex'!N25)</f>
        <v>0</v>
      </c>
      <c r="O24" s="140">
        <f>SUM('[1]3. Opex'!O25,'[2]3. Opex'!O25)</f>
        <v>0</v>
      </c>
      <c r="P24" s="140">
        <f>SUM('[1]3. Opex'!P25,'[2]3. Opex'!P25)</f>
        <v>0</v>
      </c>
      <c r="Q24" s="140">
        <f>SUM('[1]3. Opex'!Q25,'[2]3. Opex'!Q25)</f>
        <v>0</v>
      </c>
      <c r="R24" s="140">
        <f>SUM('[1]3. Opex'!R25,'[2]3. Opex'!R25)</f>
        <v>0</v>
      </c>
      <c r="S24" s="140">
        <f>SUM('[1]3. Opex'!S25,'[2]3. Opex'!S25)</f>
        <v>0</v>
      </c>
      <c r="T24" s="140">
        <f>SUM('[1]3. Opex'!T25,'[2]3. Opex'!T25)</f>
        <v>0</v>
      </c>
      <c r="U24" s="140">
        <f>SUM('[1]3. Opex'!U25,'[2]3. Opex'!U25)</f>
        <v>0</v>
      </c>
      <c r="V24" s="17"/>
    </row>
    <row r="25" spans="1:22" ht="15" customHeight="1" x14ac:dyDescent="0.25">
      <c r="A25" s="9" t="s">
        <v>649</v>
      </c>
      <c r="B25" s="9" t="s">
        <v>650</v>
      </c>
      <c r="C25" s="46" t="s">
        <v>574</v>
      </c>
      <c r="D25" s="140">
        <f>SUM('[1]3. Opex'!D26,'[2]3. Opex'!D26)</f>
        <v>1001.1665099999999</v>
      </c>
      <c r="E25" s="140">
        <f>SUM('[1]3. Opex'!E26,'[2]3. Opex'!E26)</f>
        <v>1108.4045100000001</v>
      </c>
      <c r="F25" s="140">
        <f>SUM('[1]3. Opex'!F26,'[2]3. Opex'!F26)</f>
        <v>983.92497000000014</v>
      </c>
      <c r="G25" s="140">
        <f>SUM('[1]3. Opex'!G26,'[2]3. Opex'!G26)</f>
        <v>1019.5070999999999</v>
      </c>
      <c r="H25" s="140">
        <f>SUM('[1]3. Opex'!H26,'[2]3. Opex'!H26)</f>
        <v>1137.2078739818628</v>
      </c>
      <c r="I25" s="140">
        <f>SUM('[1]3. Opex'!I26,'[2]3. Opex'!I26)</f>
        <v>1263.4401933178979</v>
      </c>
      <c r="J25" s="140">
        <f>SUM('[1]3. Opex'!J26,'[2]3. Opex'!J26)</f>
        <v>1505.4285200275804</v>
      </c>
      <c r="K25" s="140">
        <f>SUM('[1]3. Opex'!K26,'[2]3. Opex'!K26)</f>
        <v>1424.2381702331413</v>
      </c>
      <c r="L25" s="141"/>
      <c r="M25" s="141"/>
      <c r="N25" s="140">
        <f>SUM('[1]3. Opex'!N26,'[2]3. Opex'!N26)</f>
        <v>0</v>
      </c>
      <c r="O25" s="140">
        <f>SUM('[1]3. Opex'!O26,'[2]3. Opex'!O26)</f>
        <v>0</v>
      </c>
      <c r="P25" s="140">
        <f>SUM('[1]3. Opex'!P26,'[2]3. Opex'!P26)</f>
        <v>0</v>
      </c>
      <c r="Q25" s="140">
        <f>SUM('[1]3. Opex'!Q26,'[2]3. Opex'!Q26)</f>
        <v>0</v>
      </c>
      <c r="R25" s="140">
        <f>SUM('[1]3. Opex'!R26,'[2]3. Opex'!R26)</f>
        <v>0</v>
      </c>
      <c r="S25" s="140">
        <f>SUM('[1]3. Opex'!S26,'[2]3. Opex'!S26)</f>
        <v>0</v>
      </c>
      <c r="T25" s="140">
        <f>SUM('[1]3. Opex'!T26,'[2]3. Opex'!T26)</f>
        <v>0</v>
      </c>
      <c r="U25" s="140">
        <f>SUM('[1]3. Opex'!U26,'[2]3. Opex'!U26)</f>
        <v>0</v>
      </c>
      <c r="V25" s="17"/>
    </row>
    <row r="26" spans="1:22" ht="15" customHeight="1" x14ac:dyDescent="0.25">
      <c r="A26" s="9" t="s">
        <v>651</v>
      </c>
      <c r="B26" s="9" t="s">
        <v>652</v>
      </c>
      <c r="C26" s="46" t="s">
        <v>574</v>
      </c>
      <c r="D26" s="140">
        <f>SUM('[1]3. Opex'!D27,'[2]3. Opex'!D27)</f>
        <v>53.581080000000014</v>
      </c>
      <c r="E26" s="140">
        <f>SUM('[1]3. Opex'!E27,'[2]3. Opex'!E27)</f>
        <v>-82.323559999999944</v>
      </c>
      <c r="F26" s="140">
        <f>SUM('[1]3. Opex'!F27,'[2]3. Opex'!F27)</f>
        <v>142.34307000000013</v>
      </c>
      <c r="G26" s="140">
        <f>SUM('[1]3. Opex'!G27,'[2]3. Opex'!G27)</f>
        <v>-51.434630000000006</v>
      </c>
      <c r="H26" s="140">
        <f>SUM('[1]3. Opex'!H27,'[2]3. Opex'!H27)</f>
        <v>143.76540000000003</v>
      </c>
      <c r="I26" s="140">
        <f>SUM('[1]3. Opex'!I27,'[2]3. Opex'!I27)</f>
        <v>5.5273900000000138</v>
      </c>
      <c r="J26" s="140">
        <f>SUM('[1]3. Opex'!J27,'[2]3. Opex'!J27)</f>
        <v>514.26611000000014</v>
      </c>
      <c r="K26" s="140">
        <f>SUM('[1]3. Opex'!K27,'[2]3. Opex'!K27)</f>
        <v>528.42128000000014</v>
      </c>
      <c r="L26" s="141"/>
      <c r="M26" s="141"/>
      <c r="N26" s="140">
        <f>SUM('[1]3. Opex'!N27,'[2]3. Opex'!N27)</f>
        <v>0</v>
      </c>
      <c r="O26" s="140">
        <f>SUM('[1]3. Opex'!O27,'[2]3. Opex'!O27)</f>
        <v>0</v>
      </c>
      <c r="P26" s="140">
        <f>SUM('[1]3. Opex'!P27,'[2]3. Opex'!P27)</f>
        <v>0</v>
      </c>
      <c r="Q26" s="140">
        <f>SUM('[1]3. Opex'!Q27,'[2]3. Opex'!Q27)</f>
        <v>0</v>
      </c>
      <c r="R26" s="140">
        <f>SUM('[1]3. Opex'!R27,'[2]3. Opex'!R27)</f>
        <v>0</v>
      </c>
      <c r="S26" s="140">
        <f>SUM('[1]3. Opex'!S27,'[2]3. Opex'!S27)</f>
        <v>0</v>
      </c>
      <c r="T26" s="140">
        <f>SUM('[1]3. Opex'!T27,'[2]3. Opex'!T27)</f>
        <v>0</v>
      </c>
      <c r="U26" s="140">
        <f>SUM('[1]3. Opex'!U27,'[2]3. Opex'!U27)</f>
        <v>0</v>
      </c>
      <c r="V26" s="17"/>
    </row>
    <row r="27" spans="1:22" ht="15" customHeight="1" x14ac:dyDescent="0.25">
      <c r="A27" s="9" t="s">
        <v>653</v>
      </c>
      <c r="B27" s="9" t="s">
        <v>654</v>
      </c>
      <c r="C27" s="46" t="s">
        <v>574</v>
      </c>
      <c r="D27" s="140">
        <f>SUM('[1]3. Opex'!D28,'[2]3. Opex'!D28)</f>
        <v>1339.5159699999999</v>
      </c>
      <c r="E27" s="140">
        <f>SUM('[1]3. Opex'!E28,'[2]3. Opex'!E28)</f>
        <v>1404.3473700000002</v>
      </c>
      <c r="F27" s="140">
        <f>SUM('[1]3. Opex'!F28,'[2]3. Opex'!F28)</f>
        <v>1770.6898400000002</v>
      </c>
      <c r="G27" s="140">
        <f>SUM('[1]3. Opex'!G28,'[2]3. Opex'!G28)</f>
        <v>1747.3891500000004</v>
      </c>
      <c r="H27" s="140">
        <f>SUM('[1]3. Opex'!H28,'[2]3. Opex'!H28)</f>
        <v>2003.3667354496524</v>
      </c>
      <c r="I27" s="140">
        <f>SUM('[1]3. Opex'!I28,'[2]3. Opex'!I28)</f>
        <v>2123.3127833103513</v>
      </c>
      <c r="J27" s="140">
        <f>SUM('[1]3. Opex'!J28,'[2]3. Opex'!J28)</f>
        <v>2377.5438066768938</v>
      </c>
      <c r="K27" s="140">
        <f>SUM('[1]3. Opex'!K28,'[2]3. Opex'!K28)</f>
        <v>2247.2561817476872</v>
      </c>
      <c r="L27" s="141"/>
      <c r="M27" s="141"/>
      <c r="N27" s="140">
        <f>SUM('[1]3. Opex'!N28,'[2]3. Opex'!N28)</f>
        <v>0</v>
      </c>
      <c r="O27" s="140">
        <f>SUM('[1]3. Opex'!O28,'[2]3. Opex'!O28)</f>
        <v>0</v>
      </c>
      <c r="P27" s="140">
        <f>SUM('[1]3. Opex'!P28,'[2]3. Opex'!P28)</f>
        <v>0</v>
      </c>
      <c r="Q27" s="140">
        <f>SUM('[1]3. Opex'!Q28,'[2]3. Opex'!Q28)</f>
        <v>0</v>
      </c>
      <c r="R27" s="140">
        <f>SUM('[1]3. Opex'!R28,'[2]3. Opex'!R28)</f>
        <v>0</v>
      </c>
      <c r="S27" s="140">
        <f>SUM('[1]3. Opex'!S28,'[2]3. Opex'!S28)</f>
        <v>0</v>
      </c>
      <c r="T27" s="140">
        <f>SUM('[1]3. Opex'!T28,'[2]3. Opex'!T28)</f>
        <v>0</v>
      </c>
      <c r="U27" s="140">
        <f>SUM('[1]3. Opex'!U28,'[2]3. Opex'!U28)</f>
        <v>0</v>
      </c>
      <c r="V27" s="17"/>
    </row>
    <row r="28" spans="1:22" ht="15" customHeight="1" x14ac:dyDescent="0.25">
      <c r="A28" s="9" t="s">
        <v>655</v>
      </c>
      <c r="B28" s="9" t="s">
        <v>656</v>
      </c>
      <c r="C28" s="46" t="s">
        <v>574</v>
      </c>
      <c r="D28" s="140">
        <f>SUM('[1]3. Opex'!D29,'[2]3. Opex'!D29)</f>
        <v>90.615850000000009</v>
      </c>
      <c r="E28" s="140">
        <f>SUM('[1]3. Opex'!E29,'[2]3. Opex'!E29)</f>
        <v>145.66020999999998</v>
      </c>
      <c r="F28" s="140">
        <f>SUM('[1]3. Opex'!F29,'[2]3. Opex'!F29)</f>
        <v>140.02662000000001</v>
      </c>
      <c r="G28" s="140">
        <f>SUM('[1]3. Opex'!G29,'[2]3. Opex'!G29)</f>
        <v>153.09762000000001</v>
      </c>
      <c r="H28" s="140">
        <f>SUM('[1]3. Opex'!H29,'[2]3. Opex'!H29)</f>
        <v>188.85720315061582</v>
      </c>
      <c r="I28" s="140">
        <f>SUM('[1]3. Opex'!I29,'[2]3. Opex'!I29)</f>
        <v>132.56646380355849</v>
      </c>
      <c r="J28" s="140">
        <f>SUM('[1]3. Opex'!J29,'[2]3. Opex'!J29)</f>
        <v>157.29266201297224</v>
      </c>
      <c r="K28" s="140">
        <f>SUM('[1]3. Opex'!K29,'[2]3. Opex'!K29)</f>
        <v>96.029651604989397</v>
      </c>
      <c r="L28" s="141"/>
      <c r="M28" s="141"/>
      <c r="N28" s="140">
        <f>SUM('[1]3. Opex'!N29,'[2]3. Opex'!N29)</f>
        <v>0</v>
      </c>
      <c r="O28" s="140">
        <f>SUM('[1]3. Opex'!O29,'[2]3. Opex'!O29)</f>
        <v>0</v>
      </c>
      <c r="P28" s="140">
        <f>SUM('[1]3. Opex'!P29,'[2]3. Opex'!P29)</f>
        <v>0</v>
      </c>
      <c r="Q28" s="140">
        <f>SUM('[1]3. Opex'!Q29,'[2]3. Opex'!Q29)</f>
        <v>0</v>
      </c>
      <c r="R28" s="140">
        <f>SUM('[1]3. Opex'!R29,'[2]3. Opex'!R29)</f>
        <v>0</v>
      </c>
      <c r="S28" s="140">
        <f>SUM('[1]3. Opex'!S29,'[2]3. Opex'!S29)</f>
        <v>0</v>
      </c>
      <c r="T28" s="140">
        <f>SUM('[1]3. Opex'!T29,'[2]3. Opex'!T29)</f>
        <v>0</v>
      </c>
      <c r="U28" s="140">
        <f>SUM('[1]3. Opex'!U29,'[2]3. Opex'!U29)</f>
        <v>0</v>
      </c>
      <c r="V28" s="17"/>
    </row>
    <row r="29" spans="1:22" ht="15" customHeight="1" x14ac:dyDescent="0.25">
      <c r="A29" s="9" t="s">
        <v>657</v>
      </c>
      <c r="B29" s="9" t="s">
        <v>658</v>
      </c>
      <c r="C29" s="46" t="s">
        <v>574</v>
      </c>
      <c r="D29" s="140">
        <f>SUM('[1]3. Opex'!D30,'[2]3. Opex'!D30)</f>
        <v>193.41007000000002</v>
      </c>
      <c r="E29" s="140">
        <f>SUM('[1]3. Opex'!E30,'[2]3. Opex'!E30)</f>
        <v>139.45275999999998</v>
      </c>
      <c r="F29" s="140">
        <f>SUM('[1]3. Opex'!F30,'[2]3. Opex'!F30)</f>
        <v>249.53350000000003</v>
      </c>
      <c r="G29" s="140">
        <f>SUM('[1]3. Opex'!G30,'[2]3. Opex'!G30)</f>
        <v>266.47062999999997</v>
      </c>
      <c r="H29" s="140">
        <f>SUM('[1]3. Opex'!H30,'[2]3. Opex'!H30)</f>
        <v>935.13553453286818</v>
      </c>
      <c r="I29" s="140">
        <f>SUM('[1]3. Opex'!I30,'[2]3. Opex'!I30)</f>
        <v>465.41946189569552</v>
      </c>
      <c r="J29" s="140">
        <f>SUM('[1]3. Opex'!J30,'[2]3. Opex'!J30)</f>
        <v>929.40110575488632</v>
      </c>
      <c r="K29" s="140">
        <f>SUM('[1]3. Opex'!K30,'[2]3. Opex'!K30)</f>
        <v>40.899057371243423</v>
      </c>
      <c r="L29" s="141"/>
      <c r="M29" s="141"/>
      <c r="N29" s="140">
        <f>SUM('[1]3. Opex'!N30,'[2]3. Opex'!N30)</f>
        <v>0</v>
      </c>
      <c r="O29" s="140">
        <f>SUM('[1]3. Opex'!O30,'[2]3. Opex'!O30)</f>
        <v>0</v>
      </c>
      <c r="P29" s="140">
        <f>SUM('[1]3. Opex'!P30,'[2]3. Opex'!P30)</f>
        <v>0</v>
      </c>
      <c r="Q29" s="140">
        <f>SUM('[1]3. Opex'!Q30,'[2]3. Opex'!Q30)</f>
        <v>0</v>
      </c>
      <c r="R29" s="140">
        <f>SUM('[1]3. Opex'!R30,'[2]3. Opex'!R30)</f>
        <v>0</v>
      </c>
      <c r="S29" s="140">
        <f>SUM('[1]3. Opex'!S30,'[2]3. Opex'!S30)</f>
        <v>0</v>
      </c>
      <c r="T29" s="140">
        <f>SUM('[1]3. Opex'!T30,'[2]3. Opex'!T30)</f>
        <v>0</v>
      </c>
      <c r="U29" s="140">
        <f>SUM('[1]3. Opex'!U30,'[2]3. Opex'!U30)</f>
        <v>0</v>
      </c>
      <c r="V29" s="17"/>
    </row>
    <row r="30" spans="1:22" ht="15" customHeight="1" x14ac:dyDescent="0.25">
      <c r="A30" s="9" t="s">
        <v>659</v>
      </c>
      <c r="B30" s="9" t="s">
        <v>660</v>
      </c>
      <c r="C30" s="46" t="s">
        <v>574</v>
      </c>
      <c r="D30" s="140">
        <f>SUM('[1]3. Opex'!D31,'[2]3. Opex'!D31)</f>
        <v>10.90292</v>
      </c>
      <c r="E30" s="140">
        <f>SUM('[1]3. Opex'!E31,'[2]3. Opex'!E31)</f>
        <v>3.8836400000000002</v>
      </c>
      <c r="F30" s="140">
        <f>SUM('[1]3. Opex'!F31,'[2]3. Opex'!F31)</f>
        <v>13.719799999999999</v>
      </c>
      <c r="G30" s="140">
        <f>SUM('[1]3. Opex'!G31,'[2]3. Opex'!G31)</f>
        <v>14.226520000000001</v>
      </c>
      <c r="H30" s="140">
        <f>SUM('[1]3. Opex'!H31,'[2]3. Opex'!H31)</f>
        <v>15.268463766218352</v>
      </c>
      <c r="I30" s="140">
        <f>SUM('[1]3. Opex'!I31,'[2]3. Opex'!I31)</f>
        <v>29.08279144049791</v>
      </c>
      <c r="J30" s="140">
        <f>SUM('[1]3. Opex'!J31,'[2]3. Opex'!J31)</f>
        <v>18.554487646990218</v>
      </c>
      <c r="K30" s="140">
        <f>SUM('[1]3. Opex'!K31,'[2]3. Opex'!K31)</f>
        <v>31.45633857211357</v>
      </c>
      <c r="L30" s="141"/>
      <c r="M30" s="141"/>
      <c r="N30" s="140">
        <f>SUM('[1]3. Opex'!N31,'[2]3. Opex'!N31)</f>
        <v>0</v>
      </c>
      <c r="O30" s="140">
        <f>SUM('[1]3. Opex'!O31,'[2]3. Opex'!O31)</f>
        <v>0</v>
      </c>
      <c r="P30" s="140">
        <f>SUM('[1]3. Opex'!P31,'[2]3. Opex'!P31)</f>
        <v>0</v>
      </c>
      <c r="Q30" s="140">
        <f>SUM('[1]3. Opex'!Q31,'[2]3. Opex'!Q31)</f>
        <v>0</v>
      </c>
      <c r="R30" s="140">
        <f>SUM('[1]3. Opex'!R31,'[2]3. Opex'!R31)</f>
        <v>0</v>
      </c>
      <c r="S30" s="140">
        <f>SUM('[1]3. Opex'!S31,'[2]3. Opex'!S31)</f>
        <v>0</v>
      </c>
      <c r="T30" s="140">
        <f>SUM('[1]3. Opex'!T31,'[2]3. Opex'!T31)</f>
        <v>0</v>
      </c>
      <c r="U30" s="140">
        <f>SUM('[1]3. Opex'!U31,'[2]3. Opex'!U31)</f>
        <v>0</v>
      </c>
      <c r="V30" s="17"/>
    </row>
    <row r="31" spans="1:22" ht="15" customHeight="1" x14ac:dyDescent="0.25">
      <c r="A31" s="9" t="s">
        <v>661</v>
      </c>
      <c r="B31" s="9" t="s">
        <v>662</v>
      </c>
      <c r="C31" s="46" t="s">
        <v>574</v>
      </c>
      <c r="D31" s="140">
        <f>SUM('[1]3. Opex'!D32,'[2]3. Opex'!D32)</f>
        <v>36.716079999999991</v>
      </c>
      <c r="E31" s="140">
        <f>SUM('[1]3. Opex'!E32,'[2]3. Opex'!E32)</f>
        <v>29.470220000000001</v>
      </c>
      <c r="F31" s="140">
        <f>SUM('[1]3. Opex'!F32,'[2]3. Opex'!F32)</f>
        <v>99.274039999999999</v>
      </c>
      <c r="G31" s="140">
        <f>SUM('[1]3. Opex'!G32,'[2]3. Opex'!G32)</f>
        <v>311.38336999999996</v>
      </c>
      <c r="H31" s="140">
        <f>SUM('[1]3. Opex'!H32,'[2]3. Opex'!H32)</f>
        <v>377.66005412713639</v>
      </c>
      <c r="I31" s="140">
        <f>SUM('[1]3. Opex'!I32,'[2]3. Opex'!I32)</f>
        <v>555.79438662249413</v>
      </c>
      <c r="J31" s="140">
        <f>SUM('[1]3. Opex'!J32,'[2]3. Opex'!J32)</f>
        <v>393.80543776421041</v>
      </c>
      <c r="K31" s="140">
        <f>SUM('[1]3. Opex'!K32,'[2]3. Opex'!K32)</f>
        <v>242.53720388904344</v>
      </c>
      <c r="L31" s="141"/>
      <c r="M31" s="141"/>
      <c r="N31" s="140">
        <f>SUM('[1]3. Opex'!N32,'[2]3. Opex'!N32)</f>
        <v>0</v>
      </c>
      <c r="O31" s="140">
        <f>SUM('[1]3. Opex'!O32,'[2]3. Opex'!O32)</f>
        <v>0</v>
      </c>
      <c r="P31" s="140">
        <f>SUM('[1]3. Opex'!P32,'[2]3. Opex'!P32)</f>
        <v>0</v>
      </c>
      <c r="Q31" s="140">
        <f>SUM('[1]3. Opex'!Q32,'[2]3. Opex'!Q32)</f>
        <v>0</v>
      </c>
      <c r="R31" s="140">
        <f>SUM('[1]3. Opex'!R32,'[2]3. Opex'!R32)</f>
        <v>0</v>
      </c>
      <c r="S31" s="140">
        <f>SUM('[1]3. Opex'!S32,'[2]3. Opex'!S32)</f>
        <v>0</v>
      </c>
      <c r="T31" s="140">
        <f>SUM('[1]3. Opex'!T32,'[2]3. Opex'!T32)</f>
        <v>0</v>
      </c>
      <c r="U31" s="140">
        <f>SUM('[1]3. Opex'!U32,'[2]3. Opex'!U32)</f>
        <v>0</v>
      </c>
      <c r="V31" s="17"/>
    </row>
    <row r="32" spans="1:22" ht="15" customHeight="1" x14ac:dyDescent="0.25">
      <c r="A32" s="9" t="s">
        <v>663</v>
      </c>
      <c r="B32" s="9" t="s">
        <v>664</v>
      </c>
      <c r="C32" s="46" t="s">
        <v>574</v>
      </c>
      <c r="D32" s="140">
        <f>SUM('[1]3. Opex'!D33,'[2]3. Opex'!D33)</f>
        <v>1446.5197900000001</v>
      </c>
      <c r="E32" s="140">
        <f>SUM('[1]3. Opex'!E33,'[2]3. Opex'!E33)</f>
        <v>1144.08716</v>
      </c>
      <c r="F32" s="140">
        <f>SUM('[1]3. Opex'!F33,'[2]3. Opex'!F33)</f>
        <v>1173.1693400000001</v>
      </c>
      <c r="G32" s="140">
        <f>SUM('[1]3. Opex'!G33,'[2]3. Opex'!G33)</f>
        <v>1246.7386100000001</v>
      </c>
      <c r="H32" s="140">
        <f>SUM('[1]3. Opex'!H33,'[2]3. Opex'!H33)</f>
        <v>1457.2175567126271</v>
      </c>
      <c r="I32" s="140">
        <f>SUM('[1]3. Opex'!I33,'[2]3. Opex'!I33)</f>
        <v>2086.3787978841679</v>
      </c>
      <c r="J32" s="140">
        <f>SUM('[1]3. Opex'!J33,'[2]3. Opex'!J33)</f>
        <v>2603.2592980156014</v>
      </c>
      <c r="K32" s="140">
        <f>SUM('[1]3. Opex'!K33,'[2]3. Opex'!K33)</f>
        <v>3118.8745018865102</v>
      </c>
      <c r="L32" s="141"/>
      <c r="M32" s="141"/>
      <c r="N32" s="140">
        <f>SUM('[1]3. Opex'!N33,'[2]3. Opex'!N33)</f>
        <v>0</v>
      </c>
      <c r="O32" s="140">
        <f>SUM('[1]3. Opex'!O33,'[2]3. Opex'!O33)</f>
        <v>0</v>
      </c>
      <c r="P32" s="140">
        <f>SUM('[1]3. Opex'!P33,'[2]3. Opex'!P33)</f>
        <v>0</v>
      </c>
      <c r="Q32" s="140">
        <f>SUM('[1]3. Opex'!Q33,'[2]3. Opex'!Q33)</f>
        <v>0</v>
      </c>
      <c r="R32" s="140">
        <f>SUM('[1]3. Opex'!R33,'[2]3. Opex'!R33)</f>
        <v>0</v>
      </c>
      <c r="S32" s="140">
        <f>SUM('[1]3. Opex'!S33,'[2]3. Opex'!S33)</f>
        <v>0</v>
      </c>
      <c r="T32" s="140">
        <f>SUM('[1]3. Opex'!T33,'[2]3. Opex'!T33)</f>
        <v>0</v>
      </c>
      <c r="U32" s="140">
        <f>SUM('[1]3. Opex'!U33,'[2]3. Opex'!U33)</f>
        <v>0</v>
      </c>
      <c r="V32" s="17"/>
    </row>
    <row r="33" spans="1:22" ht="15" customHeight="1" x14ac:dyDescent="0.25">
      <c r="A33" s="9" t="s">
        <v>665</v>
      </c>
      <c r="B33" s="9" t="s">
        <v>666</v>
      </c>
      <c r="C33" s="46" t="s">
        <v>574</v>
      </c>
      <c r="D33" s="140">
        <f>SUM('[1]3. Opex'!D34,'[2]3. Opex'!D34)</f>
        <v>5087.6065799999988</v>
      </c>
      <c r="E33" s="140">
        <f>SUM('[1]3. Opex'!E34,'[2]3. Opex'!E34)</f>
        <v>5796.52765</v>
      </c>
      <c r="F33" s="140">
        <f>SUM('[1]3. Opex'!F34,'[2]3. Opex'!F34)</f>
        <v>6795.5294099999992</v>
      </c>
      <c r="G33" s="140">
        <f>SUM('[1]3. Opex'!G34,'[2]3. Opex'!G34)</f>
        <v>6823.1605299999992</v>
      </c>
      <c r="H33" s="140">
        <f>SUM('[1]3. Opex'!H34,'[2]3. Opex'!H34)</f>
        <v>7287.7746226516829</v>
      </c>
      <c r="I33" s="140">
        <f>SUM('[1]3. Opex'!I34,'[2]3. Opex'!I34)</f>
        <v>8170.7216042505706</v>
      </c>
      <c r="J33" s="140">
        <f>SUM('[1]3. Opex'!J34,'[2]3. Opex'!J34)</f>
        <v>9796.1175965361017</v>
      </c>
      <c r="K33" s="140">
        <f>SUM('[1]3. Opex'!K34,'[2]3. Opex'!K34)</f>
        <v>12808.856747451384</v>
      </c>
      <c r="L33" s="141"/>
      <c r="M33" s="141"/>
      <c r="N33" s="140">
        <f>SUM('[1]3. Opex'!N34,'[2]3. Opex'!N34)</f>
        <v>0</v>
      </c>
      <c r="O33" s="140">
        <f>SUM('[1]3. Opex'!O34,'[2]3. Opex'!O34)</f>
        <v>0</v>
      </c>
      <c r="P33" s="140">
        <f>SUM('[1]3. Opex'!P34,'[2]3. Opex'!P34)</f>
        <v>0</v>
      </c>
      <c r="Q33" s="140">
        <f>SUM('[1]3. Opex'!Q34,'[2]3. Opex'!Q34)</f>
        <v>0</v>
      </c>
      <c r="R33" s="140">
        <f>SUM('[1]3. Opex'!R34,'[2]3. Opex'!R34)</f>
        <v>0</v>
      </c>
      <c r="S33" s="140">
        <f>SUM('[1]3. Opex'!S34,'[2]3. Opex'!S34)</f>
        <v>0</v>
      </c>
      <c r="T33" s="140">
        <f>SUM('[1]3. Opex'!T34,'[2]3. Opex'!T34)</f>
        <v>0</v>
      </c>
      <c r="U33" s="140">
        <f>SUM('[1]3. Opex'!U34,'[2]3. Opex'!U34)</f>
        <v>0</v>
      </c>
      <c r="V33" s="17"/>
    </row>
    <row r="34" spans="1:22" ht="15" customHeight="1" x14ac:dyDescent="0.25">
      <c r="A34" s="9" t="s">
        <v>667</v>
      </c>
      <c r="B34" s="9" t="s">
        <v>668</v>
      </c>
      <c r="C34" s="46" t="s">
        <v>574</v>
      </c>
      <c r="D34" s="140">
        <f>SUM('[1]3. Opex'!D35,'[2]3. Opex'!D35)</f>
        <v>1789.2384399999996</v>
      </c>
      <c r="E34" s="140">
        <f>SUM('[1]3. Opex'!E35,'[2]3. Opex'!E35)</f>
        <v>1871.8266999999996</v>
      </c>
      <c r="F34" s="140">
        <f>SUM('[1]3. Opex'!F35,'[2]3. Opex'!F35)</f>
        <v>1701.82197</v>
      </c>
      <c r="G34" s="140">
        <f>SUM('[1]3. Opex'!G35,'[2]3. Opex'!G35)</f>
        <v>1984.1044699999998</v>
      </c>
      <c r="H34" s="140">
        <f>SUM('[1]3. Opex'!H35,'[2]3. Opex'!H35)</f>
        <v>2313.9973249999466</v>
      </c>
      <c r="I34" s="140">
        <f>SUM('[1]3. Opex'!I35,'[2]3. Opex'!I35)</f>
        <v>3539.1616932872016</v>
      </c>
      <c r="J34" s="140">
        <f>SUM('[1]3. Opex'!J35,'[2]3. Opex'!J35)</f>
        <v>3294.0177814409062</v>
      </c>
      <c r="K34" s="140">
        <f>SUM('[1]3. Opex'!K35,'[2]3. Opex'!K35)</f>
        <v>3540.5561504594061</v>
      </c>
      <c r="L34" s="141"/>
      <c r="M34" s="141"/>
      <c r="N34" s="140">
        <f>SUM('[1]3. Opex'!N35,'[2]3. Opex'!N35)</f>
        <v>0</v>
      </c>
      <c r="O34" s="140">
        <f>SUM('[1]3. Opex'!O35,'[2]3. Opex'!O35)</f>
        <v>0</v>
      </c>
      <c r="P34" s="140">
        <f>SUM('[1]3. Opex'!P35,'[2]3. Opex'!P35)</f>
        <v>0</v>
      </c>
      <c r="Q34" s="140">
        <f>SUM('[1]3. Opex'!Q35,'[2]3. Opex'!Q35)</f>
        <v>0</v>
      </c>
      <c r="R34" s="140">
        <f>SUM('[1]3. Opex'!R35,'[2]3. Opex'!R35)</f>
        <v>0</v>
      </c>
      <c r="S34" s="140">
        <f>SUM('[1]3. Opex'!S35,'[2]3. Opex'!S35)</f>
        <v>0</v>
      </c>
      <c r="T34" s="140">
        <f>SUM('[1]3. Opex'!T35,'[2]3. Opex'!T35)</f>
        <v>0</v>
      </c>
      <c r="U34" s="140">
        <f>SUM('[1]3. Opex'!U35,'[2]3. Opex'!U35)</f>
        <v>0</v>
      </c>
      <c r="V34" s="17"/>
    </row>
    <row r="35" spans="1:22" ht="15" customHeight="1" x14ac:dyDescent="0.25">
      <c r="A35" s="9" t="s">
        <v>669</v>
      </c>
      <c r="B35" s="9" t="s">
        <v>670</v>
      </c>
      <c r="C35" s="46" t="s">
        <v>574</v>
      </c>
      <c r="D35" s="140">
        <f>SUM('[1]3. Opex'!D36,'[2]3. Opex'!D36)</f>
        <v>611.53090999999995</v>
      </c>
      <c r="E35" s="140">
        <f>SUM('[1]3. Opex'!E36,'[2]3. Opex'!E36)</f>
        <v>603.30476999999996</v>
      </c>
      <c r="F35" s="140">
        <f>SUM('[1]3. Opex'!F36,'[2]3. Opex'!F36)</f>
        <v>863.63051999999993</v>
      </c>
      <c r="G35" s="140">
        <f>SUM('[1]3. Opex'!G36,'[2]3. Opex'!G36)</f>
        <v>1250.9382499999997</v>
      </c>
      <c r="H35" s="140">
        <f>SUM('[1]3. Opex'!H36,'[2]3. Opex'!H36)</f>
        <v>1712.195967615779</v>
      </c>
      <c r="I35" s="140">
        <f>SUM('[1]3. Opex'!I36,'[2]3. Opex'!I36)</f>
        <v>1949.8355801497255</v>
      </c>
      <c r="J35" s="140">
        <f>SUM('[1]3. Opex'!J36,'[2]3. Opex'!J36)</f>
        <v>1562.7036244214673</v>
      </c>
      <c r="K35" s="140">
        <f>SUM('[1]3. Opex'!K36,'[2]3. Opex'!K36)</f>
        <v>1445.7712626734517</v>
      </c>
      <c r="L35" s="141"/>
      <c r="M35" s="141"/>
      <c r="N35" s="140">
        <f>SUM('[1]3. Opex'!N36,'[2]3. Opex'!N36)</f>
        <v>0</v>
      </c>
      <c r="O35" s="140">
        <f>SUM('[1]3. Opex'!O36,'[2]3. Opex'!O36)</f>
        <v>0</v>
      </c>
      <c r="P35" s="140">
        <f>SUM('[1]3. Opex'!P36,'[2]3. Opex'!P36)</f>
        <v>0</v>
      </c>
      <c r="Q35" s="140">
        <f>SUM('[1]3. Opex'!Q36,'[2]3. Opex'!Q36)</f>
        <v>0</v>
      </c>
      <c r="R35" s="140">
        <f>SUM('[1]3. Opex'!R36,'[2]3. Opex'!R36)</f>
        <v>0</v>
      </c>
      <c r="S35" s="140">
        <f>SUM('[1]3. Opex'!S36,'[2]3. Opex'!S36)</f>
        <v>0</v>
      </c>
      <c r="T35" s="140">
        <f>SUM('[1]3. Opex'!T36,'[2]3. Opex'!T36)</f>
        <v>0</v>
      </c>
      <c r="U35" s="140">
        <f>SUM('[1]3. Opex'!U36,'[2]3. Opex'!U36)</f>
        <v>0</v>
      </c>
      <c r="V35" s="17"/>
    </row>
    <row r="36" spans="1:22" ht="15" customHeight="1" x14ac:dyDescent="0.25">
      <c r="A36" s="9" t="s">
        <v>671</v>
      </c>
      <c r="B36" s="9" t="s">
        <v>672</v>
      </c>
      <c r="C36" s="46" t="s">
        <v>574</v>
      </c>
      <c r="D36" s="140">
        <f>SUM('[1]3. Opex'!D37,'[2]3. Opex'!D37)</f>
        <v>127.75815000000003</v>
      </c>
      <c r="E36" s="140">
        <f>SUM('[1]3. Opex'!E37,'[2]3. Opex'!E37)</f>
        <v>166.70954999999998</v>
      </c>
      <c r="F36" s="140">
        <f>SUM('[1]3. Opex'!F37,'[2]3. Opex'!F37)</f>
        <v>215.77577000000002</v>
      </c>
      <c r="G36" s="140">
        <f>SUM('[1]3. Opex'!G37,'[2]3. Opex'!G37)</f>
        <v>209.96692000000004</v>
      </c>
      <c r="H36" s="140">
        <f>SUM('[1]3. Opex'!H37,'[2]3. Opex'!H37)</f>
        <v>267.06625715805222</v>
      </c>
      <c r="I36" s="140">
        <f>SUM('[1]3. Opex'!I37,'[2]3. Opex'!I37)</f>
        <v>240.10636027812694</v>
      </c>
      <c r="J36" s="140">
        <f>SUM('[1]3. Opex'!J37,'[2]3. Opex'!J37)</f>
        <v>252.6508379664194</v>
      </c>
      <c r="K36" s="140">
        <f>SUM('[1]3. Opex'!K37,'[2]3. Opex'!K37)</f>
        <v>407.275931313032</v>
      </c>
      <c r="L36" s="141"/>
      <c r="M36" s="141"/>
      <c r="N36" s="140">
        <f>SUM('[1]3. Opex'!N37,'[2]3. Opex'!N37)</f>
        <v>0</v>
      </c>
      <c r="O36" s="140">
        <f>SUM('[1]3. Opex'!O37,'[2]3. Opex'!O37)</f>
        <v>0</v>
      </c>
      <c r="P36" s="140">
        <f>SUM('[1]3. Opex'!P37,'[2]3. Opex'!P37)</f>
        <v>0</v>
      </c>
      <c r="Q36" s="140">
        <f>SUM('[1]3. Opex'!Q37,'[2]3. Opex'!Q37)</f>
        <v>0</v>
      </c>
      <c r="R36" s="140">
        <f>SUM('[1]3. Opex'!R37,'[2]3. Opex'!R37)</f>
        <v>0</v>
      </c>
      <c r="S36" s="140">
        <f>SUM('[1]3. Opex'!S37,'[2]3. Opex'!S37)</f>
        <v>0</v>
      </c>
      <c r="T36" s="140">
        <f>SUM('[1]3. Opex'!T37,'[2]3. Opex'!T37)</f>
        <v>0</v>
      </c>
      <c r="U36" s="140">
        <f>SUM('[1]3. Opex'!U37,'[2]3. Opex'!U37)</f>
        <v>0</v>
      </c>
      <c r="V36" s="17"/>
    </row>
    <row r="37" spans="1:22" ht="15" customHeight="1" x14ac:dyDescent="0.25">
      <c r="A37" s="9" t="s">
        <v>673</v>
      </c>
      <c r="B37" s="9" t="s">
        <v>674</v>
      </c>
      <c r="C37" s="46" t="s">
        <v>574</v>
      </c>
      <c r="D37" s="140">
        <f>SUM('[1]3. Opex'!D38,'[2]3. Opex'!D38)</f>
        <v>0</v>
      </c>
      <c r="E37" s="140">
        <f>SUM('[1]3. Opex'!E38,'[2]3. Opex'!E38)</f>
        <v>0</v>
      </c>
      <c r="F37" s="140">
        <f>SUM('[1]3. Opex'!F38,'[2]3. Opex'!F38)</f>
        <v>0</v>
      </c>
      <c r="G37" s="140">
        <f>SUM('[1]3. Opex'!G38,'[2]3. Opex'!G38)</f>
        <v>0</v>
      </c>
      <c r="H37" s="140">
        <f>SUM('[1]3. Opex'!H38,'[2]3. Opex'!H38)</f>
        <v>0</v>
      </c>
      <c r="I37" s="140">
        <f>SUM('[1]3. Opex'!I38,'[2]3. Opex'!I38)</f>
        <v>0</v>
      </c>
      <c r="J37" s="140">
        <f>SUM('[1]3. Opex'!J38,'[2]3. Opex'!J38)</f>
        <v>0</v>
      </c>
      <c r="K37" s="140">
        <f>SUM('[1]3. Opex'!K38,'[2]3. Opex'!K38)</f>
        <v>0</v>
      </c>
      <c r="L37" s="141"/>
      <c r="M37" s="141"/>
      <c r="N37" s="140">
        <f>SUM('[1]3. Opex'!N38,'[2]3. Opex'!N38)</f>
        <v>782.44986000000006</v>
      </c>
      <c r="O37" s="140">
        <f>SUM('[1]3. Opex'!O38,'[2]3. Opex'!O38)</f>
        <v>852.05896999999993</v>
      </c>
      <c r="P37" s="140">
        <f>SUM('[1]3. Opex'!P38,'[2]3. Opex'!P38)</f>
        <v>892.18631000000016</v>
      </c>
      <c r="Q37" s="140">
        <f>SUM('[1]3. Opex'!Q38,'[2]3. Opex'!Q38)</f>
        <v>1011.2296100000001</v>
      </c>
      <c r="R37" s="140">
        <f>SUM('[1]3. Opex'!R38,'[2]3. Opex'!R38)</f>
        <v>1024.51947</v>
      </c>
      <c r="S37" s="140">
        <f>SUM('[1]3. Opex'!S38,'[2]3. Opex'!S38)</f>
        <v>973.51936999999987</v>
      </c>
      <c r="T37" s="140">
        <f>SUM('[1]3. Opex'!T38,'[2]3. Opex'!T38)</f>
        <v>1430.9822799999997</v>
      </c>
      <c r="U37" s="140">
        <f>SUM('[1]3. Opex'!U38,'[2]3. Opex'!U38)</f>
        <v>1401.5810099999999</v>
      </c>
      <c r="V37" s="17"/>
    </row>
    <row r="38" spans="1:22" ht="15" customHeight="1" x14ac:dyDescent="0.25">
      <c r="A38" s="9" t="s">
        <v>675</v>
      </c>
      <c r="B38" s="9" t="s">
        <v>676</v>
      </c>
      <c r="C38" s="46" t="s">
        <v>574</v>
      </c>
      <c r="D38" s="140">
        <f>SUM('[1]3. Opex'!D39,'[2]3. Opex'!D39)</f>
        <v>0</v>
      </c>
      <c r="E38" s="140">
        <f>SUM('[1]3. Opex'!E39,'[2]3. Opex'!E39)</f>
        <v>0</v>
      </c>
      <c r="F38" s="140">
        <f>SUM('[1]3. Opex'!F39,'[2]3. Opex'!F39)</f>
        <v>0</v>
      </c>
      <c r="G38" s="140">
        <f>SUM('[1]3. Opex'!G39,'[2]3. Opex'!G39)</f>
        <v>0</v>
      </c>
      <c r="H38" s="140">
        <f>SUM('[1]3. Opex'!H39,'[2]3. Opex'!H39)</f>
        <v>0</v>
      </c>
      <c r="I38" s="140">
        <f>SUM('[1]3. Opex'!I39,'[2]3. Opex'!I39)</f>
        <v>0</v>
      </c>
      <c r="J38" s="140">
        <f>SUM('[1]3. Opex'!J39,'[2]3. Opex'!J39)</f>
        <v>0</v>
      </c>
      <c r="K38" s="140">
        <f>SUM('[1]3. Opex'!K39,'[2]3. Opex'!K39)</f>
        <v>0</v>
      </c>
      <c r="L38" s="141"/>
      <c r="M38" s="141"/>
      <c r="N38" s="140">
        <f>SUM('[1]3. Opex'!N39,'[2]3. Opex'!N39)</f>
        <v>366.59067999999991</v>
      </c>
      <c r="O38" s="140">
        <f>SUM('[1]3. Opex'!O39,'[2]3. Opex'!O39)</f>
        <v>668.15827000000002</v>
      </c>
      <c r="P38" s="140">
        <f>SUM('[1]3. Opex'!P39,'[2]3. Opex'!P39)</f>
        <v>550.84888999999998</v>
      </c>
      <c r="Q38" s="140">
        <f>SUM('[1]3. Opex'!Q39,'[2]3. Opex'!Q39)</f>
        <v>746.10500000000002</v>
      </c>
      <c r="R38" s="140">
        <f>SUM('[1]3. Opex'!R39,'[2]3. Opex'!R39)</f>
        <v>512.95973000000004</v>
      </c>
      <c r="S38" s="140">
        <f>SUM('[1]3. Opex'!S39,'[2]3. Opex'!S39)</f>
        <v>574.64730000000009</v>
      </c>
      <c r="T38" s="140">
        <f>SUM('[1]3. Opex'!T39,'[2]3. Opex'!T39)</f>
        <v>379.40034000000003</v>
      </c>
      <c r="U38" s="140">
        <f>SUM('[1]3. Opex'!U39,'[2]3. Opex'!U39)</f>
        <v>559.24500999999998</v>
      </c>
      <c r="V38" s="17"/>
    </row>
    <row r="39" spans="1:22" x14ac:dyDescent="0.25">
      <c r="A39" t="s">
        <v>515</v>
      </c>
      <c r="B39" s="19" t="s">
        <v>15</v>
      </c>
      <c r="C39" s="46" t="s">
        <v>574</v>
      </c>
      <c r="D39" s="140">
        <f>SUM(D13:D38)</f>
        <v>39585.558120000002</v>
      </c>
      <c r="E39" s="140">
        <f t="shared" ref="E39:K39" si="0">SUM(E13:E38)</f>
        <v>41585.134889999994</v>
      </c>
      <c r="F39" s="140">
        <f t="shared" si="0"/>
        <v>45727.857959999987</v>
      </c>
      <c r="G39" s="140">
        <f t="shared" si="0"/>
        <v>48117.560759999986</v>
      </c>
      <c r="H39" s="140">
        <f t="shared" si="0"/>
        <v>55727.292380674822</v>
      </c>
      <c r="I39" s="140">
        <f t="shared" si="0"/>
        <v>65291.115575914315</v>
      </c>
      <c r="J39" s="140">
        <f t="shared" si="0"/>
        <v>69904.540868327269</v>
      </c>
      <c r="K39" s="140">
        <f t="shared" si="0"/>
        <v>75844.834415048157</v>
      </c>
      <c r="L39" s="141"/>
      <c r="M39" s="141"/>
      <c r="N39" s="140">
        <f>SUM(N13:N38)</f>
        <v>1149.04054</v>
      </c>
      <c r="O39" s="140">
        <f t="shared" ref="O39:U39" si="1">SUM(O13:O38)</f>
        <v>1520.2172399999999</v>
      </c>
      <c r="P39" s="140">
        <f t="shared" si="1"/>
        <v>1443.0352000000003</v>
      </c>
      <c r="Q39" s="140">
        <f t="shared" si="1"/>
        <v>1757.3346100000001</v>
      </c>
      <c r="R39" s="140">
        <f t="shared" si="1"/>
        <v>1537.4792</v>
      </c>
      <c r="S39" s="140">
        <f t="shared" si="1"/>
        <v>1548.1666700000001</v>
      </c>
      <c r="T39" s="140">
        <f t="shared" si="1"/>
        <v>1810.3826199999999</v>
      </c>
      <c r="U39" s="140">
        <f t="shared" si="1"/>
        <v>1960.82602</v>
      </c>
    </row>
    <row r="40" spans="1:22" x14ac:dyDescent="0.25">
      <c r="B40" s="19"/>
      <c r="C40" s="46" t="s">
        <v>627</v>
      </c>
      <c r="D40" s="141"/>
      <c r="E40" s="141"/>
      <c r="F40" s="141"/>
      <c r="G40" s="141"/>
      <c r="H40" s="141"/>
      <c r="I40" s="141"/>
      <c r="J40" s="141"/>
      <c r="K40" s="141"/>
      <c r="L40" s="141"/>
      <c r="M40" s="141"/>
      <c r="N40" s="141"/>
      <c r="O40" s="141"/>
      <c r="P40" s="141"/>
      <c r="Q40" s="141"/>
      <c r="R40" s="141"/>
      <c r="S40" s="141"/>
      <c r="T40" s="141"/>
      <c r="U40" s="141"/>
    </row>
    <row r="41" spans="1:22" ht="15.75" x14ac:dyDescent="0.25">
      <c r="B41" s="21" t="s">
        <v>516</v>
      </c>
      <c r="C41" s="46"/>
      <c r="D41" s="141"/>
      <c r="E41" s="141"/>
      <c r="F41" s="141"/>
      <c r="G41" s="141"/>
      <c r="H41" s="141"/>
      <c r="I41" s="141"/>
      <c r="J41" s="141"/>
      <c r="K41" s="141"/>
      <c r="L41" s="141"/>
      <c r="M41" s="141"/>
      <c r="N41" s="141"/>
      <c r="O41" s="141"/>
      <c r="P41" s="141"/>
      <c r="Q41" s="141"/>
      <c r="R41" s="141"/>
      <c r="S41" s="141"/>
      <c r="T41" s="141"/>
      <c r="U41" s="141"/>
    </row>
    <row r="42" spans="1:22" x14ac:dyDescent="0.25">
      <c r="B42" s="45" t="s">
        <v>517</v>
      </c>
      <c r="C42" s="46"/>
      <c r="D42" s="141"/>
      <c r="E42" s="141"/>
      <c r="F42" s="141"/>
      <c r="G42" s="141"/>
      <c r="H42" s="141"/>
      <c r="I42" s="141"/>
      <c r="J42" s="141"/>
      <c r="K42" s="141"/>
      <c r="L42" s="141"/>
      <c r="M42" s="141"/>
      <c r="N42" s="141"/>
      <c r="O42" s="141"/>
      <c r="P42" s="141"/>
      <c r="Q42" s="141"/>
      <c r="R42" s="141"/>
      <c r="S42" s="141"/>
      <c r="T42" s="141"/>
      <c r="U42" s="141"/>
    </row>
    <row r="43" spans="1:22" x14ac:dyDescent="0.25">
      <c r="A43" t="s">
        <v>131</v>
      </c>
      <c r="B43" s="9" t="s">
        <v>223</v>
      </c>
      <c r="C43" s="46" t="s">
        <v>574</v>
      </c>
      <c r="D43" s="143"/>
      <c r="E43" s="143"/>
      <c r="F43" s="143"/>
      <c r="G43" s="143"/>
      <c r="H43" s="143"/>
      <c r="I43" s="143"/>
      <c r="J43" s="143"/>
      <c r="K43" s="143"/>
      <c r="L43" s="141"/>
      <c r="M43" s="141"/>
      <c r="N43" s="141"/>
      <c r="O43" s="141"/>
      <c r="P43" s="141"/>
      <c r="Q43" s="141"/>
      <c r="R43" s="141"/>
      <c r="S43" s="141"/>
      <c r="T43" s="141"/>
      <c r="U43" s="141"/>
    </row>
    <row r="44" spans="1:22" x14ac:dyDescent="0.25">
      <c r="A44" t="s">
        <v>132</v>
      </c>
      <c r="B44" s="9" t="s">
        <v>103</v>
      </c>
      <c r="C44" s="46" t="s">
        <v>574</v>
      </c>
      <c r="D44" s="143"/>
      <c r="E44" s="143"/>
      <c r="F44" s="143"/>
      <c r="G44" s="143"/>
      <c r="H44" s="143"/>
      <c r="I44" s="143"/>
      <c r="J44" s="143"/>
      <c r="K44" s="143"/>
      <c r="L44" s="141"/>
      <c r="M44" s="141"/>
      <c r="N44" s="143"/>
      <c r="O44" s="143"/>
      <c r="P44" s="143"/>
      <c r="Q44" s="143"/>
      <c r="R44" s="143"/>
      <c r="S44" s="143"/>
      <c r="T44" s="143"/>
      <c r="U44" s="143"/>
    </row>
    <row r="45" spans="1:22" x14ac:dyDescent="0.25">
      <c r="A45" t="s">
        <v>133</v>
      </c>
      <c r="B45" s="9" t="s">
        <v>104</v>
      </c>
      <c r="C45" s="46" t="s">
        <v>574</v>
      </c>
      <c r="D45" s="143"/>
      <c r="E45" s="143"/>
      <c r="F45" s="143"/>
      <c r="G45" s="143"/>
      <c r="H45" s="143"/>
      <c r="I45" s="143"/>
      <c r="J45" s="143"/>
      <c r="K45" s="143"/>
      <c r="L45" s="141"/>
      <c r="M45" s="141"/>
      <c r="N45" s="143"/>
      <c r="O45" s="143"/>
      <c r="P45" s="143"/>
      <c r="Q45" s="143"/>
      <c r="R45" s="143"/>
      <c r="S45" s="143"/>
      <c r="T45" s="143"/>
      <c r="U45" s="143"/>
    </row>
    <row r="46" spans="1:22" x14ac:dyDescent="0.25">
      <c r="A46" t="s">
        <v>134</v>
      </c>
      <c r="B46" s="9" t="s">
        <v>105</v>
      </c>
      <c r="C46" s="46" t="s">
        <v>574</v>
      </c>
      <c r="D46" s="143"/>
      <c r="E46" s="143"/>
      <c r="F46" s="143"/>
      <c r="G46" s="143"/>
      <c r="H46" s="143"/>
      <c r="I46" s="143"/>
      <c r="J46" s="143"/>
      <c r="K46" s="143"/>
      <c r="L46" s="141"/>
      <c r="M46" s="141"/>
      <c r="N46" s="143"/>
      <c r="O46" s="143"/>
      <c r="P46" s="143"/>
      <c r="Q46" s="143"/>
      <c r="R46" s="143"/>
      <c r="S46" s="143"/>
      <c r="T46" s="143"/>
      <c r="U46" s="143"/>
    </row>
    <row r="47" spans="1:22" x14ac:dyDescent="0.25">
      <c r="A47" t="s">
        <v>135</v>
      </c>
      <c r="B47" s="9" t="s">
        <v>106</v>
      </c>
      <c r="C47" s="46" t="s">
        <v>574</v>
      </c>
      <c r="D47" s="143"/>
      <c r="E47" s="143"/>
      <c r="F47" s="143"/>
      <c r="G47" s="143"/>
      <c r="H47" s="143"/>
      <c r="I47" s="143"/>
      <c r="J47" s="143"/>
      <c r="K47" s="143"/>
      <c r="L47" s="141"/>
      <c r="M47" s="141"/>
      <c r="N47" s="143"/>
      <c r="O47" s="143"/>
      <c r="P47" s="143"/>
      <c r="Q47" s="143"/>
      <c r="R47" s="143"/>
      <c r="S47" s="143"/>
      <c r="T47" s="143"/>
      <c r="U47" s="143"/>
    </row>
    <row r="48" spans="1:22" x14ac:dyDescent="0.25">
      <c r="A48" t="s">
        <v>602</v>
      </c>
      <c r="B48" s="49" t="s">
        <v>444</v>
      </c>
      <c r="C48" s="46" t="s">
        <v>574</v>
      </c>
      <c r="D48" s="143"/>
      <c r="E48" s="143"/>
      <c r="F48" s="143"/>
      <c r="G48" s="143"/>
      <c r="H48" s="143"/>
      <c r="I48" s="143"/>
      <c r="J48" s="143"/>
      <c r="K48" s="143"/>
      <c r="L48" s="141"/>
      <c r="M48" s="141"/>
      <c r="N48" s="143"/>
      <c r="O48" s="143"/>
      <c r="P48" s="143"/>
      <c r="Q48" s="143"/>
      <c r="R48" s="143"/>
      <c r="S48" s="143"/>
      <c r="T48" s="143"/>
      <c r="U48" s="143"/>
    </row>
    <row r="49" spans="1:21" x14ac:dyDescent="0.25">
      <c r="B49" s="49"/>
      <c r="C49" s="46"/>
      <c r="D49" s="141"/>
      <c r="E49" s="141"/>
      <c r="F49" s="141"/>
      <c r="G49" s="141"/>
      <c r="H49" s="141"/>
      <c r="I49" s="141"/>
      <c r="J49" s="141"/>
      <c r="K49" s="141"/>
      <c r="L49" s="141"/>
      <c r="M49" s="141"/>
      <c r="N49" s="141"/>
      <c r="O49" s="141"/>
      <c r="P49" s="141"/>
      <c r="Q49" s="141"/>
      <c r="R49" s="141"/>
      <c r="S49" s="141"/>
      <c r="T49" s="141"/>
      <c r="U49" s="141"/>
    </row>
    <row r="50" spans="1:21" x14ac:dyDescent="0.25">
      <c r="B50" s="45" t="s">
        <v>518</v>
      </c>
      <c r="C50" s="46"/>
      <c r="D50" s="141"/>
      <c r="E50" s="141"/>
      <c r="F50" s="141"/>
      <c r="G50" s="141"/>
      <c r="H50" s="141"/>
      <c r="I50" s="141"/>
      <c r="J50" s="141"/>
      <c r="K50" s="141"/>
      <c r="L50" s="141"/>
      <c r="M50" s="141"/>
      <c r="N50" s="141"/>
      <c r="O50" s="141"/>
      <c r="P50" s="141"/>
      <c r="Q50" s="141"/>
      <c r="R50" s="141"/>
      <c r="S50" s="141"/>
      <c r="T50" s="141"/>
      <c r="U50" s="141"/>
    </row>
    <row r="51" spans="1:21" x14ac:dyDescent="0.25">
      <c r="A51" t="s">
        <v>362</v>
      </c>
      <c r="B51" s="9" t="s">
        <v>223</v>
      </c>
      <c r="C51" s="46" t="s">
        <v>574</v>
      </c>
      <c r="D51" s="140">
        <f t="shared" ref="D51:J51" si="2">SUM(D13:D36)-D25</f>
        <v>38584.391609999999</v>
      </c>
      <c r="E51" s="140">
        <f t="shared" si="2"/>
        <v>40476.730379999994</v>
      </c>
      <c r="F51" s="140">
        <f t="shared" si="2"/>
        <v>44743.932989999987</v>
      </c>
      <c r="G51" s="140">
        <f t="shared" si="2"/>
        <v>47098.053659999983</v>
      </c>
      <c r="H51" s="140">
        <f t="shared" si="2"/>
        <v>54590.084506692961</v>
      </c>
      <c r="I51" s="140">
        <f t="shared" si="2"/>
        <v>64027.675382596419</v>
      </c>
      <c r="J51" s="140">
        <f t="shared" si="2"/>
        <v>68399.112348299692</v>
      </c>
      <c r="K51" s="140">
        <f>SUM(K13:K36)-K25</f>
        <v>74420.596244815009</v>
      </c>
      <c r="L51" s="141"/>
      <c r="M51" s="141"/>
      <c r="N51" s="140">
        <f t="shared" ref="N51:T51" si="3">SUM(N13:N36)-N25</f>
        <v>0</v>
      </c>
      <c r="O51" s="140">
        <f t="shared" si="3"/>
        <v>0</v>
      </c>
      <c r="P51" s="140">
        <f t="shared" si="3"/>
        <v>0</v>
      </c>
      <c r="Q51" s="140">
        <f t="shared" si="3"/>
        <v>0</v>
      </c>
      <c r="R51" s="140">
        <f t="shared" si="3"/>
        <v>0</v>
      </c>
      <c r="S51" s="140">
        <f t="shared" si="3"/>
        <v>0</v>
      </c>
      <c r="T51" s="140">
        <f t="shared" si="3"/>
        <v>0</v>
      </c>
      <c r="U51" s="140">
        <f>SUM(U13:U36)-U25</f>
        <v>0</v>
      </c>
    </row>
    <row r="52" spans="1:21" x14ac:dyDescent="0.25">
      <c r="A52" t="s">
        <v>363</v>
      </c>
      <c r="B52" s="9" t="s">
        <v>103</v>
      </c>
      <c r="C52" s="46" t="s">
        <v>574</v>
      </c>
      <c r="D52" s="140">
        <f t="shared" ref="D52:K52" si="4">SUM(D37:D38)</f>
        <v>0</v>
      </c>
      <c r="E52" s="140">
        <f t="shared" si="4"/>
        <v>0</v>
      </c>
      <c r="F52" s="140">
        <f t="shared" si="4"/>
        <v>0</v>
      </c>
      <c r="G52" s="140">
        <f t="shared" si="4"/>
        <v>0</v>
      </c>
      <c r="H52" s="140">
        <f t="shared" si="4"/>
        <v>0</v>
      </c>
      <c r="I52" s="140">
        <f t="shared" si="4"/>
        <v>0</v>
      </c>
      <c r="J52" s="140">
        <f t="shared" si="4"/>
        <v>0</v>
      </c>
      <c r="K52" s="140">
        <f t="shared" si="4"/>
        <v>0</v>
      </c>
      <c r="L52" s="141"/>
      <c r="M52" s="141"/>
      <c r="N52" s="140">
        <f t="shared" ref="N52:U52" si="5">SUM(N37:N38)</f>
        <v>1149.04054</v>
      </c>
      <c r="O52" s="140">
        <f t="shared" si="5"/>
        <v>1520.2172399999999</v>
      </c>
      <c r="P52" s="140">
        <f t="shared" si="5"/>
        <v>1443.0352000000003</v>
      </c>
      <c r="Q52" s="140">
        <f t="shared" si="5"/>
        <v>1757.3346100000001</v>
      </c>
      <c r="R52" s="140">
        <f t="shared" si="5"/>
        <v>1537.4792</v>
      </c>
      <c r="S52" s="140">
        <f t="shared" si="5"/>
        <v>1548.1666700000001</v>
      </c>
      <c r="T52" s="140">
        <f t="shared" si="5"/>
        <v>1810.3826199999999</v>
      </c>
      <c r="U52" s="140">
        <f t="shared" si="5"/>
        <v>1960.82602</v>
      </c>
    </row>
    <row r="53" spans="1:21" x14ac:dyDescent="0.25">
      <c r="A53" t="s">
        <v>364</v>
      </c>
      <c r="B53" s="9" t="s">
        <v>104</v>
      </c>
      <c r="C53" s="46" t="s">
        <v>574</v>
      </c>
      <c r="D53" s="140">
        <f t="shared" ref="D53:J53" si="6">SUM(D25)</f>
        <v>1001.1665099999999</v>
      </c>
      <c r="E53" s="140">
        <f t="shared" si="6"/>
        <v>1108.4045100000001</v>
      </c>
      <c r="F53" s="140">
        <f t="shared" si="6"/>
        <v>983.92497000000014</v>
      </c>
      <c r="G53" s="140">
        <f t="shared" si="6"/>
        <v>1019.5070999999999</v>
      </c>
      <c r="H53" s="140">
        <f t="shared" si="6"/>
        <v>1137.2078739818628</v>
      </c>
      <c r="I53" s="140">
        <f t="shared" si="6"/>
        <v>1263.4401933178979</v>
      </c>
      <c r="J53" s="140">
        <f t="shared" si="6"/>
        <v>1505.4285200275804</v>
      </c>
      <c r="K53" s="140">
        <f>SUM(K25)</f>
        <v>1424.2381702331413</v>
      </c>
      <c r="L53" s="141"/>
      <c r="M53" s="141"/>
      <c r="N53" s="140">
        <f t="shared" ref="N53:T53" si="7">SUM(N25)</f>
        <v>0</v>
      </c>
      <c r="O53" s="140">
        <f t="shared" si="7"/>
        <v>0</v>
      </c>
      <c r="P53" s="140">
        <f t="shared" si="7"/>
        <v>0</v>
      </c>
      <c r="Q53" s="140">
        <f t="shared" si="7"/>
        <v>0</v>
      </c>
      <c r="R53" s="140">
        <f t="shared" si="7"/>
        <v>0</v>
      </c>
      <c r="S53" s="140">
        <f t="shared" si="7"/>
        <v>0</v>
      </c>
      <c r="T53" s="140">
        <f t="shared" si="7"/>
        <v>0</v>
      </c>
      <c r="U53" s="140">
        <f>SUM(U25)</f>
        <v>0</v>
      </c>
    </row>
    <row r="54" spans="1:21" x14ac:dyDescent="0.25">
      <c r="A54" t="s">
        <v>365</v>
      </c>
      <c r="B54" s="9" t="s">
        <v>105</v>
      </c>
      <c r="C54" s="46" t="s">
        <v>574</v>
      </c>
      <c r="D54" s="140">
        <v>0</v>
      </c>
      <c r="E54" s="140">
        <v>0</v>
      </c>
      <c r="F54" s="140">
        <v>0</v>
      </c>
      <c r="G54" s="140">
        <v>0</v>
      </c>
      <c r="H54" s="140">
        <v>0</v>
      </c>
      <c r="I54" s="140">
        <v>0</v>
      </c>
      <c r="J54" s="140">
        <v>0</v>
      </c>
      <c r="K54" s="140">
        <v>0</v>
      </c>
      <c r="L54" s="141"/>
      <c r="M54" s="141"/>
      <c r="N54" s="140">
        <v>0</v>
      </c>
      <c r="O54" s="140">
        <v>0</v>
      </c>
      <c r="P54" s="140">
        <v>0</v>
      </c>
      <c r="Q54" s="140">
        <v>0</v>
      </c>
      <c r="R54" s="140">
        <v>0</v>
      </c>
      <c r="S54" s="140">
        <v>0</v>
      </c>
      <c r="T54" s="140">
        <v>0</v>
      </c>
      <c r="U54" s="140">
        <v>0</v>
      </c>
    </row>
    <row r="55" spans="1:21" x14ac:dyDescent="0.25">
      <c r="A55" t="s">
        <v>366</v>
      </c>
      <c r="B55" s="9" t="s">
        <v>106</v>
      </c>
      <c r="C55" s="46" t="s">
        <v>574</v>
      </c>
      <c r="D55" s="140">
        <v>0</v>
      </c>
      <c r="E55" s="140">
        <v>0</v>
      </c>
      <c r="F55" s="140">
        <v>0</v>
      </c>
      <c r="G55" s="140">
        <v>0</v>
      </c>
      <c r="H55" s="140">
        <v>0</v>
      </c>
      <c r="I55" s="140">
        <v>0</v>
      </c>
      <c r="J55" s="140">
        <v>0</v>
      </c>
      <c r="K55" s="140">
        <v>0</v>
      </c>
      <c r="L55" s="141"/>
      <c r="M55" s="141"/>
      <c r="N55" s="140">
        <v>0</v>
      </c>
      <c r="O55" s="140">
        <v>0</v>
      </c>
      <c r="P55" s="140">
        <v>0</v>
      </c>
      <c r="Q55" s="140">
        <v>0</v>
      </c>
      <c r="R55" s="140">
        <v>0</v>
      </c>
      <c r="S55" s="140">
        <v>0</v>
      </c>
      <c r="T55" s="140">
        <v>0</v>
      </c>
      <c r="U55" s="140">
        <v>0</v>
      </c>
    </row>
    <row r="56" spans="1:21" x14ac:dyDescent="0.25">
      <c r="A56" t="s">
        <v>603</v>
      </c>
      <c r="B56" s="49" t="s">
        <v>444</v>
      </c>
      <c r="C56" s="46" t="s">
        <v>574</v>
      </c>
      <c r="D56" s="140">
        <v>0</v>
      </c>
      <c r="E56" s="140">
        <v>0</v>
      </c>
      <c r="F56" s="140">
        <v>0</v>
      </c>
      <c r="G56" s="140">
        <v>0</v>
      </c>
      <c r="H56" s="140">
        <v>0</v>
      </c>
      <c r="I56" s="140">
        <v>0</v>
      </c>
      <c r="J56" s="140">
        <v>0</v>
      </c>
      <c r="K56" s="140">
        <v>0</v>
      </c>
      <c r="L56" s="141"/>
      <c r="M56" s="141"/>
      <c r="N56" s="140">
        <v>0</v>
      </c>
      <c r="O56" s="140">
        <v>0</v>
      </c>
      <c r="P56" s="140">
        <v>0</v>
      </c>
      <c r="Q56" s="140">
        <v>0</v>
      </c>
      <c r="R56" s="140">
        <v>0</v>
      </c>
      <c r="S56" s="140">
        <v>0</v>
      </c>
      <c r="T56" s="140">
        <v>0</v>
      </c>
      <c r="U56" s="140">
        <v>0</v>
      </c>
    </row>
    <row r="57" spans="1:21" x14ac:dyDescent="0.25">
      <c r="B57" s="49"/>
      <c r="C57" s="49"/>
      <c r="D57" s="144"/>
      <c r="E57" s="144"/>
      <c r="F57" s="144"/>
      <c r="G57" s="144"/>
      <c r="H57" s="144"/>
      <c r="I57" s="144"/>
      <c r="J57" s="144"/>
      <c r="K57" s="144"/>
      <c r="L57" s="144"/>
      <c r="M57" s="144"/>
      <c r="N57" s="144"/>
      <c r="O57" s="144"/>
      <c r="P57" s="144"/>
      <c r="Q57" s="141"/>
      <c r="R57" s="141"/>
      <c r="S57" s="141"/>
      <c r="T57" s="141"/>
      <c r="U57" s="141"/>
    </row>
    <row r="58" spans="1:21" ht="15.75" x14ac:dyDescent="0.25">
      <c r="B58" s="21" t="s">
        <v>587</v>
      </c>
      <c r="C58" s="49"/>
      <c r="D58" s="144"/>
      <c r="E58" s="144"/>
      <c r="F58" s="144"/>
      <c r="G58" s="144"/>
      <c r="H58" s="144"/>
      <c r="I58" s="144"/>
      <c r="J58" s="144"/>
      <c r="K58" s="144"/>
      <c r="L58" s="144"/>
      <c r="M58" s="144"/>
      <c r="N58" s="144"/>
      <c r="O58" s="144"/>
      <c r="P58" s="144"/>
      <c r="Q58" s="141"/>
      <c r="R58" s="141"/>
      <c r="S58" s="141"/>
      <c r="T58" s="141"/>
      <c r="U58" s="141"/>
    </row>
    <row r="59" spans="1:21" ht="15.75" x14ac:dyDescent="0.25">
      <c r="B59" s="21" t="s">
        <v>483</v>
      </c>
      <c r="C59" s="49"/>
      <c r="D59" s="144"/>
      <c r="E59" s="144"/>
      <c r="F59" s="144"/>
      <c r="G59" s="144"/>
      <c r="H59" s="144"/>
      <c r="I59" s="144"/>
      <c r="J59" s="144"/>
      <c r="K59" s="144"/>
      <c r="L59" s="144"/>
      <c r="M59" s="144"/>
      <c r="N59" s="144"/>
      <c r="O59" s="144"/>
      <c r="P59" s="144"/>
      <c r="Q59" s="141"/>
      <c r="R59" s="141"/>
      <c r="S59" s="141"/>
      <c r="T59" s="141"/>
      <c r="U59" s="141"/>
    </row>
    <row r="60" spans="1:21" x14ac:dyDescent="0.25">
      <c r="B60" s="45" t="s">
        <v>677</v>
      </c>
      <c r="D60" s="141"/>
      <c r="E60" s="141"/>
      <c r="F60" s="141"/>
      <c r="G60" s="141"/>
      <c r="H60" s="141"/>
      <c r="I60" s="141"/>
      <c r="J60" s="141"/>
      <c r="K60" s="141"/>
      <c r="L60" s="141"/>
      <c r="M60" s="141"/>
      <c r="N60" s="141"/>
      <c r="O60" s="141"/>
      <c r="P60" s="141"/>
      <c r="Q60" s="141"/>
      <c r="R60" s="141"/>
      <c r="S60" s="141"/>
      <c r="T60" s="141"/>
      <c r="U60" s="141"/>
    </row>
    <row r="61" spans="1:21" x14ac:dyDescent="0.25">
      <c r="B61" s="45" t="s">
        <v>491</v>
      </c>
      <c r="D61" s="141"/>
      <c r="E61" s="141"/>
      <c r="F61" s="141"/>
      <c r="G61" s="141"/>
      <c r="H61" s="141"/>
      <c r="I61" s="141"/>
      <c r="J61" s="141"/>
      <c r="K61" s="141"/>
      <c r="L61" s="141"/>
      <c r="M61" s="141"/>
      <c r="N61" s="141"/>
      <c r="O61" s="141"/>
      <c r="P61" s="141"/>
      <c r="Q61" s="141"/>
      <c r="R61" s="141"/>
      <c r="S61" s="141"/>
      <c r="T61" s="141"/>
      <c r="U61" s="141"/>
    </row>
    <row r="62" spans="1:21" x14ac:dyDescent="0.25">
      <c r="A62" t="s">
        <v>485</v>
      </c>
      <c r="B62" s="49" t="s">
        <v>499</v>
      </c>
      <c r="C62" s="46" t="s">
        <v>574</v>
      </c>
      <c r="D62" s="140">
        <f>SUM('[1]3. Opex'!D63,'[2]3. Opex'!D63)</f>
        <v>10518.090890000001</v>
      </c>
      <c r="E62" s="140">
        <f>SUM('[1]3. Opex'!E63,'[2]3. Opex'!E63)</f>
        <v>10619.491320000001</v>
      </c>
      <c r="F62" s="140">
        <f>SUM('[1]3. Opex'!F63,'[2]3. Opex'!F63)</f>
        <v>10868.706789999998</v>
      </c>
      <c r="G62" s="140">
        <f>SUM('[1]3. Opex'!G63,'[2]3. Opex'!G63)</f>
        <v>11417.29365</v>
      </c>
      <c r="H62" s="140">
        <f>SUM('[1]3. Opex'!H63,'[2]3. Opex'!H63)</f>
        <v>12937.847519999999</v>
      </c>
      <c r="I62" s="140">
        <f>SUM('[1]3. Opex'!I63,'[2]3. Opex'!I63)</f>
        <v>14275.96825</v>
      </c>
      <c r="J62" s="140">
        <f>SUM('[1]3. Opex'!J63,'[2]3. Opex'!J63)</f>
        <v>14947.224500000002</v>
      </c>
      <c r="K62" s="140">
        <f>SUM('[1]3. Opex'!K63,'[2]3. Opex'!K63)</f>
        <v>15391.498019999999</v>
      </c>
      <c r="L62" s="141"/>
      <c r="M62" s="141"/>
      <c r="N62" s="141"/>
      <c r="O62" s="141"/>
      <c r="P62" s="141"/>
      <c r="Q62" s="141"/>
      <c r="R62" s="141"/>
      <c r="S62" s="141"/>
      <c r="T62" s="141"/>
      <c r="U62" s="141"/>
    </row>
    <row r="63" spans="1:21" x14ac:dyDescent="0.25">
      <c r="A63" t="s">
        <v>486</v>
      </c>
      <c r="B63" s="49" t="s">
        <v>500</v>
      </c>
      <c r="C63" s="46" t="s">
        <v>574</v>
      </c>
      <c r="D63" s="140">
        <f>SUM('[1]3. Opex'!D64,'[2]3. Opex'!D64)</f>
        <v>2461.5859699999992</v>
      </c>
      <c r="E63" s="140">
        <f>SUM('[1]3. Opex'!E64,'[2]3. Opex'!E64)</f>
        <v>2636.3535400000005</v>
      </c>
      <c r="F63" s="140">
        <f>SUM('[1]3. Opex'!F64,'[2]3. Opex'!F64)</f>
        <v>3024.9844699999999</v>
      </c>
      <c r="G63" s="140">
        <f>SUM('[1]3. Opex'!G64,'[2]3. Opex'!G64)</f>
        <v>3965.6730400000006</v>
      </c>
      <c r="H63" s="140">
        <f>SUM('[1]3. Opex'!H64,'[2]3. Opex'!H64)</f>
        <v>4359.80807</v>
      </c>
      <c r="I63" s="140">
        <f>SUM('[1]3. Opex'!I64,'[2]3. Opex'!I64)</f>
        <v>4516.7872900000002</v>
      </c>
      <c r="J63" s="140">
        <f>SUM('[1]3. Opex'!J64,'[2]3. Opex'!J64)</f>
        <v>4727.0827399999989</v>
      </c>
      <c r="K63" s="140">
        <f>SUM('[1]3. Opex'!K64,'[2]3. Opex'!K64)</f>
        <v>4935.1446100000003</v>
      </c>
      <c r="L63" s="141"/>
      <c r="M63" s="141"/>
      <c r="N63" s="141"/>
      <c r="O63" s="141"/>
      <c r="P63" s="141"/>
      <c r="Q63" s="141"/>
      <c r="R63" s="141"/>
      <c r="S63" s="141"/>
      <c r="T63" s="141"/>
      <c r="U63" s="141"/>
    </row>
    <row r="64" spans="1:21" x14ac:dyDescent="0.25">
      <c r="A64" t="s">
        <v>487</v>
      </c>
      <c r="B64" s="49" t="s">
        <v>501</v>
      </c>
      <c r="C64" s="46" t="s">
        <v>574</v>
      </c>
      <c r="D64" s="140">
        <f>SUM('[1]3. Opex'!D65,'[2]3. Opex'!D65)</f>
        <v>-2360.1855399999999</v>
      </c>
      <c r="E64" s="140">
        <f>SUM('[1]3. Opex'!E65,'[2]3. Opex'!E65)</f>
        <v>-2387.1380700000009</v>
      </c>
      <c r="F64" s="140">
        <f>SUM('[1]3. Opex'!F65,'[2]3. Opex'!F65)</f>
        <v>-2476.3976100000009</v>
      </c>
      <c r="G64" s="140">
        <f>SUM('[1]3. Opex'!G65,'[2]3. Opex'!G65)</f>
        <v>-2445.1191699999999</v>
      </c>
      <c r="H64" s="140">
        <f>SUM('[1]3. Opex'!H65,'[2]3. Opex'!H65)</f>
        <v>-3021.6873400000004</v>
      </c>
      <c r="I64" s="140">
        <f>SUM('[1]3. Opex'!I65,'[2]3. Opex'!I65)</f>
        <v>-3845.5310400000003</v>
      </c>
      <c r="J64" s="140">
        <f>SUM('[1]3. Opex'!J65,'[2]3. Opex'!J65)</f>
        <v>-4282.8092199999992</v>
      </c>
      <c r="K64" s="140">
        <f>SUM('[1]3. Opex'!K65,'[2]3. Opex'!K65)</f>
        <v>-4151.0289199999997</v>
      </c>
      <c r="L64" s="141"/>
      <c r="M64" s="141"/>
      <c r="N64" s="141"/>
      <c r="O64" s="141"/>
      <c r="P64" s="141"/>
      <c r="Q64" s="141"/>
      <c r="R64" s="141"/>
      <c r="S64" s="141"/>
      <c r="T64" s="141"/>
      <c r="U64" s="141"/>
    </row>
    <row r="65" spans="1:21" x14ac:dyDescent="0.25">
      <c r="A65" t="s">
        <v>488</v>
      </c>
      <c r="B65" s="49" t="s">
        <v>502</v>
      </c>
      <c r="C65" s="46" t="s">
        <v>574</v>
      </c>
      <c r="D65" s="140">
        <f>SUM('[1]3. Opex'!D66,'[2]3. Opex'!D66)</f>
        <v>0</v>
      </c>
      <c r="E65" s="140">
        <f>SUM('[1]3. Opex'!E66,'[2]3. Opex'!E66)</f>
        <v>0</v>
      </c>
      <c r="F65" s="140">
        <f>SUM('[1]3. Opex'!F66,'[2]3. Opex'!F66)</f>
        <v>0</v>
      </c>
      <c r="G65" s="140">
        <f>SUM('[1]3. Opex'!G66,'[2]3. Opex'!G66)</f>
        <v>0</v>
      </c>
      <c r="H65" s="140">
        <f>SUM('[1]3. Opex'!H66,'[2]3. Opex'!H66)</f>
        <v>0</v>
      </c>
      <c r="I65" s="140">
        <f>SUM('[1]3. Opex'!I66,'[2]3. Opex'!I66)</f>
        <v>0</v>
      </c>
      <c r="J65" s="140">
        <f>SUM('[1]3. Opex'!J66,'[2]3. Opex'!J66)</f>
        <v>0</v>
      </c>
      <c r="K65" s="140">
        <f>SUM('[1]3. Opex'!K66,'[2]3. Opex'!K66)</f>
        <v>0</v>
      </c>
      <c r="L65" s="141"/>
      <c r="M65" s="141"/>
      <c r="N65" s="141"/>
      <c r="O65" s="141"/>
      <c r="P65" s="141"/>
      <c r="Q65" s="141"/>
      <c r="R65" s="141"/>
      <c r="S65" s="141"/>
      <c r="T65" s="141"/>
      <c r="U65" s="141"/>
    </row>
    <row r="66" spans="1:21" ht="30" x14ac:dyDescent="0.25">
      <c r="A66" t="s">
        <v>489</v>
      </c>
      <c r="B66" s="49" t="s">
        <v>503</v>
      </c>
      <c r="C66" s="46" t="s">
        <v>574</v>
      </c>
      <c r="D66" s="140">
        <f>SUM('[1]3. Opex'!D67,'[2]3. Opex'!D67)</f>
        <v>0</v>
      </c>
      <c r="E66" s="140">
        <f>SUM('[1]3. Opex'!E67,'[2]3. Opex'!E67)</f>
        <v>0</v>
      </c>
      <c r="F66" s="140">
        <f>SUM('[1]3. Opex'!F67,'[2]3. Opex'!F67)</f>
        <v>0</v>
      </c>
      <c r="G66" s="140">
        <f>SUM('[1]3. Opex'!G67,'[2]3. Opex'!G67)</f>
        <v>0</v>
      </c>
      <c r="H66" s="140">
        <f>SUM('[1]3. Opex'!H67,'[2]3. Opex'!H67)</f>
        <v>0</v>
      </c>
      <c r="I66" s="140">
        <f>SUM('[1]3. Opex'!I67,'[2]3. Opex'!I67)</f>
        <v>0</v>
      </c>
      <c r="J66" s="140">
        <f>SUM('[1]3. Opex'!J67,'[2]3. Opex'!J67)</f>
        <v>0</v>
      </c>
      <c r="K66" s="140">
        <f>SUM('[1]3. Opex'!K67,'[2]3. Opex'!K67)</f>
        <v>0</v>
      </c>
      <c r="L66" s="141"/>
      <c r="M66" s="141"/>
      <c r="N66" s="141"/>
      <c r="O66" s="141"/>
      <c r="P66" s="141"/>
      <c r="Q66" s="141"/>
      <c r="R66" s="141"/>
      <c r="S66" s="141"/>
      <c r="T66" s="141"/>
      <c r="U66" s="141"/>
    </row>
    <row r="67" spans="1:21" x14ac:dyDescent="0.25">
      <c r="A67" t="s">
        <v>490</v>
      </c>
      <c r="B67" s="49" t="s">
        <v>504</v>
      </c>
      <c r="C67" s="46" t="s">
        <v>574</v>
      </c>
      <c r="D67" s="140">
        <f>SUM('[1]3. Opex'!D68,'[2]3. Opex'!D68)</f>
        <v>10619.491319999999</v>
      </c>
      <c r="E67" s="140">
        <f>SUM('[1]3. Opex'!E68,'[2]3. Opex'!E68)</f>
        <v>10868.70679</v>
      </c>
      <c r="F67" s="140">
        <f>SUM('[1]3. Opex'!F68,'[2]3. Opex'!F68)</f>
        <v>11417.293649999996</v>
      </c>
      <c r="G67" s="140">
        <f>SUM('[1]3. Opex'!G68,'[2]3. Opex'!G68)</f>
        <v>12937.847520000001</v>
      </c>
      <c r="H67" s="140">
        <f>SUM('[1]3. Opex'!H68,'[2]3. Opex'!H68)</f>
        <v>14275.968249999998</v>
      </c>
      <c r="I67" s="140">
        <f>SUM('[1]3. Opex'!I68,'[2]3. Opex'!I68)</f>
        <v>14947.224499999998</v>
      </c>
      <c r="J67" s="140">
        <f>SUM('[1]3. Opex'!J68,'[2]3. Opex'!J68)</f>
        <v>15391.498020000003</v>
      </c>
      <c r="K67" s="140">
        <f>SUM('[1]3. Opex'!K68,'[2]3. Opex'!K68)</f>
        <v>16175.613709999998</v>
      </c>
      <c r="L67" s="141"/>
      <c r="M67" s="141"/>
      <c r="N67" s="141"/>
      <c r="O67" s="141"/>
      <c r="P67" s="141"/>
      <c r="Q67" s="141"/>
      <c r="R67" s="141"/>
      <c r="S67" s="141"/>
      <c r="T67" s="141"/>
      <c r="U67" s="141"/>
    </row>
    <row r="68" spans="1:21" x14ac:dyDescent="0.25">
      <c r="B68" s="45" t="s">
        <v>492</v>
      </c>
      <c r="D68" s="141"/>
      <c r="E68" s="141"/>
      <c r="F68" s="141"/>
      <c r="G68" s="141"/>
      <c r="H68" s="141"/>
      <c r="I68" s="141"/>
      <c r="J68" s="141"/>
      <c r="K68" s="141"/>
      <c r="L68" s="141"/>
      <c r="M68" s="141"/>
      <c r="N68" s="141"/>
      <c r="O68" s="141"/>
      <c r="P68" s="141"/>
      <c r="Q68" s="141"/>
      <c r="R68" s="141"/>
      <c r="S68" s="141"/>
      <c r="T68" s="141"/>
      <c r="U68" s="141"/>
    </row>
    <row r="69" spans="1:21" x14ac:dyDescent="0.25">
      <c r="A69" t="s">
        <v>493</v>
      </c>
      <c r="B69" s="49" t="s">
        <v>499</v>
      </c>
      <c r="C69" s="46" t="s">
        <v>574</v>
      </c>
      <c r="D69" s="140">
        <f>SUM('[1]3. Opex'!D70,'[2]3. Opex'!D70)</f>
        <v>0</v>
      </c>
      <c r="E69" s="140">
        <f>SUM('[1]3. Opex'!E70,'[2]3. Opex'!E70)</f>
        <v>0</v>
      </c>
      <c r="F69" s="140">
        <f>SUM('[1]3. Opex'!F70,'[2]3. Opex'!F70)</f>
        <v>0</v>
      </c>
      <c r="G69" s="140">
        <f>SUM('[1]3. Opex'!G70,'[2]3. Opex'!G70)</f>
        <v>0</v>
      </c>
      <c r="H69" s="140">
        <f>SUM('[1]3. Opex'!H70,'[2]3. Opex'!H70)</f>
        <v>0</v>
      </c>
      <c r="I69" s="140">
        <f>SUM('[1]3. Opex'!I70,'[2]3. Opex'!I70)</f>
        <v>0</v>
      </c>
      <c r="J69" s="140">
        <f>SUM('[1]3. Opex'!J70,'[2]3. Opex'!J70)</f>
        <v>0</v>
      </c>
      <c r="K69" s="140">
        <f>SUM('[1]3. Opex'!K70,'[2]3. Opex'!K70)</f>
        <v>0</v>
      </c>
      <c r="L69" s="141"/>
      <c r="M69" s="141"/>
      <c r="N69" s="141"/>
      <c r="O69" s="141"/>
      <c r="P69" s="141"/>
      <c r="Q69" s="141"/>
      <c r="R69" s="141"/>
      <c r="S69" s="141"/>
      <c r="T69" s="141"/>
      <c r="U69" s="141"/>
    </row>
    <row r="70" spans="1:21" x14ac:dyDescent="0.25">
      <c r="A70" t="s">
        <v>494</v>
      </c>
      <c r="B70" s="49" t="s">
        <v>500</v>
      </c>
      <c r="C70" s="46" t="s">
        <v>574</v>
      </c>
      <c r="D70" s="140">
        <f>SUM('[1]3. Opex'!D71,'[2]3. Opex'!D71)</f>
        <v>0</v>
      </c>
      <c r="E70" s="140">
        <f>SUM('[1]3. Opex'!E71,'[2]3. Opex'!E71)</f>
        <v>0</v>
      </c>
      <c r="F70" s="140">
        <f>SUM('[1]3. Opex'!F71,'[2]3. Opex'!F71)</f>
        <v>0</v>
      </c>
      <c r="G70" s="140">
        <f>SUM('[1]3. Opex'!G71,'[2]3. Opex'!G71)</f>
        <v>0</v>
      </c>
      <c r="H70" s="140">
        <f>SUM('[1]3. Opex'!H71,'[2]3. Opex'!H71)</f>
        <v>0</v>
      </c>
      <c r="I70" s="140">
        <f>SUM('[1]3. Opex'!I71,'[2]3. Opex'!I71)</f>
        <v>0</v>
      </c>
      <c r="J70" s="140">
        <f>SUM('[1]3. Opex'!J71,'[2]3. Opex'!J71)</f>
        <v>0</v>
      </c>
      <c r="K70" s="140">
        <f>SUM('[1]3. Opex'!K71,'[2]3. Opex'!K71)</f>
        <v>0</v>
      </c>
      <c r="L70" s="141"/>
      <c r="M70" s="141"/>
      <c r="N70" s="141"/>
      <c r="O70" s="141"/>
      <c r="P70" s="141"/>
      <c r="Q70" s="141"/>
      <c r="R70" s="141"/>
      <c r="S70" s="141"/>
      <c r="T70" s="141"/>
      <c r="U70" s="141"/>
    </row>
    <row r="71" spans="1:21" x14ac:dyDescent="0.25">
      <c r="A71" t="s">
        <v>495</v>
      </c>
      <c r="B71" s="49" t="s">
        <v>501</v>
      </c>
      <c r="C71" s="46" t="s">
        <v>574</v>
      </c>
      <c r="D71" s="140">
        <f>SUM('[1]3. Opex'!D72,'[2]3. Opex'!D72)</f>
        <v>0</v>
      </c>
      <c r="E71" s="140">
        <f>SUM('[1]3. Opex'!E72,'[2]3. Opex'!E72)</f>
        <v>0</v>
      </c>
      <c r="F71" s="140">
        <f>SUM('[1]3. Opex'!F72,'[2]3. Opex'!F72)</f>
        <v>0</v>
      </c>
      <c r="G71" s="140">
        <f>SUM('[1]3. Opex'!G72,'[2]3. Opex'!G72)</f>
        <v>0</v>
      </c>
      <c r="H71" s="140">
        <f>SUM('[1]3. Opex'!H72,'[2]3. Opex'!H72)</f>
        <v>0</v>
      </c>
      <c r="I71" s="140">
        <f>SUM('[1]3. Opex'!I72,'[2]3. Opex'!I72)</f>
        <v>0</v>
      </c>
      <c r="J71" s="140">
        <f>SUM('[1]3. Opex'!J72,'[2]3. Opex'!J72)</f>
        <v>0</v>
      </c>
      <c r="K71" s="140">
        <f>SUM('[1]3. Opex'!K72,'[2]3. Opex'!K72)</f>
        <v>0</v>
      </c>
      <c r="L71" s="141"/>
      <c r="M71" s="141"/>
      <c r="N71" s="141"/>
      <c r="O71" s="141"/>
      <c r="P71" s="141"/>
      <c r="Q71" s="141"/>
      <c r="R71" s="141"/>
      <c r="S71" s="141"/>
      <c r="T71" s="141"/>
      <c r="U71" s="141"/>
    </row>
    <row r="72" spans="1:21" x14ac:dyDescent="0.25">
      <c r="A72" t="s">
        <v>496</v>
      </c>
      <c r="B72" s="49" t="s">
        <v>502</v>
      </c>
      <c r="C72" s="46" t="s">
        <v>574</v>
      </c>
      <c r="D72" s="140">
        <f>SUM('[1]3. Opex'!D73,'[2]3. Opex'!D73)</f>
        <v>0</v>
      </c>
      <c r="E72" s="140">
        <f>SUM('[1]3. Opex'!E73,'[2]3. Opex'!E73)</f>
        <v>0</v>
      </c>
      <c r="F72" s="140">
        <f>SUM('[1]3. Opex'!F73,'[2]3. Opex'!F73)</f>
        <v>0</v>
      </c>
      <c r="G72" s="140">
        <f>SUM('[1]3. Opex'!G73,'[2]3. Opex'!G73)</f>
        <v>0</v>
      </c>
      <c r="H72" s="140">
        <f>SUM('[1]3. Opex'!H73,'[2]3. Opex'!H73)</f>
        <v>0</v>
      </c>
      <c r="I72" s="140">
        <f>SUM('[1]3. Opex'!I73,'[2]3. Opex'!I73)</f>
        <v>0</v>
      </c>
      <c r="J72" s="140">
        <f>SUM('[1]3. Opex'!J73,'[2]3. Opex'!J73)</f>
        <v>0</v>
      </c>
      <c r="K72" s="140">
        <f>SUM('[1]3. Opex'!K73,'[2]3. Opex'!K73)</f>
        <v>0</v>
      </c>
      <c r="L72" s="141"/>
      <c r="M72" s="141"/>
      <c r="N72" s="141"/>
      <c r="O72" s="141"/>
      <c r="P72" s="141"/>
      <c r="Q72" s="141"/>
      <c r="R72" s="141"/>
      <c r="S72" s="141"/>
      <c r="T72" s="141"/>
      <c r="U72" s="141"/>
    </row>
    <row r="73" spans="1:21" ht="30" x14ac:dyDescent="0.25">
      <c r="A73" t="s">
        <v>497</v>
      </c>
      <c r="B73" s="49" t="s">
        <v>503</v>
      </c>
      <c r="C73" s="46" t="s">
        <v>574</v>
      </c>
      <c r="D73" s="140">
        <f>SUM('[1]3. Opex'!D74,'[2]3. Opex'!D74)</f>
        <v>0</v>
      </c>
      <c r="E73" s="140">
        <f>SUM('[1]3. Opex'!E74,'[2]3. Opex'!E74)</f>
        <v>0</v>
      </c>
      <c r="F73" s="140">
        <f>SUM('[1]3. Opex'!F74,'[2]3. Opex'!F74)</f>
        <v>0</v>
      </c>
      <c r="G73" s="140">
        <f>SUM('[1]3. Opex'!G74,'[2]3. Opex'!G74)</f>
        <v>0</v>
      </c>
      <c r="H73" s="140">
        <f>SUM('[1]3. Opex'!H74,'[2]3. Opex'!H74)</f>
        <v>0</v>
      </c>
      <c r="I73" s="140">
        <f>SUM('[1]3. Opex'!I74,'[2]3. Opex'!I74)</f>
        <v>0</v>
      </c>
      <c r="J73" s="140">
        <f>SUM('[1]3. Opex'!J74,'[2]3. Opex'!J74)</f>
        <v>0</v>
      </c>
      <c r="K73" s="140">
        <f>SUM('[1]3. Opex'!K74,'[2]3. Opex'!K74)</f>
        <v>0</v>
      </c>
      <c r="L73" s="141"/>
      <c r="M73" s="141"/>
      <c r="N73" s="141"/>
      <c r="O73" s="141"/>
      <c r="P73" s="141"/>
      <c r="Q73" s="141"/>
      <c r="R73" s="141"/>
      <c r="S73" s="141"/>
      <c r="T73" s="141"/>
      <c r="U73" s="141"/>
    </row>
    <row r="74" spans="1:21" x14ac:dyDescent="0.25">
      <c r="A74" t="s">
        <v>498</v>
      </c>
      <c r="B74" s="49" t="s">
        <v>504</v>
      </c>
      <c r="C74" s="46" t="s">
        <v>574</v>
      </c>
      <c r="D74" s="140">
        <f>SUM('[1]3. Opex'!D75,'[2]3. Opex'!D75)</f>
        <v>0</v>
      </c>
      <c r="E74" s="140">
        <f>SUM('[1]3. Opex'!E75,'[2]3. Opex'!E75)</f>
        <v>0</v>
      </c>
      <c r="F74" s="140">
        <f>SUM('[1]3. Opex'!F75,'[2]3. Opex'!F75)</f>
        <v>0</v>
      </c>
      <c r="G74" s="140">
        <f>SUM('[1]3. Opex'!G75,'[2]3. Opex'!G75)</f>
        <v>0</v>
      </c>
      <c r="H74" s="140">
        <f>SUM('[1]3. Opex'!H75,'[2]3. Opex'!H75)</f>
        <v>0</v>
      </c>
      <c r="I74" s="140">
        <f>SUM('[1]3. Opex'!I75,'[2]3. Opex'!I75)</f>
        <v>0</v>
      </c>
      <c r="J74" s="140">
        <f>SUM('[1]3. Opex'!J75,'[2]3. Opex'!J75)</f>
        <v>0</v>
      </c>
      <c r="K74" s="140">
        <f>SUM('[1]3. Opex'!K75,'[2]3. Opex'!K75)</f>
        <v>0</v>
      </c>
      <c r="L74" s="141"/>
      <c r="M74" s="141"/>
      <c r="N74" s="141"/>
      <c r="O74" s="141"/>
      <c r="P74" s="141"/>
      <c r="Q74" s="141"/>
      <c r="R74" s="141"/>
      <c r="S74" s="141"/>
      <c r="T74" s="141"/>
      <c r="U74" s="141"/>
    </row>
    <row r="75" spans="1:21" ht="15.75" x14ac:dyDescent="0.25">
      <c r="B75" s="21" t="s">
        <v>678</v>
      </c>
      <c r="D75" s="141"/>
      <c r="E75" s="141"/>
      <c r="F75" s="141"/>
      <c r="G75" s="141"/>
      <c r="H75" s="141"/>
      <c r="I75" s="141"/>
      <c r="J75" s="141"/>
      <c r="K75" s="141"/>
      <c r="L75" s="141"/>
      <c r="M75" s="141"/>
      <c r="N75" s="141"/>
      <c r="O75" s="141"/>
      <c r="P75" s="141"/>
      <c r="Q75" s="141"/>
      <c r="R75" s="141"/>
      <c r="S75" s="141"/>
      <c r="T75" s="141"/>
      <c r="U75" s="141"/>
    </row>
    <row r="76" spans="1:21" x14ac:dyDescent="0.25">
      <c r="B76" s="45" t="s">
        <v>491</v>
      </c>
      <c r="D76" s="141"/>
      <c r="E76" s="141"/>
      <c r="F76" s="141"/>
      <c r="G76" s="141"/>
      <c r="H76" s="141"/>
      <c r="I76" s="141"/>
      <c r="J76" s="141"/>
      <c r="K76" s="141"/>
      <c r="L76" s="141"/>
      <c r="M76" s="141"/>
      <c r="N76" s="141"/>
      <c r="O76" s="141"/>
      <c r="P76" s="141"/>
      <c r="Q76" s="141"/>
      <c r="R76" s="141"/>
      <c r="S76" s="141"/>
      <c r="T76" s="141"/>
      <c r="U76" s="141"/>
    </row>
    <row r="77" spans="1:21" x14ac:dyDescent="0.25">
      <c r="A77" t="s">
        <v>679</v>
      </c>
      <c r="B77" s="49" t="s">
        <v>499</v>
      </c>
      <c r="C77" s="46" t="s">
        <v>574</v>
      </c>
      <c r="D77" s="140">
        <f>SUM('[1]3. Opex'!D78,'[2]3. Opex'!D78)</f>
        <v>1158.4008600000002</v>
      </c>
      <c r="E77" s="140">
        <f>SUM('[1]3. Opex'!E78,'[2]3. Opex'!E78)</f>
        <v>650</v>
      </c>
      <c r="F77" s="140">
        <f>SUM('[1]3. Opex'!F78,'[2]3. Opex'!F78)</f>
        <v>353.47696000000002</v>
      </c>
      <c r="G77" s="140">
        <f>SUM('[1]3. Opex'!G78,'[2]3. Opex'!G78)</f>
        <v>0</v>
      </c>
      <c r="H77" s="140">
        <f>SUM('[1]3. Opex'!H78,'[2]3. Opex'!H78)</f>
        <v>0</v>
      </c>
      <c r="I77" s="140">
        <f>SUM('[1]3. Opex'!I78,'[2]3. Opex'!I78)</f>
        <v>0</v>
      </c>
      <c r="J77" s="140">
        <f>SUM('[1]3. Opex'!J78,'[2]3. Opex'!J78)</f>
        <v>1221.5540000000001</v>
      </c>
      <c r="K77" s="140">
        <f>SUM('[1]3. Opex'!K78,'[2]3. Opex'!K78)</f>
        <v>0</v>
      </c>
      <c r="L77" s="141"/>
      <c r="M77" s="141"/>
      <c r="N77" s="141"/>
      <c r="O77" s="141"/>
      <c r="P77" s="141"/>
      <c r="Q77" s="141"/>
      <c r="R77" s="141"/>
      <c r="S77" s="141"/>
      <c r="T77" s="141"/>
      <c r="U77" s="141"/>
    </row>
    <row r="78" spans="1:21" x14ac:dyDescent="0.25">
      <c r="A78" t="s">
        <v>680</v>
      </c>
      <c r="B78" s="49" t="s">
        <v>500</v>
      </c>
      <c r="C78" s="46" t="s">
        <v>574</v>
      </c>
      <c r="D78" s="140">
        <f>SUM('[1]3. Opex'!D79,'[2]3. Opex'!D79)</f>
        <v>68.952399999999997</v>
      </c>
      <c r="E78" s="140">
        <f>SUM('[1]3. Opex'!E79,'[2]3. Opex'!E79)</f>
        <v>0</v>
      </c>
      <c r="F78" s="140">
        <f>SUM('[1]3. Opex'!F79,'[2]3. Opex'!F79)</f>
        <v>68.072810000000004</v>
      </c>
      <c r="G78" s="140">
        <f>SUM('[1]3. Opex'!G79,'[2]3. Opex'!G79)</f>
        <v>89.466590000000011</v>
      </c>
      <c r="H78" s="140">
        <f>SUM('[1]3. Opex'!H79,'[2]3. Opex'!H79)</f>
        <v>0</v>
      </c>
      <c r="I78" s="140">
        <f>SUM('[1]3. Opex'!I79,'[2]3. Opex'!I79)</f>
        <v>1663.2699399999999</v>
      </c>
      <c r="J78" s="140">
        <f>SUM('[1]3. Opex'!J79,'[2]3. Opex'!J79)</f>
        <v>390.55202000000003</v>
      </c>
      <c r="K78" s="140">
        <f>SUM('[1]3. Opex'!K79,'[2]3. Opex'!K79)</f>
        <v>299.14078999999998</v>
      </c>
      <c r="L78" s="141"/>
      <c r="M78" s="141"/>
      <c r="N78" s="141"/>
      <c r="O78" s="141"/>
      <c r="P78" s="141"/>
      <c r="Q78" s="141"/>
      <c r="R78" s="141"/>
      <c r="S78" s="141"/>
      <c r="T78" s="141"/>
      <c r="U78" s="141"/>
    </row>
    <row r="79" spans="1:21" x14ac:dyDescent="0.25">
      <c r="A79" t="s">
        <v>681</v>
      </c>
      <c r="B79" s="49" t="s">
        <v>501</v>
      </c>
      <c r="C79" s="46" t="s">
        <v>574</v>
      </c>
      <c r="D79" s="140">
        <f>SUM('[1]3. Opex'!D80,'[2]3. Opex'!D80)</f>
        <v>-577.35325999999998</v>
      </c>
      <c r="E79" s="140">
        <f>SUM('[1]3. Opex'!E80,'[2]3. Opex'!E80)</f>
        <v>-296.52304000000004</v>
      </c>
      <c r="F79" s="140">
        <f>SUM('[1]3. Opex'!F80,'[2]3. Opex'!F80)</f>
        <v>-83.072810000000004</v>
      </c>
      <c r="G79" s="140">
        <f>SUM('[1]3. Opex'!G80,'[2]3. Opex'!G80)</f>
        <v>-89.466590000000011</v>
      </c>
      <c r="H79" s="140">
        <f>SUM('[1]3. Opex'!H80,'[2]3. Opex'!H80)</f>
        <v>0</v>
      </c>
      <c r="I79" s="140">
        <f>SUM('[1]3. Opex'!I80,'[2]3. Opex'!I80)</f>
        <v>-441.71593999999999</v>
      </c>
      <c r="J79" s="140">
        <f>SUM('[1]3. Opex'!J80,'[2]3. Opex'!J80)</f>
        <v>-1560.8423300000002</v>
      </c>
      <c r="K79" s="140">
        <f>SUM('[1]3. Opex'!K80,'[2]3. Opex'!K80)</f>
        <v>-299.14078999999998</v>
      </c>
      <c r="L79" s="141"/>
      <c r="M79" s="141"/>
      <c r="N79" s="141"/>
      <c r="O79" s="141"/>
      <c r="P79" s="141"/>
      <c r="Q79" s="141"/>
      <c r="R79" s="141"/>
      <c r="S79" s="141"/>
      <c r="T79" s="141"/>
      <c r="U79" s="141"/>
    </row>
    <row r="80" spans="1:21" x14ac:dyDescent="0.25">
      <c r="A80" t="s">
        <v>682</v>
      </c>
      <c r="B80" s="49" t="s">
        <v>502</v>
      </c>
      <c r="C80" s="46" t="s">
        <v>574</v>
      </c>
      <c r="D80" s="140">
        <f>SUM('[1]3. Opex'!D81,'[2]3. Opex'!D81)</f>
        <v>0</v>
      </c>
      <c r="E80" s="140">
        <f>SUM('[1]3. Opex'!E81,'[2]3. Opex'!E81)</f>
        <v>0</v>
      </c>
      <c r="F80" s="140">
        <f>SUM('[1]3. Opex'!F81,'[2]3. Opex'!F81)</f>
        <v>-338.47696000000002</v>
      </c>
      <c r="G80" s="140">
        <f>SUM('[1]3. Opex'!G81,'[2]3. Opex'!G81)</f>
        <v>0</v>
      </c>
      <c r="H80" s="140">
        <f>SUM('[1]3. Opex'!H81,'[2]3. Opex'!H81)</f>
        <v>0</v>
      </c>
      <c r="I80" s="140">
        <f>SUM('[1]3. Opex'!I81,'[2]3. Opex'!I81)</f>
        <v>0</v>
      </c>
      <c r="J80" s="140">
        <f>SUM('[1]3. Opex'!J81,'[2]3. Opex'!J81)</f>
        <v>-51.263690000000004</v>
      </c>
      <c r="K80" s="140">
        <f>SUM('[1]3. Opex'!K81,'[2]3. Opex'!K81)</f>
        <v>0</v>
      </c>
      <c r="L80" s="141"/>
      <c r="M80" s="141"/>
      <c r="N80" s="141"/>
      <c r="O80" s="141"/>
      <c r="P80" s="141"/>
      <c r="Q80" s="141"/>
      <c r="R80" s="141"/>
      <c r="S80" s="141"/>
      <c r="T80" s="141"/>
      <c r="U80" s="141"/>
    </row>
    <row r="81" spans="1:21" ht="30" x14ac:dyDescent="0.25">
      <c r="A81" t="s">
        <v>683</v>
      </c>
      <c r="B81" s="49" t="s">
        <v>503</v>
      </c>
      <c r="C81" s="46" t="s">
        <v>574</v>
      </c>
      <c r="D81" s="140">
        <f>SUM('[1]3. Opex'!D82,'[2]3. Opex'!D82)</f>
        <v>0</v>
      </c>
      <c r="E81" s="140">
        <f>SUM('[1]3. Opex'!E82,'[2]3. Opex'!E82)</f>
        <v>0</v>
      </c>
      <c r="F81" s="140">
        <f>SUM('[1]3. Opex'!F82,'[2]3. Opex'!F82)</f>
        <v>0</v>
      </c>
      <c r="G81" s="140">
        <f>SUM('[1]3. Opex'!G82,'[2]3. Opex'!G82)</f>
        <v>0</v>
      </c>
      <c r="H81" s="140">
        <f>SUM('[1]3. Opex'!H82,'[2]3. Opex'!H82)</f>
        <v>0</v>
      </c>
      <c r="I81" s="140">
        <f>SUM('[1]3. Opex'!I82,'[2]3. Opex'!I82)</f>
        <v>0</v>
      </c>
      <c r="J81" s="140">
        <f>SUM('[1]3. Opex'!J82,'[2]3. Opex'!J82)</f>
        <v>0</v>
      </c>
      <c r="K81" s="140">
        <f>SUM('[1]3. Opex'!K82,'[2]3. Opex'!K82)</f>
        <v>0</v>
      </c>
      <c r="L81" s="141"/>
      <c r="M81" s="141"/>
      <c r="N81" s="141"/>
      <c r="O81" s="141"/>
      <c r="P81" s="141"/>
      <c r="Q81" s="141"/>
      <c r="R81" s="141"/>
      <c r="S81" s="141"/>
      <c r="T81" s="141"/>
      <c r="U81" s="141"/>
    </row>
    <row r="82" spans="1:21" x14ac:dyDescent="0.25">
      <c r="A82" t="s">
        <v>744</v>
      </c>
      <c r="B82" s="49" t="s">
        <v>504</v>
      </c>
      <c r="C82" s="46" t="s">
        <v>574</v>
      </c>
      <c r="D82" s="140">
        <f>SUM('[1]3. Opex'!D83,'[2]3. Opex'!D83)</f>
        <v>650.00000000000011</v>
      </c>
      <c r="E82" s="140">
        <f>SUM('[1]3. Opex'!E83,'[2]3. Opex'!E83)</f>
        <v>353.47695999999996</v>
      </c>
      <c r="F82" s="140">
        <f>SUM('[1]3. Opex'!F83,'[2]3. Opex'!F83)</f>
        <v>0</v>
      </c>
      <c r="G82" s="140">
        <f>SUM('[1]3. Opex'!G83,'[2]3. Opex'!G83)</f>
        <v>0</v>
      </c>
      <c r="H82" s="140">
        <f>SUM('[1]3. Opex'!H83,'[2]3. Opex'!H83)</f>
        <v>0</v>
      </c>
      <c r="I82" s="140">
        <f>SUM('[1]3. Opex'!I83,'[2]3. Opex'!I83)</f>
        <v>1221.5539999999999</v>
      </c>
      <c r="J82" s="140">
        <f>SUM('[1]3. Opex'!J83,'[2]3. Opex'!J83)</f>
        <v>-7.1054273576010019E-15</v>
      </c>
      <c r="K82" s="140">
        <f>SUM('[1]3. Opex'!K83,'[2]3. Opex'!K83)</f>
        <v>0</v>
      </c>
      <c r="L82" s="141"/>
      <c r="M82" s="141"/>
      <c r="N82" s="141"/>
      <c r="O82" s="141"/>
      <c r="P82" s="141"/>
      <c r="Q82" s="141"/>
      <c r="R82" s="141"/>
      <c r="S82" s="141"/>
      <c r="T82" s="141"/>
      <c r="U82" s="141"/>
    </row>
    <row r="83" spans="1:21" x14ac:dyDescent="0.25">
      <c r="B83" s="45" t="s">
        <v>492</v>
      </c>
      <c r="D83" s="141"/>
      <c r="E83" s="141"/>
      <c r="F83" s="141"/>
      <c r="G83" s="141"/>
      <c r="H83" s="141"/>
      <c r="I83" s="141"/>
      <c r="J83" s="141"/>
      <c r="K83" s="141"/>
      <c r="L83" s="141"/>
      <c r="M83" s="141"/>
      <c r="N83" s="141"/>
      <c r="O83" s="141"/>
      <c r="P83" s="141"/>
      <c r="Q83" s="141"/>
      <c r="R83" s="141"/>
      <c r="S83" s="141"/>
      <c r="T83" s="141"/>
      <c r="U83" s="141"/>
    </row>
    <row r="84" spans="1:21" x14ac:dyDescent="0.25">
      <c r="A84" t="s">
        <v>684</v>
      </c>
      <c r="B84" s="49" t="s">
        <v>499</v>
      </c>
      <c r="C84" s="46" t="s">
        <v>574</v>
      </c>
      <c r="D84" s="140">
        <f>SUM('[1]3. Opex'!D85,'[2]3. Opex'!D85)</f>
        <v>0</v>
      </c>
      <c r="E84" s="140">
        <f>SUM('[1]3. Opex'!E85,'[2]3. Opex'!E85)</f>
        <v>0</v>
      </c>
      <c r="F84" s="140">
        <f>SUM('[1]3. Opex'!F85,'[2]3. Opex'!F85)</f>
        <v>0</v>
      </c>
      <c r="G84" s="140">
        <f>SUM('[1]3. Opex'!G85,'[2]3. Opex'!G85)</f>
        <v>0</v>
      </c>
      <c r="H84" s="140">
        <f>SUM('[1]3. Opex'!H85,'[2]3. Opex'!H85)</f>
        <v>0</v>
      </c>
      <c r="I84" s="140">
        <f>SUM('[1]3. Opex'!I85,'[2]3. Opex'!I85)</f>
        <v>0</v>
      </c>
      <c r="J84" s="140">
        <f>SUM('[1]3. Opex'!J85,'[2]3. Opex'!J85)</f>
        <v>0</v>
      </c>
      <c r="K84" s="140">
        <f>SUM('[1]3. Opex'!K85,'[2]3. Opex'!K85)</f>
        <v>0</v>
      </c>
      <c r="L84" s="141"/>
      <c r="M84" s="141"/>
      <c r="N84" s="141"/>
      <c r="O84" s="141"/>
      <c r="P84" s="141"/>
      <c r="Q84" s="141"/>
      <c r="R84" s="141"/>
      <c r="S84" s="141"/>
      <c r="T84" s="141"/>
      <c r="U84" s="141"/>
    </row>
    <row r="85" spans="1:21" x14ac:dyDescent="0.25">
      <c r="A85" t="s">
        <v>685</v>
      </c>
      <c r="B85" s="49" t="s">
        <v>500</v>
      </c>
      <c r="C85" s="46" t="s">
        <v>574</v>
      </c>
      <c r="D85" s="140">
        <f>SUM('[1]3. Opex'!D86,'[2]3. Opex'!D86)</f>
        <v>0</v>
      </c>
      <c r="E85" s="140">
        <f>SUM('[1]3. Opex'!E86,'[2]3. Opex'!E86)</f>
        <v>0</v>
      </c>
      <c r="F85" s="140">
        <f>SUM('[1]3. Opex'!F86,'[2]3. Opex'!F86)</f>
        <v>0</v>
      </c>
      <c r="G85" s="140">
        <f>SUM('[1]3. Opex'!G86,'[2]3. Opex'!G86)</f>
        <v>0</v>
      </c>
      <c r="H85" s="140">
        <f>SUM('[1]3. Opex'!H86,'[2]3. Opex'!H86)</f>
        <v>0</v>
      </c>
      <c r="I85" s="140">
        <f>SUM('[1]3. Opex'!I86,'[2]3. Opex'!I86)</f>
        <v>0</v>
      </c>
      <c r="J85" s="140">
        <f>SUM('[1]3. Opex'!J86,'[2]3. Opex'!J86)</f>
        <v>0</v>
      </c>
      <c r="K85" s="140">
        <f>SUM('[1]3. Opex'!K86,'[2]3. Opex'!K86)</f>
        <v>0</v>
      </c>
      <c r="L85" s="141"/>
      <c r="M85" s="141"/>
      <c r="N85" s="141"/>
      <c r="O85" s="141"/>
      <c r="P85" s="141"/>
      <c r="Q85" s="141"/>
      <c r="R85" s="141"/>
      <c r="S85" s="141"/>
      <c r="T85" s="141"/>
      <c r="U85" s="141"/>
    </row>
    <row r="86" spans="1:21" x14ac:dyDescent="0.25">
      <c r="A86" t="s">
        <v>686</v>
      </c>
      <c r="B86" s="49" t="s">
        <v>501</v>
      </c>
      <c r="C86" s="46" t="s">
        <v>574</v>
      </c>
      <c r="D86" s="140">
        <f>SUM('[1]3. Opex'!D87,'[2]3. Opex'!D87)</f>
        <v>0</v>
      </c>
      <c r="E86" s="140">
        <f>SUM('[1]3. Opex'!E87,'[2]3. Opex'!E87)</f>
        <v>0</v>
      </c>
      <c r="F86" s="140">
        <f>SUM('[1]3. Opex'!F87,'[2]3. Opex'!F87)</f>
        <v>0</v>
      </c>
      <c r="G86" s="140">
        <f>SUM('[1]3. Opex'!G87,'[2]3. Opex'!G87)</f>
        <v>0</v>
      </c>
      <c r="H86" s="140">
        <f>SUM('[1]3. Opex'!H87,'[2]3. Opex'!H87)</f>
        <v>0</v>
      </c>
      <c r="I86" s="140">
        <f>SUM('[1]3. Opex'!I87,'[2]3. Opex'!I87)</f>
        <v>0</v>
      </c>
      <c r="J86" s="140">
        <f>SUM('[1]3. Opex'!J87,'[2]3. Opex'!J87)</f>
        <v>0</v>
      </c>
      <c r="K86" s="140">
        <f>SUM('[1]3. Opex'!K87,'[2]3. Opex'!K87)</f>
        <v>0</v>
      </c>
      <c r="L86" s="141"/>
      <c r="M86" s="141"/>
      <c r="N86" s="141"/>
      <c r="O86" s="141"/>
      <c r="P86" s="141"/>
      <c r="Q86" s="141"/>
      <c r="R86" s="141"/>
      <c r="S86" s="141"/>
      <c r="T86" s="141"/>
      <c r="U86" s="141"/>
    </row>
    <row r="87" spans="1:21" x14ac:dyDescent="0.25">
      <c r="A87" t="s">
        <v>687</v>
      </c>
      <c r="B87" s="49" t="s">
        <v>502</v>
      </c>
      <c r="C87" s="46" t="s">
        <v>574</v>
      </c>
      <c r="D87" s="140">
        <f>SUM('[1]3. Opex'!D88,'[2]3. Opex'!D88)</f>
        <v>0</v>
      </c>
      <c r="E87" s="140">
        <f>SUM('[1]3. Opex'!E88,'[2]3. Opex'!E88)</f>
        <v>0</v>
      </c>
      <c r="F87" s="140">
        <f>SUM('[1]3. Opex'!F88,'[2]3. Opex'!F88)</f>
        <v>0</v>
      </c>
      <c r="G87" s="140">
        <f>SUM('[1]3. Opex'!G88,'[2]3. Opex'!G88)</f>
        <v>0</v>
      </c>
      <c r="H87" s="140">
        <f>SUM('[1]3. Opex'!H88,'[2]3. Opex'!H88)</f>
        <v>0</v>
      </c>
      <c r="I87" s="140">
        <f>SUM('[1]3. Opex'!I88,'[2]3. Opex'!I88)</f>
        <v>0</v>
      </c>
      <c r="J87" s="140">
        <f>SUM('[1]3. Opex'!J88,'[2]3. Opex'!J88)</f>
        <v>0</v>
      </c>
      <c r="K87" s="140">
        <f>SUM('[1]3. Opex'!K88,'[2]3. Opex'!K88)</f>
        <v>0</v>
      </c>
      <c r="L87" s="141"/>
      <c r="M87" s="141"/>
      <c r="N87" s="141"/>
      <c r="O87" s="141"/>
      <c r="P87" s="141"/>
      <c r="Q87" s="141"/>
      <c r="R87" s="141"/>
      <c r="S87" s="141"/>
      <c r="T87" s="141"/>
      <c r="U87" s="141"/>
    </row>
    <row r="88" spans="1:21" ht="30" x14ac:dyDescent="0.25">
      <c r="A88" t="s">
        <v>688</v>
      </c>
      <c r="B88" s="49" t="s">
        <v>503</v>
      </c>
      <c r="C88" s="46" t="s">
        <v>574</v>
      </c>
      <c r="D88" s="140">
        <f>SUM('[1]3. Opex'!D89,'[2]3. Opex'!D89)</f>
        <v>0</v>
      </c>
      <c r="E88" s="140">
        <f>SUM('[1]3. Opex'!E89,'[2]3. Opex'!E89)</f>
        <v>0</v>
      </c>
      <c r="F88" s="140">
        <f>SUM('[1]3. Opex'!F89,'[2]3. Opex'!F89)</f>
        <v>0</v>
      </c>
      <c r="G88" s="140">
        <f>SUM('[1]3. Opex'!G89,'[2]3. Opex'!G89)</f>
        <v>0</v>
      </c>
      <c r="H88" s="140">
        <f>SUM('[1]3. Opex'!H89,'[2]3. Opex'!H89)</f>
        <v>0</v>
      </c>
      <c r="I88" s="140">
        <f>SUM('[1]3. Opex'!I89,'[2]3. Opex'!I89)</f>
        <v>0</v>
      </c>
      <c r="J88" s="140">
        <f>SUM('[1]3. Opex'!J89,'[2]3. Opex'!J89)</f>
        <v>0</v>
      </c>
      <c r="K88" s="140">
        <f>SUM('[1]3. Opex'!K89,'[2]3. Opex'!K89)</f>
        <v>0</v>
      </c>
      <c r="L88" s="141"/>
      <c r="M88" s="141"/>
      <c r="N88" s="141"/>
      <c r="O88" s="141"/>
      <c r="P88" s="141"/>
      <c r="Q88" s="141"/>
      <c r="R88" s="141"/>
      <c r="S88" s="141"/>
      <c r="T88" s="141"/>
      <c r="U88" s="141"/>
    </row>
    <row r="89" spans="1:21" x14ac:dyDescent="0.25">
      <c r="A89" t="s">
        <v>689</v>
      </c>
      <c r="B89" s="49" t="s">
        <v>504</v>
      </c>
      <c r="C89" s="46" t="s">
        <v>574</v>
      </c>
      <c r="D89" s="140">
        <f>SUM('[1]3. Opex'!D90,'[2]3. Opex'!D90)</f>
        <v>0</v>
      </c>
      <c r="E89" s="140">
        <f>SUM('[1]3. Opex'!E90,'[2]3. Opex'!E90)</f>
        <v>0</v>
      </c>
      <c r="F89" s="140">
        <f>SUM('[1]3. Opex'!F90,'[2]3. Opex'!F90)</f>
        <v>0</v>
      </c>
      <c r="G89" s="140">
        <f>SUM('[1]3. Opex'!G90,'[2]3. Opex'!G90)</f>
        <v>0</v>
      </c>
      <c r="H89" s="140">
        <f>SUM('[1]3. Opex'!H90,'[2]3. Opex'!H90)</f>
        <v>0</v>
      </c>
      <c r="I89" s="140">
        <f>SUM('[1]3. Opex'!I90,'[2]3. Opex'!I90)</f>
        <v>0</v>
      </c>
      <c r="J89" s="140">
        <f>SUM('[1]3. Opex'!J90,'[2]3. Opex'!J90)</f>
        <v>0</v>
      </c>
      <c r="K89" s="140">
        <f>SUM('[1]3. Opex'!K90,'[2]3. Opex'!K90)</f>
        <v>0</v>
      </c>
      <c r="L89" s="141"/>
      <c r="M89" s="141"/>
      <c r="N89" s="141"/>
      <c r="O89" s="141"/>
      <c r="P89" s="141"/>
      <c r="Q89" s="141"/>
      <c r="R89" s="141"/>
      <c r="S89" s="141"/>
      <c r="T89" s="141"/>
      <c r="U89" s="141"/>
    </row>
    <row r="90" spans="1:21" x14ac:dyDescent="0.25">
      <c r="B90" s="45" t="s">
        <v>690</v>
      </c>
      <c r="D90" s="141"/>
      <c r="E90" s="141"/>
      <c r="F90" s="141"/>
      <c r="G90" s="141"/>
      <c r="H90" s="141"/>
      <c r="I90" s="141"/>
      <c r="J90" s="141"/>
      <c r="K90" s="141"/>
      <c r="L90" s="141"/>
      <c r="M90" s="141"/>
      <c r="N90" s="141"/>
      <c r="O90" s="141"/>
      <c r="P90" s="141"/>
      <c r="Q90" s="141"/>
      <c r="R90" s="141"/>
      <c r="S90" s="141"/>
      <c r="T90" s="141"/>
      <c r="U90" s="141"/>
    </row>
    <row r="91" spans="1:21" x14ac:dyDescent="0.25">
      <c r="B91" s="45" t="s">
        <v>491</v>
      </c>
      <c r="D91" s="141"/>
      <c r="E91" s="141"/>
      <c r="F91" s="141"/>
      <c r="G91" s="141"/>
      <c r="H91" s="141"/>
      <c r="I91" s="141"/>
      <c r="J91" s="141"/>
      <c r="K91" s="141"/>
      <c r="L91" s="141"/>
      <c r="M91" s="141"/>
      <c r="N91" s="141"/>
      <c r="O91" s="141"/>
      <c r="P91" s="141"/>
      <c r="Q91" s="141"/>
      <c r="R91" s="141"/>
      <c r="S91" s="141"/>
      <c r="T91" s="141"/>
      <c r="U91" s="141"/>
    </row>
    <row r="92" spans="1:21" x14ac:dyDescent="0.25">
      <c r="A92" t="s">
        <v>691</v>
      </c>
      <c r="B92" s="49" t="s">
        <v>499</v>
      </c>
      <c r="C92" s="46" t="s">
        <v>574</v>
      </c>
      <c r="D92" s="140">
        <f>SUM('[1]3. Opex'!D93,'[2]3. Opex'!D93)</f>
        <v>750</v>
      </c>
      <c r="E92" s="140">
        <f>SUM('[1]3. Opex'!E93,'[2]3. Opex'!E93)</f>
        <v>750</v>
      </c>
      <c r="F92" s="140">
        <f>SUM('[1]3. Opex'!F93,'[2]3. Opex'!F93)</f>
        <v>650</v>
      </c>
      <c r="G92" s="140">
        <f>SUM('[1]3. Opex'!G93,'[2]3. Opex'!G93)</f>
        <v>650</v>
      </c>
      <c r="H92" s="140">
        <f>SUM('[1]3. Opex'!H93,'[2]3. Opex'!H93)</f>
        <v>29.206130000000002</v>
      </c>
      <c r="I92" s="140">
        <f>SUM('[1]3. Opex'!I93,'[2]3. Opex'!I93)</f>
        <v>65.540000000000006</v>
      </c>
      <c r="J92" s="140">
        <f>SUM('[1]3. Opex'!J93,'[2]3. Opex'!J93)</f>
        <v>36.588000000000001</v>
      </c>
      <c r="K92" s="140">
        <f>SUM('[1]3. Opex'!K93,'[2]3. Opex'!K93)</f>
        <v>32.108110000000003</v>
      </c>
      <c r="L92" s="141"/>
      <c r="M92" s="141"/>
      <c r="N92" s="141"/>
      <c r="O92" s="141"/>
      <c r="P92" s="141"/>
      <c r="Q92" s="141"/>
      <c r="R92" s="141"/>
      <c r="S92" s="141"/>
      <c r="T92" s="141"/>
      <c r="U92" s="141"/>
    </row>
    <row r="93" spans="1:21" x14ac:dyDescent="0.25">
      <c r="A93" t="s">
        <v>692</v>
      </c>
      <c r="B93" s="49" t="s">
        <v>500</v>
      </c>
      <c r="C93" s="46" t="s">
        <v>574</v>
      </c>
      <c r="D93" s="140">
        <f>SUM('[1]3. Opex'!D94,'[2]3. Opex'!D94)</f>
        <v>0</v>
      </c>
      <c r="E93" s="140">
        <f>SUM('[1]3. Opex'!E94,'[2]3. Opex'!E94)</f>
        <v>0</v>
      </c>
      <c r="F93" s="140">
        <f>SUM('[1]3. Opex'!F94,'[2]3. Opex'!F94)</f>
        <v>0</v>
      </c>
      <c r="G93" s="140">
        <f>SUM('[1]3. Opex'!G94,'[2]3. Opex'!G94)</f>
        <v>29.206130000000002</v>
      </c>
      <c r="H93" s="140">
        <f>SUM('[1]3. Opex'!H94,'[2]3. Opex'!H94)</f>
        <v>36.333869999999997</v>
      </c>
      <c r="I93" s="140">
        <f>SUM('[1]3. Opex'!I94,'[2]3. Opex'!I94)</f>
        <v>-28.952000000000002</v>
      </c>
      <c r="J93" s="140">
        <f>SUM('[1]3. Opex'!J94,'[2]3. Opex'!J94)</f>
        <v>-4.4798900000000028</v>
      </c>
      <c r="K93" s="140">
        <f>SUM('[1]3. Opex'!K94,'[2]3. Opex'!K94)</f>
        <v>7.4233800000000008</v>
      </c>
      <c r="L93" s="141"/>
      <c r="M93" s="141"/>
      <c r="N93" s="141"/>
      <c r="O93" s="141"/>
      <c r="P93" s="141"/>
      <c r="Q93" s="141"/>
      <c r="R93" s="141"/>
      <c r="S93" s="141"/>
      <c r="T93" s="141"/>
      <c r="U93" s="141"/>
    </row>
    <row r="94" spans="1:21" x14ac:dyDescent="0.25">
      <c r="A94" t="s">
        <v>693</v>
      </c>
      <c r="B94" s="49" t="s">
        <v>501</v>
      </c>
      <c r="C94" s="46" t="s">
        <v>574</v>
      </c>
      <c r="D94" s="140">
        <f>SUM('[1]3. Opex'!D95,'[2]3. Opex'!D95)</f>
        <v>0</v>
      </c>
      <c r="E94" s="140">
        <f>SUM('[1]3. Opex'!E95,'[2]3. Opex'!E95)</f>
        <v>-100</v>
      </c>
      <c r="F94" s="140">
        <f>SUM('[1]3. Opex'!F95,'[2]3. Opex'!F95)</f>
        <v>0</v>
      </c>
      <c r="G94" s="140">
        <f>SUM('[1]3. Opex'!G95,'[2]3. Opex'!G95)</f>
        <v>0</v>
      </c>
      <c r="H94" s="140">
        <f>SUM('[1]3. Opex'!H95,'[2]3. Opex'!H95)</f>
        <v>0</v>
      </c>
      <c r="I94" s="140">
        <f>SUM('[1]3. Opex'!I95,'[2]3. Opex'!I95)</f>
        <v>0</v>
      </c>
      <c r="J94" s="140">
        <f>SUM('[1]3. Opex'!J95,'[2]3. Opex'!J95)</f>
        <v>0</v>
      </c>
      <c r="K94" s="140">
        <f>SUM('[1]3. Opex'!K95,'[2]3. Opex'!K95)</f>
        <v>0</v>
      </c>
      <c r="L94" s="141"/>
      <c r="M94" s="141"/>
      <c r="N94" s="141"/>
      <c r="O94" s="141"/>
      <c r="P94" s="141"/>
      <c r="Q94" s="141"/>
      <c r="R94" s="141"/>
      <c r="S94" s="141"/>
      <c r="T94" s="141"/>
      <c r="U94" s="141"/>
    </row>
    <row r="95" spans="1:21" x14ac:dyDescent="0.25">
      <c r="A95" t="s">
        <v>694</v>
      </c>
      <c r="B95" s="49" t="s">
        <v>502</v>
      </c>
      <c r="C95" s="46" t="s">
        <v>574</v>
      </c>
      <c r="D95" s="140">
        <f>SUM('[1]3. Opex'!D96,'[2]3. Opex'!D96)</f>
        <v>0</v>
      </c>
      <c r="E95" s="140">
        <f>SUM('[1]3. Opex'!E96,'[2]3. Opex'!E96)</f>
        <v>0</v>
      </c>
      <c r="F95" s="140">
        <f>SUM('[1]3. Opex'!F96,'[2]3. Opex'!F96)</f>
        <v>0</v>
      </c>
      <c r="G95" s="140">
        <f>SUM('[1]3. Opex'!G96,'[2]3. Opex'!G96)</f>
        <v>-650</v>
      </c>
      <c r="H95" s="140">
        <f>SUM('[1]3. Opex'!H96,'[2]3. Opex'!H96)</f>
        <v>0</v>
      </c>
      <c r="I95" s="140">
        <f>SUM('[1]3. Opex'!I96,'[2]3. Opex'!I96)</f>
        <v>0</v>
      </c>
      <c r="J95" s="140">
        <f>SUM('[1]3. Opex'!J96,'[2]3. Opex'!J96)</f>
        <v>0</v>
      </c>
      <c r="K95" s="140">
        <f>SUM('[1]3. Opex'!K96,'[2]3. Opex'!K96)</f>
        <v>0</v>
      </c>
      <c r="L95" s="141"/>
      <c r="M95" s="141"/>
      <c r="N95" s="141"/>
      <c r="O95" s="141"/>
      <c r="P95" s="141"/>
      <c r="Q95" s="141"/>
      <c r="R95" s="141"/>
      <c r="S95" s="141"/>
      <c r="T95" s="141"/>
      <c r="U95" s="141"/>
    </row>
    <row r="96" spans="1:21" ht="30" x14ac:dyDescent="0.25">
      <c r="A96" t="s">
        <v>695</v>
      </c>
      <c r="B96" s="49" t="s">
        <v>503</v>
      </c>
      <c r="C96" s="46" t="s">
        <v>574</v>
      </c>
      <c r="D96" s="140">
        <f>SUM('[1]3. Opex'!D97,'[2]3. Opex'!D97)</f>
        <v>0</v>
      </c>
      <c r="E96" s="140">
        <f>SUM('[1]3. Opex'!E97,'[2]3. Opex'!E97)</f>
        <v>0</v>
      </c>
      <c r="F96" s="140">
        <f>SUM('[1]3. Opex'!F97,'[2]3. Opex'!F97)</f>
        <v>0</v>
      </c>
      <c r="G96" s="140">
        <f>SUM('[1]3. Opex'!G97,'[2]3. Opex'!G97)</f>
        <v>0</v>
      </c>
      <c r="H96" s="140">
        <f>SUM('[1]3. Opex'!H97,'[2]3. Opex'!H97)</f>
        <v>0</v>
      </c>
      <c r="I96" s="140">
        <f>SUM('[1]3. Opex'!I97,'[2]3. Opex'!I97)</f>
        <v>0</v>
      </c>
      <c r="J96" s="140">
        <f>SUM('[1]3. Opex'!J97,'[2]3. Opex'!J97)</f>
        <v>0</v>
      </c>
      <c r="K96" s="140">
        <f>SUM('[1]3. Opex'!K97,'[2]3. Opex'!K97)</f>
        <v>0</v>
      </c>
      <c r="L96" s="141"/>
      <c r="M96" s="141"/>
      <c r="N96" s="141"/>
      <c r="O96" s="141"/>
      <c r="P96" s="141"/>
      <c r="Q96" s="141"/>
      <c r="R96" s="141"/>
      <c r="S96" s="141"/>
      <c r="T96" s="141"/>
      <c r="U96" s="141"/>
    </row>
    <row r="97" spans="1:21" x14ac:dyDescent="0.25">
      <c r="A97" t="s">
        <v>696</v>
      </c>
      <c r="B97" s="49" t="s">
        <v>504</v>
      </c>
      <c r="C97" s="46" t="s">
        <v>574</v>
      </c>
      <c r="D97" s="140">
        <f>SUM('[1]3. Opex'!D98,'[2]3. Opex'!D98)</f>
        <v>750</v>
      </c>
      <c r="E97" s="140">
        <f>SUM('[1]3. Opex'!E98,'[2]3. Opex'!E98)</f>
        <v>650</v>
      </c>
      <c r="F97" s="140">
        <f>SUM('[1]3. Opex'!F98,'[2]3. Opex'!F98)</f>
        <v>650</v>
      </c>
      <c r="G97" s="140">
        <f>SUM('[1]3. Opex'!G98,'[2]3. Opex'!G98)</f>
        <v>29.20613000000003</v>
      </c>
      <c r="H97" s="140">
        <f>SUM('[1]3. Opex'!H98,'[2]3. Opex'!H98)</f>
        <v>65.539999999999992</v>
      </c>
      <c r="I97" s="140">
        <f>SUM('[1]3. Opex'!I98,'[2]3. Opex'!I98)</f>
        <v>36.588000000000008</v>
      </c>
      <c r="J97" s="140">
        <f>SUM('[1]3. Opex'!J98,'[2]3. Opex'!J98)</f>
        <v>32.108109999999996</v>
      </c>
      <c r="K97" s="140">
        <f>SUM('[1]3. Opex'!K98,'[2]3. Opex'!K98)</f>
        <v>39.531490000000005</v>
      </c>
      <c r="L97" s="141"/>
      <c r="M97" s="141"/>
      <c r="N97" s="141"/>
      <c r="O97" s="141"/>
      <c r="P97" s="141"/>
      <c r="Q97" s="141"/>
      <c r="R97" s="141"/>
      <c r="S97" s="141"/>
      <c r="T97" s="141"/>
      <c r="U97" s="141"/>
    </row>
    <row r="98" spans="1:21" x14ac:dyDescent="0.25">
      <c r="B98" s="45" t="s">
        <v>492</v>
      </c>
      <c r="D98" s="141"/>
      <c r="E98" s="141"/>
      <c r="F98" s="141"/>
      <c r="G98" s="141"/>
      <c r="H98" s="141"/>
      <c r="I98" s="141"/>
      <c r="J98" s="141"/>
      <c r="K98" s="141"/>
      <c r="L98" s="141"/>
      <c r="M98" s="141"/>
      <c r="N98" s="141"/>
      <c r="O98" s="141"/>
      <c r="P98" s="141"/>
      <c r="Q98" s="141"/>
      <c r="R98" s="141"/>
      <c r="S98" s="141"/>
      <c r="T98" s="141"/>
      <c r="U98" s="141"/>
    </row>
    <row r="99" spans="1:21" x14ac:dyDescent="0.25">
      <c r="A99" t="s">
        <v>697</v>
      </c>
      <c r="B99" s="49" t="s">
        <v>499</v>
      </c>
      <c r="C99" s="46" t="s">
        <v>574</v>
      </c>
      <c r="D99" s="140">
        <f>SUM('[1]3. Opex'!D100,'[2]3. Opex'!D100)</f>
        <v>0</v>
      </c>
      <c r="E99" s="140">
        <f>SUM('[1]3. Opex'!E100,'[2]3. Opex'!E100)</f>
        <v>0</v>
      </c>
      <c r="F99" s="140">
        <f>SUM('[1]3. Opex'!F100,'[2]3. Opex'!F100)</f>
        <v>0</v>
      </c>
      <c r="G99" s="140">
        <f>SUM('[1]3. Opex'!G100,'[2]3. Opex'!G100)</f>
        <v>0</v>
      </c>
      <c r="H99" s="140">
        <f>SUM('[1]3. Opex'!H100,'[2]3. Opex'!H100)</f>
        <v>0</v>
      </c>
      <c r="I99" s="140">
        <f>SUM('[1]3. Opex'!I100,'[2]3. Opex'!I100)</f>
        <v>0</v>
      </c>
      <c r="J99" s="140">
        <f>SUM('[1]3. Opex'!J100,'[2]3. Opex'!J100)</f>
        <v>0</v>
      </c>
      <c r="K99" s="140">
        <f>SUM('[1]3. Opex'!K100,'[2]3. Opex'!K100)</f>
        <v>0</v>
      </c>
      <c r="L99" s="141"/>
      <c r="M99" s="141"/>
      <c r="N99" s="141"/>
      <c r="O99" s="141"/>
      <c r="P99" s="141"/>
      <c r="Q99" s="141"/>
      <c r="R99" s="141"/>
      <c r="S99" s="141"/>
      <c r="T99" s="141"/>
      <c r="U99" s="141"/>
    </row>
    <row r="100" spans="1:21" x14ac:dyDescent="0.25">
      <c r="A100" t="s">
        <v>698</v>
      </c>
      <c r="B100" s="49" t="s">
        <v>500</v>
      </c>
      <c r="C100" s="46" t="s">
        <v>574</v>
      </c>
      <c r="D100" s="140">
        <f>SUM('[1]3. Opex'!D101,'[2]3. Opex'!D101)</f>
        <v>0</v>
      </c>
      <c r="E100" s="140">
        <f>SUM('[1]3. Opex'!E101,'[2]3. Opex'!E101)</f>
        <v>0</v>
      </c>
      <c r="F100" s="140">
        <f>SUM('[1]3. Opex'!F101,'[2]3. Opex'!F101)</f>
        <v>0</v>
      </c>
      <c r="G100" s="140">
        <f>SUM('[1]3. Opex'!G101,'[2]3. Opex'!G101)</f>
        <v>0</v>
      </c>
      <c r="H100" s="140">
        <f>SUM('[1]3. Opex'!H101,'[2]3. Opex'!H101)</f>
        <v>0</v>
      </c>
      <c r="I100" s="140">
        <f>SUM('[1]3. Opex'!I101,'[2]3. Opex'!I101)</f>
        <v>0</v>
      </c>
      <c r="J100" s="140">
        <f>SUM('[1]3. Opex'!J101,'[2]3. Opex'!J101)</f>
        <v>0</v>
      </c>
      <c r="K100" s="140">
        <f>SUM('[1]3. Opex'!K101,'[2]3. Opex'!K101)</f>
        <v>0</v>
      </c>
      <c r="L100" s="141"/>
      <c r="M100" s="141"/>
      <c r="N100" s="141"/>
      <c r="O100" s="141"/>
      <c r="P100" s="141"/>
      <c r="Q100" s="141"/>
      <c r="R100" s="141"/>
      <c r="S100" s="141"/>
      <c r="T100" s="141"/>
      <c r="U100" s="141"/>
    </row>
    <row r="101" spans="1:21" x14ac:dyDescent="0.25">
      <c r="A101" t="s">
        <v>699</v>
      </c>
      <c r="B101" s="49" t="s">
        <v>501</v>
      </c>
      <c r="C101" s="46" t="s">
        <v>574</v>
      </c>
      <c r="D101" s="140">
        <f>SUM('[1]3. Opex'!D102,'[2]3. Opex'!D102)</f>
        <v>0</v>
      </c>
      <c r="E101" s="140">
        <f>SUM('[1]3. Opex'!E102,'[2]3. Opex'!E102)</f>
        <v>0</v>
      </c>
      <c r="F101" s="140">
        <f>SUM('[1]3. Opex'!F102,'[2]3. Opex'!F102)</f>
        <v>0</v>
      </c>
      <c r="G101" s="140">
        <f>SUM('[1]3. Opex'!G102,'[2]3. Opex'!G102)</f>
        <v>0</v>
      </c>
      <c r="H101" s="140">
        <f>SUM('[1]3. Opex'!H102,'[2]3. Opex'!H102)</f>
        <v>0</v>
      </c>
      <c r="I101" s="140">
        <f>SUM('[1]3. Opex'!I102,'[2]3. Opex'!I102)</f>
        <v>0</v>
      </c>
      <c r="J101" s="140">
        <f>SUM('[1]3. Opex'!J102,'[2]3. Opex'!J102)</f>
        <v>0</v>
      </c>
      <c r="K101" s="140">
        <f>SUM('[1]3. Opex'!K102,'[2]3. Opex'!K102)</f>
        <v>0</v>
      </c>
      <c r="L101" s="141"/>
      <c r="M101" s="141"/>
      <c r="N101" s="141"/>
      <c r="O101" s="141"/>
      <c r="P101" s="141"/>
      <c r="Q101" s="141"/>
      <c r="R101" s="141"/>
      <c r="S101" s="141"/>
      <c r="T101" s="141"/>
      <c r="U101" s="141"/>
    </row>
    <row r="102" spans="1:21" x14ac:dyDescent="0.25">
      <c r="A102" t="s">
        <v>700</v>
      </c>
      <c r="B102" s="49" t="s">
        <v>502</v>
      </c>
      <c r="C102" s="46" t="s">
        <v>574</v>
      </c>
      <c r="D102" s="140">
        <f>SUM('[1]3. Opex'!D103,'[2]3. Opex'!D103)</f>
        <v>0</v>
      </c>
      <c r="E102" s="140">
        <f>SUM('[1]3. Opex'!E103,'[2]3. Opex'!E103)</f>
        <v>0</v>
      </c>
      <c r="F102" s="140">
        <f>SUM('[1]3. Opex'!F103,'[2]3. Opex'!F103)</f>
        <v>0</v>
      </c>
      <c r="G102" s="140">
        <f>SUM('[1]3. Opex'!G103,'[2]3. Opex'!G103)</f>
        <v>0</v>
      </c>
      <c r="H102" s="140">
        <f>SUM('[1]3. Opex'!H103,'[2]3. Opex'!H103)</f>
        <v>0</v>
      </c>
      <c r="I102" s="140">
        <f>SUM('[1]3. Opex'!I103,'[2]3. Opex'!I103)</f>
        <v>0</v>
      </c>
      <c r="J102" s="140">
        <f>SUM('[1]3. Opex'!J103,'[2]3. Opex'!J103)</f>
        <v>0</v>
      </c>
      <c r="K102" s="140">
        <f>SUM('[1]3. Opex'!K103,'[2]3. Opex'!K103)</f>
        <v>0</v>
      </c>
      <c r="L102" s="141"/>
      <c r="M102" s="141"/>
      <c r="N102" s="141"/>
      <c r="O102" s="141"/>
      <c r="P102" s="141"/>
      <c r="Q102" s="141"/>
      <c r="R102" s="141"/>
      <c r="S102" s="141"/>
      <c r="T102" s="141"/>
      <c r="U102" s="141"/>
    </row>
    <row r="103" spans="1:21" ht="30" x14ac:dyDescent="0.25">
      <c r="A103" t="s">
        <v>701</v>
      </c>
      <c r="B103" s="49" t="s">
        <v>503</v>
      </c>
      <c r="C103" s="46" t="s">
        <v>574</v>
      </c>
      <c r="D103" s="140">
        <f>SUM('[1]3. Opex'!D104,'[2]3. Opex'!D104)</f>
        <v>0</v>
      </c>
      <c r="E103" s="140">
        <f>SUM('[1]3. Opex'!E104,'[2]3. Opex'!E104)</f>
        <v>0</v>
      </c>
      <c r="F103" s="140">
        <f>SUM('[1]3. Opex'!F104,'[2]3. Opex'!F104)</f>
        <v>0</v>
      </c>
      <c r="G103" s="140">
        <f>SUM('[1]3. Opex'!G104,'[2]3. Opex'!G104)</f>
        <v>0</v>
      </c>
      <c r="H103" s="140">
        <f>SUM('[1]3. Opex'!H104,'[2]3. Opex'!H104)</f>
        <v>0</v>
      </c>
      <c r="I103" s="140">
        <f>SUM('[1]3. Opex'!I104,'[2]3. Opex'!I104)</f>
        <v>0</v>
      </c>
      <c r="J103" s="140">
        <f>SUM('[1]3. Opex'!J104,'[2]3. Opex'!J104)</f>
        <v>0</v>
      </c>
      <c r="K103" s="140">
        <f>SUM('[1]3. Opex'!K104,'[2]3. Opex'!K104)</f>
        <v>0</v>
      </c>
      <c r="L103" s="141"/>
      <c r="M103" s="141"/>
      <c r="N103" s="141"/>
      <c r="O103" s="141"/>
      <c r="P103" s="141"/>
      <c r="Q103" s="141"/>
      <c r="R103" s="141"/>
      <c r="S103" s="141"/>
      <c r="T103" s="141"/>
      <c r="U103" s="141"/>
    </row>
    <row r="104" spans="1:21" x14ac:dyDescent="0.25">
      <c r="A104" t="s">
        <v>702</v>
      </c>
      <c r="B104" s="49" t="s">
        <v>504</v>
      </c>
      <c r="C104" s="46" t="s">
        <v>574</v>
      </c>
      <c r="D104" s="140">
        <f>SUM('[1]3. Opex'!D105,'[2]3. Opex'!D105)</f>
        <v>0</v>
      </c>
      <c r="E104" s="140">
        <f>SUM('[1]3. Opex'!E105,'[2]3. Opex'!E105)</f>
        <v>0</v>
      </c>
      <c r="F104" s="140">
        <f>SUM('[1]3. Opex'!F105,'[2]3. Opex'!F105)</f>
        <v>0</v>
      </c>
      <c r="G104" s="140">
        <f>SUM('[1]3. Opex'!G105,'[2]3. Opex'!G105)</f>
        <v>0</v>
      </c>
      <c r="H104" s="140">
        <f>SUM('[1]3. Opex'!H105,'[2]3. Opex'!H105)</f>
        <v>0</v>
      </c>
      <c r="I104" s="140">
        <f>SUM('[1]3. Opex'!I105,'[2]3. Opex'!I105)</f>
        <v>0</v>
      </c>
      <c r="J104" s="140">
        <f>SUM('[1]3. Opex'!J105,'[2]3. Opex'!J105)</f>
        <v>0</v>
      </c>
      <c r="K104" s="140">
        <f>SUM('[1]3. Opex'!K105,'[2]3. Opex'!K105)</f>
        <v>0</v>
      </c>
      <c r="L104" s="141"/>
      <c r="M104" s="141"/>
      <c r="N104" s="141"/>
      <c r="O104" s="141"/>
      <c r="P104" s="141"/>
      <c r="Q104" s="141"/>
      <c r="R104" s="141"/>
      <c r="S104" s="141"/>
      <c r="T104" s="141"/>
      <c r="U104" s="141"/>
    </row>
    <row r="105" spans="1:21" x14ac:dyDescent="0.25">
      <c r="B105" s="45" t="s">
        <v>703</v>
      </c>
      <c r="D105" s="141"/>
      <c r="E105" s="141"/>
      <c r="F105" s="141"/>
      <c r="G105" s="141"/>
      <c r="H105" s="141"/>
      <c r="I105" s="141"/>
      <c r="J105" s="141"/>
      <c r="K105" s="141"/>
      <c r="L105" s="141"/>
      <c r="M105" s="141"/>
      <c r="N105" s="141"/>
      <c r="O105" s="141"/>
      <c r="P105" s="141"/>
      <c r="Q105" s="141"/>
      <c r="R105" s="141"/>
      <c r="S105" s="141"/>
      <c r="T105" s="141"/>
      <c r="U105" s="141"/>
    </row>
    <row r="106" spans="1:21" x14ac:dyDescent="0.25">
      <c r="B106" s="45" t="s">
        <v>491</v>
      </c>
      <c r="D106" s="141"/>
      <c r="E106" s="141"/>
      <c r="F106" s="141"/>
      <c r="G106" s="141"/>
      <c r="H106" s="141"/>
      <c r="I106" s="141"/>
      <c r="J106" s="141"/>
      <c r="K106" s="141"/>
      <c r="L106" s="141"/>
      <c r="M106" s="141"/>
      <c r="N106" s="141"/>
      <c r="O106" s="141"/>
      <c r="P106" s="141"/>
      <c r="Q106" s="141"/>
      <c r="R106" s="141"/>
      <c r="S106" s="141"/>
      <c r="T106" s="141"/>
      <c r="U106" s="141"/>
    </row>
    <row r="107" spans="1:21" x14ac:dyDescent="0.25">
      <c r="A107" t="s">
        <v>704</v>
      </c>
      <c r="B107" s="49" t="s">
        <v>499</v>
      </c>
      <c r="C107" s="46" t="s">
        <v>574</v>
      </c>
      <c r="D107" s="140">
        <f>SUM('[1]3. Opex'!D108,'[2]3. Opex'!D108)</f>
        <v>2859.26683</v>
      </c>
      <c r="E107" s="140">
        <f>SUM('[1]3. Opex'!E108,'[2]3. Opex'!E108)</f>
        <v>0</v>
      </c>
      <c r="F107" s="140">
        <f>SUM('[1]3. Opex'!F108,'[2]3. Opex'!F108)</f>
        <v>0</v>
      </c>
      <c r="G107" s="140">
        <f>SUM('[1]3. Opex'!G108,'[2]3. Opex'!G108)</f>
        <v>0</v>
      </c>
      <c r="H107" s="140">
        <f>SUM('[1]3. Opex'!H108,'[2]3. Opex'!H108)</f>
        <v>0</v>
      </c>
      <c r="I107" s="140">
        <f>SUM('[1]3. Opex'!I108,'[2]3. Opex'!I108)</f>
        <v>0</v>
      </c>
      <c r="J107" s="140">
        <f>SUM('[1]3. Opex'!J108,'[2]3. Opex'!J108)</f>
        <v>0</v>
      </c>
      <c r="K107" s="140">
        <f>SUM('[1]3. Opex'!K108,'[2]3. Opex'!K108)</f>
        <v>0</v>
      </c>
      <c r="L107" s="141"/>
      <c r="M107" s="141"/>
      <c r="N107" s="141"/>
      <c r="O107" s="141"/>
      <c r="P107" s="141"/>
      <c r="Q107" s="141"/>
      <c r="R107" s="141"/>
      <c r="S107" s="141"/>
      <c r="T107" s="141"/>
      <c r="U107" s="141"/>
    </row>
    <row r="108" spans="1:21" x14ac:dyDescent="0.25">
      <c r="A108" t="s">
        <v>705</v>
      </c>
      <c r="B108" s="49" t="s">
        <v>500</v>
      </c>
      <c r="C108" s="46" t="s">
        <v>574</v>
      </c>
      <c r="D108" s="140">
        <f>SUM('[1]3. Opex'!D109,'[2]3. Opex'!D109)</f>
        <v>186.91519</v>
      </c>
      <c r="E108" s="140">
        <f>SUM('[1]3. Opex'!E109,'[2]3. Opex'!E109)</f>
        <v>0</v>
      </c>
      <c r="F108" s="140">
        <f>SUM('[1]3. Opex'!F109,'[2]3. Opex'!F109)</f>
        <v>0</v>
      </c>
      <c r="G108" s="140">
        <f>SUM('[1]3. Opex'!G109,'[2]3. Opex'!G109)</f>
        <v>0</v>
      </c>
      <c r="H108" s="140">
        <f>SUM('[1]3. Opex'!H109,'[2]3. Opex'!H109)</f>
        <v>0</v>
      </c>
      <c r="I108" s="140">
        <f>SUM('[1]3. Opex'!I109,'[2]3. Opex'!I109)</f>
        <v>0</v>
      </c>
      <c r="J108" s="140">
        <f>SUM('[1]3. Opex'!J109,'[2]3. Opex'!J109)</f>
        <v>0</v>
      </c>
      <c r="K108" s="140">
        <f>SUM('[1]3. Opex'!K109,'[2]3. Opex'!K109)</f>
        <v>4954.4787100000012</v>
      </c>
      <c r="L108" s="141"/>
      <c r="M108" s="141"/>
      <c r="N108" s="141"/>
      <c r="O108" s="141"/>
      <c r="P108" s="141"/>
      <c r="Q108" s="141"/>
      <c r="R108" s="141"/>
      <c r="S108" s="141"/>
      <c r="T108" s="141"/>
      <c r="U108" s="141"/>
    </row>
    <row r="109" spans="1:21" x14ac:dyDescent="0.25">
      <c r="A109" t="s">
        <v>706</v>
      </c>
      <c r="B109" s="49" t="s">
        <v>501</v>
      </c>
      <c r="C109" s="46" t="s">
        <v>574</v>
      </c>
      <c r="D109" s="140">
        <f>SUM('[1]3. Opex'!D110,'[2]3. Opex'!D110)</f>
        <v>-3046.1820200000002</v>
      </c>
      <c r="E109" s="140">
        <f>SUM('[1]3. Opex'!E110,'[2]3. Opex'!E110)</f>
        <v>0</v>
      </c>
      <c r="F109" s="140">
        <f>SUM('[1]3. Opex'!F110,'[2]3. Opex'!F110)</f>
        <v>0</v>
      </c>
      <c r="G109" s="140">
        <f>SUM('[1]3. Opex'!G110,'[2]3. Opex'!G110)</f>
        <v>0</v>
      </c>
      <c r="H109" s="140">
        <f>SUM('[1]3. Opex'!H110,'[2]3. Opex'!H110)</f>
        <v>0</v>
      </c>
      <c r="I109" s="140">
        <f>SUM('[1]3. Opex'!I110,'[2]3. Opex'!I110)</f>
        <v>0</v>
      </c>
      <c r="J109" s="140">
        <f>SUM('[1]3. Opex'!J110,'[2]3. Opex'!J110)</f>
        <v>0</v>
      </c>
      <c r="K109" s="140">
        <f>SUM('[1]3. Opex'!K110,'[2]3. Opex'!K110)</f>
        <v>0</v>
      </c>
      <c r="L109" s="141"/>
      <c r="M109" s="141"/>
      <c r="N109" s="141"/>
      <c r="O109" s="141"/>
      <c r="P109" s="141"/>
      <c r="Q109" s="141"/>
      <c r="R109" s="141"/>
      <c r="S109" s="141"/>
      <c r="T109" s="141"/>
      <c r="U109" s="141"/>
    </row>
    <row r="110" spans="1:21" x14ac:dyDescent="0.25">
      <c r="A110" t="s">
        <v>707</v>
      </c>
      <c r="B110" s="49" t="s">
        <v>502</v>
      </c>
      <c r="C110" s="46" t="s">
        <v>574</v>
      </c>
      <c r="D110" s="140">
        <f>SUM('[1]3. Opex'!D111,'[2]3. Opex'!D111)</f>
        <v>0</v>
      </c>
      <c r="E110" s="140">
        <f>SUM('[1]3. Opex'!E111,'[2]3. Opex'!E111)</f>
        <v>0</v>
      </c>
      <c r="F110" s="140">
        <f>SUM('[1]3. Opex'!F111,'[2]3. Opex'!F111)</f>
        <v>0</v>
      </c>
      <c r="G110" s="140">
        <f>SUM('[1]3. Opex'!G111,'[2]3. Opex'!G111)</f>
        <v>0</v>
      </c>
      <c r="H110" s="140">
        <f>SUM('[1]3. Opex'!H111,'[2]3. Opex'!H111)</f>
        <v>0</v>
      </c>
      <c r="I110" s="140">
        <f>SUM('[1]3. Opex'!I111,'[2]3. Opex'!I111)</f>
        <v>0</v>
      </c>
      <c r="J110" s="140">
        <f>SUM('[1]3. Opex'!J111,'[2]3. Opex'!J111)</f>
        <v>0</v>
      </c>
      <c r="K110" s="140">
        <f>SUM('[1]3. Opex'!K111,'[2]3. Opex'!K111)</f>
        <v>0</v>
      </c>
      <c r="L110" s="141"/>
      <c r="M110" s="141"/>
      <c r="N110" s="141"/>
      <c r="O110" s="141"/>
      <c r="P110" s="141"/>
      <c r="Q110" s="141"/>
      <c r="R110" s="141"/>
      <c r="S110" s="141"/>
      <c r="T110" s="141"/>
      <c r="U110" s="141"/>
    </row>
    <row r="111" spans="1:21" ht="30" x14ac:dyDescent="0.25">
      <c r="A111" t="s">
        <v>708</v>
      </c>
      <c r="B111" s="49" t="s">
        <v>503</v>
      </c>
      <c r="C111" s="46" t="s">
        <v>574</v>
      </c>
      <c r="D111" s="140">
        <f>SUM('[1]3. Opex'!D112,'[2]3. Opex'!D112)</f>
        <v>0</v>
      </c>
      <c r="E111" s="140">
        <f>SUM('[1]3. Opex'!E112,'[2]3. Opex'!E112)</f>
        <v>0</v>
      </c>
      <c r="F111" s="140">
        <f>SUM('[1]3. Opex'!F112,'[2]3. Opex'!F112)</f>
        <v>0</v>
      </c>
      <c r="G111" s="140">
        <f>SUM('[1]3. Opex'!G112,'[2]3. Opex'!G112)</f>
        <v>0</v>
      </c>
      <c r="H111" s="140">
        <f>SUM('[1]3. Opex'!H112,'[2]3. Opex'!H112)</f>
        <v>0</v>
      </c>
      <c r="I111" s="140">
        <f>SUM('[1]3. Opex'!I112,'[2]3. Opex'!I112)</f>
        <v>0</v>
      </c>
      <c r="J111" s="140">
        <f>SUM('[1]3. Opex'!J112,'[2]3. Opex'!J112)</f>
        <v>0</v>
      </c>
      <c r="K111" s="140">
        <f>SUM('[1]3. Opex'!K112,'[2]3. Opex'!K112)</f>
        <v>0</v>
      </c>
      <c r="L111" s="141"/>
      <c r="M111" s="141"/>
      <c r="N111" s="141"/>
      <c r="O111" s="141"/>
      <c r="P111" s="141"/>
      <c r="Q111" s="141"/>
      <c r="R111" s="141"/>
      <c r="S111" s="141"/>
      <c r="T111" s="141"/>
      <c r="U111" s="141"/>
    </row>
    <row r="112" spans="1:21" x14ac:dyDescent="0.25">
      <c r="A112" t="s">
        <v>709</v>
      </c>
      <c r="B112" s="49" t="s">
        <v>504</v>
      </c>
      <c r="C112" s="46" t="s">
        <v>574</v>
      </c>
      <c r="D112" s="140">
        <f>SUM('[1]3. Opex'!D113,'[2]3. Opex'!D113)</f>
        <v>0</v>
      </c>
      <c r="E112" s="140">
        <f>SUM('[1]3. Opex'!E113,'[2]3. Opex'!E113)</f>
        <v>0</v>
      </c>
      <c r="F112" s="140">
        <f>SUM('[1]3. Opex'!F113,'[2]3. Opex'!F113)</f>
        <v>0</v>
      </c>
      <c r="G112" s="140">
        <f>SUM('[1]3. Opex'!G113,'[2]3. Opex'!G113)</f>
        <v>0</v>
      </c>
      <c r="H112" s="140">
        <f>SUM('[1]3. Opex'!H113,'[2]3. Opex'!H113)</f>
        <v>0</v>
      </c>
      <c r="I112" s="140">
        <f>SUM('[1]3. Opex'!I113,'[2]3. Opex'!I113)</f>
        <v>0</v>
      </c>
      <c r="J112" s="140">
        <f>SUM('[1]3. Opex'!J113,'[2]3. Opex'!J113)</f>
        <v>0</v>
      </c>
      <c r="K112" s="140">
        <f>SUM('[1]3. Opex'!K113,'[2]3. Opex'!K113)</f>
        <v>4954.4787100000012</v>
      </c>
      <c r="L112" s="141"/>
      <c r="M112" s="141"/>
      <c r="N112" s="141"/>
      <c r="O112" s="141"/>
      <c r="P112" s="141"/>
      <c r="Q112" s="141"/>
      <c r="R112" s="141"/>
      <c r="S112" s="141"/>
      <c r="T112" s="141"/>
      <c r="U112" s="141"/>
    </row>
    <row r="113" spans="1:21" x14ac:dyDescent="0.25">
      <c r="B113" s="45" t="s">
        <v>492</v>
      </c>
      <c r="D113" s="141"/>
      <c r="E113" s="141"/>
      <c r="F113" s="141"/>
      <c r="G113" s="141"/>
      <c r="H113" s="141"/>
      <c r="I113" s="141"/>
      <c r="J113" s="141"/>
      <c r="K113" s="141"/>
      <c r="L113" s="141"/>
      <c r="M113" s="141"/>
      <c r="N113" s="141"/>
      <c r="O113" s="141"/>
      <c r="P113" s="141"/>
      <c r="Q113" s="141"/>
      <c r="R113" s="141"/>
      <c r="S113" s="141"/>
      <c r="T113" s="141"/>
      <c r="U113" s="141"/>
    </row>
    <row r="114" spans="1:21" x14ac:dyDescent="0.25">
      <c r="A114" t="s">
        <v>710</v>
      </c>
      <c r="B114" s="49" t="s">
        <v>499</v>
      </c>
      <c r="C114" s="46" t="s">
        <v>574</v>
      </c>
      <c r="D114" s="140">
        <f>SUM('[1]3. Opex'!D115,'[2]3. Opex'!D115)</f>
        <v>0</v>
      </c>
      <c r="E114" s="140">
        <f>SUM('[1]3. Opex'!E115,'[2]3. Opex'!E115)</f>
        <v>0</v>
      </c>
      <c r="F114" s="140">
        <f>SUM('[1]3. Opex'!F115,'[2]3. Opex'!F115)</f>
        <v>0</v>
      </c>
      <c r="G114" s="140">
        <f>SUM('[1]3. Opex'!G115,'[2]3. Opex'!G115)</f>
        <v>0</v>
      </c>
      <c r="H114" s="140">
        <f>SUM('[1]3. Opex'!H115,'[2]3. Opex'!H115)</f>
        <v>0</v>
      </c>
      <c r="I114" s="140">
        <f>SUM('[1]3. Opex'!I115,'[2]3. Opex'!I115)</f>
        <v>0</v>
      </c>
      <c r="J114" s="140">
        <f>SUM('[1]3. Opex'!J115,'[2]3. Opex'!J115)</f>
        <v>0</v>
      </c>
      <c r="K114" s="140">
        <f>SUM('[1]3. Opex'!K115,'[2]3. Opex'!K115)</f>
        <v>0</v>
      </c>
      <c r="L114" s="141"/>
      <c r="M114" s="141"/>
      <c r="N114" s="141"/>
      <c r="O114" s="141"/>
      <c r="P114" s="141"/>
      <c r="Q114" s="141"/>
      <c r="R114" s="141"/>
      <c r="S114" s="141"/>
      <c r="T114" s="141"/>
      <c r="U114" s="141"/>
    </row>
    <row r="115" spans="1:21" x14ac:dyDescent="0.25">
      <c r="A115" t="s">
        <v>711</v>
      </c>
      <c r="B115" s="49" t="s">
        <v>500</v>
      </c>
      <c r="C115" s="46" t="s">
        <v>574</v>
      </c>
      <c r="D115" s="140">
        <f>SUM('[1]3. Opex'!D116,'[2]3. Opex'!D116)</f>
        <v>0</v>
      </c>
      <c r="E115" s="140">
        <f>SUM('[1]3. Opex'!E116,'[2]3. Opex'!E116)</f>
        <v>0</v>
      </c>
      <c r="F115" s="140">
        <f>SUM('[1]3. Opex'!F116,'[2]3. Opex'!F116)</f>
        <v>0</v>
      </c>
      <c r="G115" s="140">
        <f>SUM('[1]3. Opex'!G116,'[2]3. Opex'!G116)</f>
        <v>0</v>
      </c>
      <c r="H115" s="140">
        <f>SUM('[1]3. Opex'!H116,'[2]3. Opex'!H116)</f>
        <v>0</v>
      </c>
      <c r="I115" s="140">
        <f>SUM('[1]3. Opex'!I116,'[2]3. Opex'!I116)</f>
        <v>0</v>
      </c>
      <c r="J115" s="140">
        <f>SUM('[1]3. Opex'!J116,'[2]3. Opex'!J116)</f>
        <v>0</v>
      </c>
      <c r="K115" s="140">
        <f>SUM('[1]3. Opex'!K116,'[2]3. Opex'!K116)</f>
        <v>0</v>
      </c>
      <c r="L115" s="141"/>
      <c r="M115" s="141"/>
      <c r="N115" s="141"/>
      <c r="O115" s="141"/>
      <c r="P115" s="141"/>
      <c r="Q115" s="141"/>
      <c r="R115" s="141"/>
      <c r="S115" s="141"/>
      <c r="T115" s="141"/>
      <c r="U115" s="141"/>
    </row>
    <row r="116" spans="1:21" x14ac:dyDescent="0.25">
      <c r="A116" t="s">
        <v>712</v>
      </c>
      <c r="B116" s="49" t="s">
        <v>501</v>
      </c>
      <c r="C116" s="46" t="s">
        <v>574</v>
      </c>
      <c r="D116" s="140">
        <f>SUM('[1]3. Opex'!D117,'[2]3. Opex'!D117)</f>
        <v>0</v>
      </c>
      <c r="E116" s="140">
        <f>SUM('[1]3. Opex'!E117,'[2]3. Opex'!E117)</f>
        <v>0</v>
      </c>
      <c r="F116" s="140">
        <f>SUM('[1]3. Opex'!F117,'[2]3. Opex'!F117)</f>
        <v>0</v>
      </c>
      <c r="G116" s="140">
        <f>SUM('[1]3. Opex'!G117,'[2]3. Opex'!G117)</f>
        <v>0</v>
      </c>
      <c r="H116" s="140">
        <f>SUM('[1]3. Opex'!H117,'[2]3. Opex'!H117)</f>
        <v>0</v>
      </c>
      <c r="I116" s="140">
        <f>SUM('[1]3. Opex'!I117,'[2]3. Opex'!I117)</f>
        <v>0</v>
      </c>
      <c r="J116" s="140">
        <f>SUM('[1]3. Opex'!J117,'[2]3. Opex'!J117)</f>
        <v>0</v>
      </c>
      <c r="K116" s="140">
        <f>SUM('[1]3. Opex'!K117,'[2]3. Opex'!K117)</f>
        <v>0</v>
      </c>
      <c r="L116" s="141"/>
      <c r="M116" s="141"/>
      <c r="N116" s="141"/>
      <c r="O116" s="141"/>
      <c r="P116" s="141"/>
      <c r="Q116" s="141"/>
      <c r="R116" s="141"/>
      <c r="S116" s="141"/>
      <c r="T116" s="141"/>
      <c r="U116" s="141"/>
    </row>
    <row r="117" spans="1:21" x14ac:dyDescent="0.25">
      <c r="A117" t="s">
        <v>713</v>
      </c>
      <c r="B117" s="49" t="s">
        <v>502</v>
      </c>
      <c r="C117" s="46" t="s">
        <v>574</v>
      </c>
      <c r="D117" s="140">
        <f>SUM('[1]3. Opex'!D118,'[2]3. Opex'!D118)</f>
        <v>0</v>
      </c>
      <c r="E117" s="140">
        <f>SUM('[1]3. Opex'!E118,'[2]3. Opex'!E118)</f>
        <v>0</v>
      </c>
      <c r="F117" s="140">
        <f>SUM('[1]3. Opex'!F118,'[2]3. Opex'!F118)</f>
        <v>0</v>
      </c>
      <c r="G117" s="140">
        <f>SUM('[1]3. Opex'!G118,'[2]3. Opex'!G118)</f>
        <v>0</v>
      </c>
      <c r="H117" s="140">
        <f>SUM('[1]3. Opex'!H118,'[2]3. Opex'!H118)</f>
        <v>0</v>
      </c>
      <c r="I117" s="140">
        <f>SUM('[1]3. Opex'!I118,'[2]3. Opex'!I118)</f>
        <v>0</v>
      </c>
      <c r="J117" s="140">
        <f>SUM('[1]3. Opex'!J118,'[2]3. Opex'!J118)</f>
        <v>0</v>
      </c>
      <c r="K117" s="140">
        <f>SUM('[1]3. Opex'!K118,'[2]3. Opex'!K118)</f>
        <v>0</v>
      </c>
      <c r="L117" s="141"/>
      <c r="M117" s="141"/>
      <c r="N117" s="141"/>
      <c r="O117" s="141"/>
      <c r="P117" s="141"/>
      <c r="Q117" s="141"/>
      <c r="R117" s="141"/>
      <c r="S117" s="141"/>
      <c r="T117" s="141"/>
      <c r="U117" s="141"/>
    </row>
    <row r="118" spans="1:21" ht="30" x14ac:dyDescent="0.25">
      <c r="A118" t="s">
        <v>714</v>
      </c>
      <c r="B118" s="49" t="s">
        <v>503</v>
      </c>
      <c r="C118" s="46" t="s">
        <v>574</v>
      </c>
      <c r="D118" s="140">
        <f>SUM('[1]3. Opex'!D119,'[2]3. Opex'!D119)</f>
        <v>0</v>
      </c>
      <c r="E118" s="140">
        <f>SUM('[1]3. Opex'!E119,'[2]3. Opex'!E119)</f>
        <v>0</v>
      </c>
      <c r="F118" s="140">
        <f>SUM('[1]3. Opex'!F119,'[2]3. Opex'!F119)</f>
        <v>0</v>
      </c>
      <c r="G118" s="140">
        <f>SUM('[1]3. Opex'!G119,'[2]3. Opex'!G119)</f>
        <v>0</v>
      </c>
      <c r="H118" s="140">
        <f>SUM('[1]3. Opex'!H119,'[2]3. Opex'!H119)</f>
        <v>0</v>
      </c>
      <c r="I118" s="140">
        <f>SUM('[1]3. Opex'!I119,'[2]3. Opex'!I119)</f>
        <v>0</v>
      </c>
      <c r="J118" s="140">
        <f>SUM('[1]3. Opex'!J119,'[2]3. Opex'!J119)</f>
        <v>0</v>
      </c>
      <c r="K118" s="140">
        <f>SUM('[1]3. Opex'!K119,'[2]3. Opex'!K119)</f>
        <v>0</v>
      </c>
      <c r="L118" s="141"/>
      <c r="M118" s="141"/>
      <c r="N118" s="141"/>
      <c r="O118" s="141"/>
      <c r="P118" s="141"/>
      <c r="Q118" s="141"/>
      <c r="R118" s="141"/>
      <c r="S118" s="141"/>
      <c r="T118" s="141"/>
      <c r="U118" s="141"/>
    </row>
    <row r="119" spans="1:21" x14ac:dyDescent="0.25">
      <c r="A119" t="s">
        <v>715</v>
      </c>
      <c r="B119" s="49" t="s">
        <v>504</v>
      </c>
      <c r="C119" s="46" t="s">
        <v>574</v>
      </c>
      <c r="D119" s="140">
        <f>SUM('[1]3. Opex'!D120,'[2]3. Opex'!D120)</f>
        <v>0</v>
      </c>
      <c r="E119" s="140">
        <f>SUM('[1]3. Opex'!E120,'[2]3. Opex'!E120)</f>
        <v>0</v>
      </c>
      <c r="F119" s="140">
        <f>SUM('[1]3. Opex'!F120,'[2]3. Opex'!F120)</f>
        <v>0</v>
      </c>
      <c r="G119" s="140">
        <f>SUM('[1]3. Opex'!G120,'[2]3. Opex'!G120)</f>
        <v>0</v>
      </c>
      <c r="H119" s="140">
        <f>SUM('[1]3. Opex'!H120,'[2]3. Opex'!H120)</f>
        <v>0</v>
      </c>
      <c r="I119" s="140">
        <f>SUM('[1]3. Opex'!I120,'[2]3. Opex'!I120)</f>
        <v>0</v>
      </c>
      <c r="J119" s="140">
        <f>SUM('[1]3. Opex'!J120,'[2]3. Opex'!J120)</f>
        <v>0</v>
      </c>
      <c r="K119" s="140">
        <f>SUM('[1]3. Opex'!K120,'[2]3. Opex'!K120)</f>
        <v>0</v>
      </c>
      <c r="L119" s="141"/>
      <c r="M119" s="141"/>
      <c r="N119" s="141"/>
      <c r="O119" s="141"/>
      <c r="P119" s="141"/>
      <c r="Q119" s="141"/>
      <c r="R119" s="141"/>
      <c r="S119" s="141"/>
      <c r="T119" s="141"/>
      <c r="U119" s="141"/>
    </row>
    <row r="120" spans="1:21" x14ac:dyDescent="0.25">
      <c r="B120" s="45" t="s">
        <v>716</v>
      </c>
      <c r="D120" s="141"/>
      <c r="E120" s="141"/>
      <c r="F120" s="141"/>
      <c r="G120" s="141"/>
      <c r="H120" s="141"/>
      <c r="I120" s="141"/>
      <c r="J120" s="141"/>
      <c r="K120" s="141"/>
      <c r="L120" s="141"/>
      <c r="M120" s="141"/>
      <c r="N120" s="141"/>
      <c r="O120" s="141"/>
      <c r="P120" s="141"/>
      <c r="Q120" s="141"/>
      <c r="R120" s="141"/>
      <c r="S120" s="141"/>
      <c r="T120" s="141"/>
      <c r="U120" s="141"/>
    </row>
    <row r="121" spans="1:21" x14ac:dyDescent="0.25">
      <c r="B121" s="45" t="s">
        <v>491</v>
      </c>
      <c r="D121" s="141"/>
      <c r="E121" s="141"/>
      <c r="F121" s="141"/>
      <c r="G121" s="141"/>
      <c r="H121" s="141"/>
      <c r="I121" s="141"/>
      <c r="J121" s="141"/>
      <c r="K121" s="141"/>
      <c r="L121" s="141"/>
      <c r="M121" s="141"/>
      <c r="N121" s="141"/>
      <c r="O121" s="141"/>
      <c r="P121" s="141"/>
      <c r="Q121" s="141"/>
      <c r="R121" s="141"/>
      <c r="S121" s="141"/>
      <c r="T121" s="141"/>
      <c r="U121" s="141"/>
    </row>
    <row r="122" spans="1:21" x14ac:dyDescent="0.25">
      <c r="A122" t="s">
        <v>717</v>
      </c>
      <c r="B122" s="49" t="s">
        <v>499</v>
      </c>
      <c r="C122" s="46" t="s">
        <v>574</v>
      </c>
      <c r="D122" s="140">
        <f>SUM('[1]3. Opex'!D123,'[2]3. Opex'!D123)</f>
        <v>0</v>
      </c>
      <c r="E122" s="140">
        <f>SUM('[1]3. Opex'!E123,'[2]3. Opex'!E123)</f>
        <v>0</v>
      </c>
      <c r="F122" s="140">
        <f>SUM('[1]3. Opex'!F123,'[2]3. Opex'!F123)</f>
        <v>0</v>
      </c>
      <c r="G122" s="140">
        <f>SUM('[1]3. Opex'!G123,'[2]3. Opex'!G123)</f>
        <v>0</v>
      </c>
      <c r="H122" s="140">
        <f>SUM('[1]3. Opex'!H123,'[2]3. Opex'!H123)</f>
        <v>0</v>
      </c>
      <c r="I122" s="140">
        <f>SUM('[1]3. Opex'!I123,'[2]3. Opex'!I123)</f>
        <v>0</v>
      </c>
      <c r="J122" s="140">
        <f>SUM('[1]3. Opex'!J123,'[2]3. Opex'!J123)</f>
        <v>0</v>
      </c>
      <c r="K122" s="140">
        <f>SUM('[1]3. Opex'!K123,'[2]3. Opex'!K123)</f>
        <v>0</v>
      </c>
      <c r="L122" s="141"/>
      <c r="M122" s="141"/>
      <c r="N122" s="141"/>
      <c r="O122" s="141"/>
      <c r="P122" s="141"/>
      <c r="Q122" s="141"/>
      <c r="R122" s="141"/>
      <c r="S122" s="141"/>
      <c r="T122" s="141"/>
      <c r="U122" s="141"/>
    </row>
    <row r="123" spans="1:21" x14ac:dyDescent="0.25">
      <c r="A123" t="s">
        <v>718</v>
      </c>
      <c r="B123" s="49" t="s">
        <v>500</v>
      </c>
      <c r="C123" s="46" t="s">
        <v>574</v>
      </c>
      <c r="D123" s="140">
        <f>SUM('[1]3. Opex'!D124,'[2]3. Opex'!D124)</f>
        <v>0</v>
      </c>
      <c r="E123" s="140">
        <f>SUM('[1]3. Opex'!E124,'[2]3. Opex'!E124)</f>
        <v>0</v>
      </c>
      <c r="F123" s="140">
        <f>SUM('[1]3. Opex'!F124,'[2]3. Opex'!F124)</f>
        <v>0</v>
      </c>
      <c r="G123" s="140">
        <f>SUM('[1]3. Opex'!G124,'[2]3. Opex'!G124)</f>
        <v>0</v>
      </c>
      <c r="H123" s="140">
        <f>SUM('[1]3. Opex'!H124,'[2]3. Opex'!H124)</f>
        <v>0</v>
      </c>
      <c r="I123" s="140">
        <f>SUM('[1]3. Opex'!I124,'[2]3. Opex'!I124)</f>
        <v>0</v>
      </c>
      <c r="J123" s="140">
        <f>SUM('[1]3. Opex'!J124,'[2]3. Opex'!J124)</f>
        <v>0</v>
      </c>
      <c r="K123" s="140">
        <f>SUM('[1]3. Opex'!K124,'[2]3. Opex'!K124)</f>
        <v>1960</v>
      </c>
      <c r="L123" s="141"/>
      <c r="M123" s="141"/>
      <c r="N123" s="141"/>
      <c r="O123" s="141"/>
      <c r="P123" s="141"/>
      <c r="Q123" s="141"/>
      <c r="R123" s="141"/>
      <c r="S123" s="141"/>
      <c r="T123" s="141"/>
      <c r="U123" s="141"/>
    </row>
    <row r="124" spans="1:21" x14ac:dyDescent="0.25">
      <c r="A124" t="s">
        <v>719</v>
      </c>
      <c r="B124" s="49" t="s">
        <v>501</v>
      </c>
      <c r="C124" s="46" t="s">
        <v>574</v>
      </c>
      <c r="D124" s="140">
        <f>SUM('[1]3. Opex'!D125,'[2]3. Opex'!D125)</f>
        <v>0</v>
      </c>
      <c r="E124" s="140">
        <f>SUM('[1]3. Opex'!E125,'[2]3. Opex'!E125)</f>
        <v>0</v>
      </c>
      <c r="F124" s="140">
        <f>SUM('[1]3. Opex'!F125,'[2]3. Opex'!F125)</f>
        <v>0</v>
      </c>
      <c r="G124" s="140">
        <f>SUM('[1]3. Opex'!G125,'[2]3. Opex'!G125)</f>
        <v>0</v>
      </c>
      <c r="H124" s="140">
        <f>SUM('[1]3. Opex'!H125,'[2]3. Opex'!H125)</f>
        <v>0</v>
      </c>
      <c r="I124" s="140">
        <f>SUM('[1]3. Opex'!I125,'[2]3. Opex'!I125)</f>
        <v>0</v>
      </c>
      <c r="J124" s="140">
        <f>SUM('[1]3. Opex'!J125,'[2]3. Opex'!J125)</f>
        <v>0</v>
      </c>
      <c r="K124" s="140">
        <f>SUM('[1]3. Opex'!K125,'[2]3. Opex'!K125)</f>
        <v>0</v>
      </c>
      <c r="L124" s="141"/>
      <c r="M124" s="141"/>
      <c r="N124" s="141"/>
      <c r="O124" s="141"/>
      <c r="P124" s="141"/>
      <c r="Q124" s="141"/>
      <c r="R124" s="141"/>
      <c r="S124" s="141"/>
      <c r="T124" s="141"/>
      <c r="U124" s="141"/>
    </row>
    <row r="125" spans="1:21" x14ac:dyDescent="0.25">
      <c r="A125" t="s">
        <v>720</v>
      </c>
      <c r="B125" s="49" t="s">
        <v>502</v>
      </c>
      <c r="C125" s="46" t="s">
        <v>574</v>
      </c>
      <c r="D125" s="140">
        <f>SUM('[1]3. Opex'!D126,'[2]3. Opex'!D126)</f>
        <v>0</v>
      </c>
      <c r="E125" s="140">
        <f>SUM('[1]3. Opex'!E126,'[2]3. Opex'!E126)</f>
        <v>0</v>
      </c>
      <c r="F125" s="140">
        <f>SUM('[1]3. Opex'!F126,'[2]3. Opex'!F126)</f>
        <v>0</v>
      </c>
      <c r="G125" s="140">
        <f>SUM('[1]3. Opex'!G126,'[2]3. Opex'!G126)</f>
        <v>0</v>
      </c>
      <c r="H125" s="140">
        <f>SUM('[1]3. Opex'!H126,'[2]3. Opex'!H126)</f>
        <v>0</v>
      </c>
      <c r="I125" s="140">
        <f>SUM('[1]3. Opex'!I126,'[2]3. Opex'!I126)</f>
        <v>0</v>
      </c>
      <c r="J125" s="140">
        <f>SUM('[1]3. Opex'!J126,'[2]3. Opex'!J126)</f>
        <v>0</v>
      </c>
      <c r="K125" s="140">
        <f>SUM('[1]3. Opex'!K126,'[2]3. Opex'!K126)</f>
        <v>0</v>
      </c>
      <c r="L125" s="141"/>
      <c r="M125" s="141"/>
      <c r="N125" s="141"/>
      <c r="O125" s="141"/>
      <c r="P125" s="141"/>
      <c r="Q125" s="141"/>
      <c r="R125" s="141"/>
      <c r="S125" s="141"/>
      <c r="T125" s="141"/>
      <c r="U125" s="141"/>
    </row>
    <row r="126" spans="1:21" ht="30" x14ac:dyDescent="0.25">
      <c r="A126" t="s">
        <v>721</v>
      </c>
      <c r="B126" s="49" t="s">
        <v>503</v>
      </c>
      <c r="C126" s="46" t="s">
        <v>574</v>
      </c>
      <c r="D126" s="140">
        <f>SUM('[1]3. Opex'!D127,'[2]3. Opex'!D127)</f>
        <v>0</v>
      </c>
      <c r="E126" s="140">
        <f>SUM('[1]3. Opex'!E127,'[2]3. Opex'!E127)</f>
        <v>0</v>
      </c>
      <c r="F126" s="140">
        <f>SUM('[1]3. Opex'!F127,'[2]3. Opex'!F127)</f>
        <v>0</v>
      </c>
      <c r="G126" s="140">
        <f>SUM('[1]3. Opex'!G127,'[2]3. Opex'!G127)</f>
        <v>0</v>
      </c>
      <c r="H126" s="140">
        <f>SUM('[1]3. Opex'!H127,'[2]3. Opex'!H127)</f>
        <v>0</v>
      </c>
      <c r="I126" s="140">
        <f>SUM('[1]3. Opex'!I127,'[2]3. Opex'!I127)</f>
        <v>0</v>
      </c>
      <c r="J126" s="140">
        <f>SUM('[1]3. Opex'!J127,'[2]3. Opex'!J127)</f>
        <v>0</v>
      </c>
      <c r="K126" s="140">
        <f>SUM('[1]3. Opex'!K127,'[2]3. Opex'!K127)</f>
        <v>0</v>
      </c>
      <c r="L126" s="141"/>
      <c r="M126" s="141"/>
      <c r="N126" s="141"/>
      <c r="O126" s="141"/>
      <c r="P126" s="141"/>
      <c r="Q126" s="141"/>
      <c r="R126" s="141"/>
      <c r="S126" s="141"/>
      <c r="T126" s="141"/>
      <c r="U126" s="141"/>
    </row>
    <row r="127" spans="1:21" x14ac:dyDescent="0.25">
      <c r="A127" t="s">
        <v>722</v>
      </c>
      <c r="B127" s="49" t="s">
        <v>504</v>
      </c>
      <c r="C127" s="46" t="s">
        <v>574</v>
      </c>
      <c r="D127" s="140">
        <f>SUM('[1]3. Opex'!D128,'[2]3. Opex'!D128)</f>
        <v>0</v>
      </c>
      <c r="E127" s="140">
        <f>SUM('[1]3. Opex'!E128,'[2]3. Opex'!E128)</f>
        <v>0</v>
      </c>
      <c r="F127" s="140">
        <f>SUM('[1]3. Opex'!F128,'[2]3. Opex'!F128)</f>
        <v>0</v>
      </c>
      <c r="G127" s="140">
        <f>SUM('[1]3. Opex'!G128,'[2]3. Opex'!G128)</f>
        <v>0</v>
      </c>
      <c r="H127" s="140">
        <f>SUM('[1]3. Opex'!H128,'[2]3. Opex'!H128)</f>
        <v>0</v>
      </c>
      <c r="I127" s="140">
        <f>SUM('[1]3. Opex'!I128,'[2]3. Opex'!I128)</f>
        <v>0</v>
      </c>
      <c r="J127" s="140">
        <f>SUM('[1]3. Opex'!J128,'[2]3. Opex'!J128)</f>
        <v>0</v>
      </c>
      <c r="K127" s="140">
        <f>SUM('[1]3. Opex'!K128,'[2]3. Opex'!K128)</f>
        <v>1960</v>
      </c>
      <c r="L127" s="141"/>
      <c r="M127" s="141"/>
      <c r="N127" s="141"/>
      <c r="O127" s="141"/>
      <c r="P127" s="141"/>
      <c r="Q127" s="141"/>
      <c r="R127" s="141"/>
      <c r="S127" s="141"/>
      <c r="T127" s="141"/>
      <c r="U127" s="141"/>
    </row>
    <row r="128" spans="1:21" x14ac:dyDescent="0.25">
      <c r="B128" s="45" t="s">
        <v>492</v>
      </c>
      <c r="D128" s="141"/>
      <c r="E128" s="141"/>
      <c r="F128" s="141"/>
      <c r="G128" s="141"/>
      <c r="H128" s="141"/>
      <c r="I128" s="141"/>
      <c r="J128" s="141"/>
      <c r="K128" s="141"/>
      <c r="L128" s="141"/>
      <c r="M128" s="141"/>
      <c r="N128" s="141"/>
      <c r="O128" s="141"/>
      <c r="P128" s="141"/>
      <c r="Q128" s="141"/>
      <c r="R128" s="141"/>
      <c r="S128" s="141"/>
      <c r="T128" s="141"/>
      <c r="U128" s="141"/>
    </row>
    <row r="129" spans="1:21" x14ac:dyDescent="0.25">
      <c r="A129" t="s">
        <v>723</v>
      </c>
      <c r="B129" s="49" t="s">
        <v>499</v>
      </c>
      <c r="C129" s="46" t="s">
        <v>574</v>
      </c>
      <c r="D129" s="140">
        <f>SUM('[1]3. Opex'!D130,'[2]3. Opex'!D130)</f>
        <v>0</v>
      </c>
      <c r="E129" s="140">
        <f>SUM('[1]3. Opex'!E130,'[2]3. Opex'!E130)</f>
        <v>0</v>
      </c>
      <c r="F129" s="140">
        <f>SUM('[1]3. Opex'!F130,'[2]3. Opex'!F130)</f>
        <v>0</v>
      </c>
      <c r="G129" s="140">
        <f>SUM('[1]3. Opex'!G130,'[2]3. Opex'!G130)</f>
        <v>0</v>
      </c>
      <c r="H129" s="140">
        <f>SUM('[1]3. Opex'!H130,'[2]3. Opex'!H130)</f>
        <v>0</v>
      </c>
      <c r="I129" s="140">
        <f>SUM('[1]3. Opex'!I130,'[2]3. Opex'!I130)</f>
        <v>0</v>
      </c>
      <c r="J129" s="140">
        <f>SUM('[1]3. Opex'!J130,'[2]3. Opex'!J130)</f>
        <v>0</v>
      </c>
      <c r="K129" s="140">
        <f>SUM('[1]3. Opex'!K130,'[2]3. Opex'!K130)</f>
        <v>0</v>
      </c>
      <c r="L129" s="141"/>
      <c r="M129" s="141"/>
      <c r="N129" s="141"/>
      <c r="O129" s="141"/>
      <c r="P129" s="141"/>
      <c r="Q129" s="141"/>
      <c r="R129" s="141"/>
      <c r="S129" s="141"/>
      <c r="T129" s="141"/>
      <c r="U129" s="141"/>
    </row>
    <row r="130" spans="1:21" x14ac:dyDescent="0.25">
      <c r="A130" t="s">
        <v>724</v>
      </c>
      <c r="B130" s="49" t="s">
        <v>500</v>
      </c>
      <c r="C130" s="46" t="s">
        <v>574</v>
      </c>
      <c r="D130" s="140">
        <f>SUM('[1]3. Opex'!D131,'[2]3. Opex'!D131)</f>
        <v>0</v>
      </c>
      <c r="E130" s="140">
        <f>SUM('[1]3. Opex'!E131,'[2]3. Opex'!E131)</f>
        <v>0</v>
      </c>
      <c r="F130" s="140">
        <f>SUM('[1]3. Opex'!F131,'[2]3. Opex'!F131)</f>
        <v>0</v>
      </c>
      <c r="G130" s="140">
        <f>SUM('[1]3. Opex'!G131,'[2]3. Opex'!G131)</f>
        <v>0</v>
      </c>
      <c r="H130" s="140">
        <f>SUM('[1]3. Opex'!H131,'[2]3. Opex'!H131)</f>
        <v>0</v>
      </c>
      <c r="I130" s="140">
        <f>SUM('[1]3. Opex'!I131,'[2]3. Opex'!I131)</f>
        <v>0</v>
      </c>
      <c r="J130" s="140">
        <f>SUM('[1]3. Opex'!J131,'[2]3. Opex'!J131)</f>
        <v>0</v>
      </c>
      <c r="K130" s="140">
        <f>SUM('[1]3. Opex'!K131,'[2]3. Opex'!K131)</f>
        <v>0</v>
      </c>
      <c r="L130" s="141"/>
      <c r="M130" s="141"/>
      <c r="N130" s="141"/>
      <c r="O130" s="141"/>
      <c r="P130" s="141"/>
      <c r="Q130" s="141"/>
      <c r="R130" s="141"/>
      <c r="S130" s="141"/>
      <c r="T130" s="141"/>
      <c r="U130" s="141"/>
    </row>
    <row r="131" spans="1:21" x14ac:dyDescent="0.25">
      <c r="A131" t="s">
        <v>725</v>
      </c>
      <c r="B131" s="49" t="s">
        <v>501</v>
      </c>
      <c r="C131" s="46" t="s">
        <v>574</v>
      </c>
      <c r="D131" s="140">
        <f>SUM('[1]3. Opex'!D132,'[2]3. Opex'!D132)</f>
        <v>0</v>
      </c>
      <c r="E131" s="140">
        <f>SUM('[1]3. Opex'!E132,'[2]3. Opex'!E132)</f>
        <v>0</v>
      </c>
      <c r="F131" s="140">
        <f>SUM('[1]3. Opex'!F132,'[2]3. Opex'!F132)</f>
        <v>0</v>
      </c>
      <c r="G131" s="140">
        <f>SUM('[1]3. Opex'!G132,'[2]3. Opex'!G132)</f>
        <v>0</v>
      </c>
      <c r="H131" s="140">
        <f>SUM('[1]3. Opex'!H132,'[2]3. Opex'!H132)</f>
        <v>0</v>
      </c>
      <c r="I131" s="140">
        <f>SUM('[1]3. Opex'!I132,'[2]3. Opex'!I132)</f>
        <v>0</v>
      </c>
      <c r="J131" s="140">
        <f>SUM('[1]3. Opex'!J132,'[2]3. Opex'!J132)</f>
        <v>0</v>
      </c>
      <c r="K131" s="140">
        <f>SUM('[1]3. Opex'!K132,'[2]3. Opex'!K132)</f>
        <v>0</v>
      </c>
      <c r="L131" s="141"/>
      <c r="M131" s="141"/>
      <c r="N131" s="141"/>
      <c r="O131" s="141"/>
      <c r="P131" s="141"/>
      <c r="Q131" s="141"/>
      <c r="R131" s="141"/>
      <c r="S131" s="141"/>
      <c r="T131" s="141"/>
      <c r="U131" s="141"/>
    </row>
    <row r="132" spans="1:21" x14ac:dyDescent="0.25">
      <c r="A132" t="s">
        <v>726</v>
      </c>
      <c r="B132" s="49" t="s">
        <v>502</v>
      </c>
      <c r="C132" s="46" t="s">
        <v>574</v>
      </c>
      <c r="D132" s="140">
        <f>SUM('[1]3. Opex'!D133,'[2]3. Opex'!D133)</f>
        <v>0</v>
      </c>
      <c r="E132" s="140">
        <f>SUM('[1]3. Opex'!E133,'[2]3. Opex'!E133)</f>
        <v>0</v>
      </c>
      <c r="F132" s="140">
        <f>SUM('[1]3. Opex'!F133,'[2]3. Opex'!F133)</f>
        <v>0</v>
      </c>
      <c r="G132" s="140">
        <f>SUM('[1]3. Opex'!G133,'[2]3. Opex'!G133)</f>
        <v>0</v>
      </c>
      <c r="H132" s="140">
        <f>SUM('[1]3. Opex'!H133,'[2]3. Opex'!H133)</f>
        <v>0</v>
      </c>
      <c r="I132" s="140">
        <f>SUM('[1]3. Opex'!I133,'[2]3. Opex'!I133)</f>
        <v>0</v>
      </c>
      <c r="J132" s="140">
        <f>SUM('[1]3. Opex'!J133,'[2]3. Opex'!J133)</f>
        <v>0</v>
      </c>
      <c r="K132" s="140">
        <f>SUM('[1]3. Opex'!K133,'[2]3. Opex'!K133)</f>
        <v>0</v>
      </c>
      <c r="L132" s="141"/>
      <c r="M132" s="141"/>
      <c r="N132" s="141"/>
      <c r="O132" s="141"/>
      <c r="P132" s="141"/>
      <c r="Q132" s="141"/>
      <c r="R132" s="141"/>
      <c r="S132" s="141"/>
      <c r="T132" s="141"/>
      <c r="U132" s="141"/>
    </row>
    <row r="133" spans="1:21" ht="30" x14ac:dyDescent="0.25">
      <c r="A133" t="s">
        <v>727</v>
      </c>
      <c r="B133" s="49" t="s">
        <v>503</v>
      </c>
      <c r="C133" s="46" t="s">
        <v>574</v>
      </c>
      <c r="D133" s="140">
        <f>SUM('[1]3. Opex'!D134,'[2]3. Opex'!D134)</f>
        <v>0</v>
      </c>
      <c r="E133" s="140">
        <f>SUM('[1]3. Opex'!E134,'[2]3. Opex'!E134)</f>
        <v>0</v>
      </c>
      <c r="F133" s="140">
        <f>SUM('[1]3. Opex'!F134,'[2]3. Opex'!F134)</f>
        <v>0</v>
      </c>
      <c r="G133" s="140">
        <f>SUM('[1]3. Opex'!G134,'[2]3. Opex'!G134)</f>
        <v>0</v>
      </c>
      <c r="H133" s="140">
        <f>SUM('[1]3. Opex'!H134,'[2]3. Opex'!H134)</f>
        <v>0</v>
      </c>
      <c r="I133" s="140">
        <f>SUM('[1]3. Opex'!I134,'[2]3. Opex'!I134)</f>
        <v>0</v>
      </c>
      <c r="J133" s="140">
        <f>SUM('[1]3. Opex'!J134,'[2]3. Opex'!J134)</f>
        <v>0</v>
      </c>
      <c r="K133" s="140">
        <f>SUM('[1]3. Opex'!K134,'[2]3. Opex'!K134)</f>
        <v>0</v>
      </c>
      <c r="L133" s="141"/>
      <c r="M133" s="141"/>
      <c r="N133" s="141"/>
      <c r="O133" s="141"/>
      <c r="P133" s="141"/>
      <c r="Q133" s="141"/>
      <c r="R133" s="141"/>
      <c r="S133" s="141"/>
      <c r="T133" s="141"/>
      <c r="U133" s="141"/>
    </row>
    <row r="134" spans="1:21" x14ac:dyDescent="0.25">
      <c r="A134" t="s">
        <v>728</v>
      </c>
      <c r="B134" s="49" t="s">
        <v>504</v>
      </c>
      <c r="C134" s="46" t="s">
        <v>574</v>
      </c>
      <c r="D134" s="140">
        <f>SUM('[1]3. Opex'!D135,'[2]3. Opex'!D135)</f>
        <v>0</v>
      </c>
      <c r="E134" s="140">
        <f>SUM('[1]3. Opex'!E135,'[2]3. Opex'!E135)</f>
        <v>0</v>
      </c>
      <c r="F134" s="140">
        <f>SUM('[1]3. Opex'!F135,'[2]3. Opex'!F135)</f>
        <v>0</v>
      </c>
      <c r="G134" s="140">
        <f>SUM('[1]3. Opex'!G135,'[2]3. Opex'!G135)</f>
        <v>0</v>
      </c>
      <c r="H134" s="140">
        <f>SUM('[1]3. Opex'!H135,'[2]3. Opex'!H135)</f>
        <v>0</v>
      </c>
      <c r="I134" s="140">
        <f>SUM('[1]3. Opex'!I135,'[2]3. Opex'!I135)</f>
        <v>0</v>
      </c>
      <c r="J134" s="140">
        <f>SUM('[1]3. Opex'!J135,'[2]3. Opex'!J135)</f>
        <v>0</v>
      </c>
      <c r="K134" s="140">
        <f>SUM('[1]3. Opex'!K135,'[2]3. Opex'!K135)</f>
        <v>0</v>
      </c>
      <c r="L134" s="141"/>
      <c r="M134" s="141"/>
      <c r="N134" s="141"/>
      <c r="O134" s="141"/>
      <c r="P134" s="141"/>
      <c r="Q134" s="141"/>
      <c r="R134" s="141"/>
      <c r="S134" s="141"/>
      <c r="T134" s="141"/>
      <c r="U134" s="141"/>
    </row>
    <row r="135" spans="1:21" x14ac:dyDescent="0.25">
      <c r="B135" s="45" t="s">
        <v>729</v>
      </c>
      <c r="D135" s="141"/>
      <c r="E135" s="141"/>
      <c r="F135" s="141"/>
      <c r="G135" s="141"/>
      <c r="H135" s="141"/>
      <c r="I135" s="141"/>
      <c r="J135" s="141"/>
      <c r="K135" s="141"/>
      <c r="L135" s="141"/>
      <c r="M135" s="141"/>
      <c r="N135" s="141"/>
      <c r="O135" s="141"/>
      <c r="P135" s="141"/>
      <c r="Q135" s="141"/>
      <c r="R135" s="141"/>
      <c r="S135" s="141"/>
      <c r="T135" s="141"/>
      <c r="U135" s="141"/>
    </row>
    <row r="136" spans="1:21" x14ac:dyDescent="0.25">
      <c r="B136" s="45" t="s">
        <v>491</v>
      </c>
      <c r="D136" s="141"/>
      <c r="E136" s="141"/>
      <c r="F136" s="141"/>
      <c r="G136" s="141"/>
      <c r="H136" s="141"/>
      <c r="I136" s="141"/>
      <c r="J136" s="141"/>
      <c r="K136" s="141"/>
      <c r="L136" s="141"/>
      <c r="M136" s="141"/>
      <c r="N136" s="141"/>
      <c r="O136" s="141"/>
      <c r="P136" s="141"/>
      <c r="Q136" s="141"/>
      <c r="R136" s="141"/>
      <c r="S136" s="141"/>
      <c r="T136" s="141"/>
      <c r="U136" s="141"/>
    </row>
    <row r="137" spans="1:21" x14ac:dyDescent="0.25">
      <c r="A137" t="s">
        <v>730</v>
      </c>
      <c r="B137" s="49" t="s">
        <v>499</v>
      </c>
      <c r="C137" s="46" t="s">
        <v>574</v>
      </c>
      <c r="D137" s="140">
        <f>SUM('[1]3. Opex'!D138,'[2]3. Opex'!D138)</f>
        <v>100</v>
      </c>
      <c r="E137" s="140">
        <f>SUM('[1]3. Opex'!E138,'[2]3. Opex'!E138)</f>
        <v>100</v>
      </c>
      <c r="F137" s="140">
        <f>SUM('[1]3. Opex'!F138,'[2]3. Opex'!F138)</f>
        <v>0</v>
      </c>
      <c r="G137" s="140">
        <f>SUM('[1]3. Opex'!G138,'[2]3. Opex'!G138)</f>
        <v>0</v>
      </c>
      <c r="H137" s="140">
        <f>SUM('[1]3. Opex'!H138,'[2]3. Opex'!H138)</f>
        <v>0</v>
      </c>
      <c r="I137" s="140">
        <f>SUM('[1]3. Opex'!I138,'[2]3. Opex'!I138)</f>
        <v>0</v>
      </c>
      <c r="J137" s="140">
        <f>SUM('[1]3. Opex'!J138,'[2]3. Opex'!J138)</f>
        <v>0</v>
      </c>
      <c r="K137" s="140">
        <f>SUM('[1]3. Opex'!K138,'[2]3. Opex'!K138)</f>
        <v>0</v>
      </c>
      <c r="L137" s="141"/>
      <c r="M137" s="141"/>
      <c r="N137" s="141"/>
      <c r="O137" s="141"/>
      <c r="P137" s="141"/>
      <c r="Q137" s="141"/>
      <c r="R137" s="141"/>
      <c r="S137" s="141"/>
      <c r="T137" s="141"/>
      <c r="U137" s="141"/>
    </row>
    <row r="138" spans="1:21" x14ac:dyDescent="0.25">
      <c r="A138" t="s">
        <v>731</v>
      </c>
      <c r="B138" s="49" t="s">
        <v>500</v>
      </c>
      <c r="C138" s="46" t="s">
        <v>574</v>
      </c>
      <c r="D138" s="140">
        <f>SUM('[1]3. Opex'!D139,'[2]3. Opex'!D139)</f>
        <v>0</v>
      </c>
      <c r="E138" s="140">
        <f>SUM('[1]3. Opex'!E139,'[2]3. Opex'!E139)</f>
        <v>0</v>
      </c>
      <c r="F138" s="140">
        <f>SUM('[1]3. Opex'!F139,'[2]3. Opex'!F139)</f>
        <v>0</v>
      </c>
      <c r="G138" s="140">
        <f>SUM('[1]3. Opex'!G139,'[2]3. Opex'!G139)</f>
        <v>0</v>
      </c>
      <c r="H138" s="140">
        <f>SUM('[1]3. Opex'!H139,'[2]3. Opex'!H139)</f>
        <v>0</v>
      </c>
      <c r="I138" s="140">
        <f>SUM('[1]3. Opex'!I139,'[2]3. Opex'!I139)</f>
        <v>0</v>
      </c>
      <c r="J138" s="140">
        <f>SUM('[1]3. Opex'!J139,'[2]3. Opex'!J139)</f>
        <v>0</v>
      </c>
      <c r="K138" s="140">
        <f>SUM('[1]3. Opex'!K139,'[2]3. Opex'!K139)</f>
        <v>0</v>
      </c>
      <c r="L138" s="141"/>
      <c r="M138" s="141"/>
      <c r="N138" s="141"/>
      <c r="O138" s="141"/>
      <c r="P138" s="141"/>
      <c r="Q138" s="141"/>
      <c r="R138" s="141"/>
      <c r="S138" s="141"/>
      <c r="T138" s="141"/>
      <c r="U138" s="141"/>
    </row>
    <row r="139" spans="1:21" x14ac:dyDescent="0.25">
      <c r="A139" t="s">
        <v>732</v>
      </c>
      <c r="B139" s="49" t="s">
        <v>501</v>
      </c>
      <c r="C139" s="46" t="s">
        <v>574</v>
      </c>
      <c r="D139" s="140">
        <f>SUM('[1]3. Opex'!D140,'[2]3. Opex'!D140)</f>
        <v>0</v>
      </c>
      <c r="E139" s="140">
        <f>SUM('[1]3. Opex'!E140,'[2]3. Opex'!E140)</f>
        <v>0</v>
      </c>
      <c r="F139" s="140">
        <f>SUM('[1]3. Opex'!F140,'[2]3. Opex'!F140)</f>
        <v>0</v>
      </c>
      <c r="G139" s="140">
        <f>SUM('[1]3. Opex'!G140,'[2]3. Opex'!G140)</f>
        <v>0</v>
      </c>
      <c r="H139" s="140">
        <f>SUM('[1]3. Opex'!H140,'[2]3. Opex'!H140)</f>
        <v>0</v>
      </c>
      <c r="I139" s="140">
        <f>SUM('[1]3. Opex'!I140,'[2]3. Opex'!I140)</f>
        <v>0</v>
      </c>
      <c r="J139" s="140">
        <f>SUM('[1]3. Opex'!J140,'[2]3. Opex'!J140)</f>
        <v>0</v>
      </c>
      <c r="K139" s="140">
        <f>SUM('[1]3. Opex'!K140,'[2]3. Opex'!K140)</f>
        <v>0</v>
      </c>
      <c r="L139" s="141"/>
      <c r="M139" s="141"/>
      <c r="N139" s="141"/>
      <c r="O139" s="141"/>
      <c r="P139" s="141"/>
      <c r="Q139" s="141"/>
      <c r="R139" s="141"/>
      <c r="S139" s="141"/>
      <c r="T139" s="141"/>
      <c r="U139" s="141"/>
    </row>
    <row r="140" spans="1:21" x14ac:dyDescent="0.25">
      <c r="A140" t="s">
        <v>733</v>
      </c>
      <c r="B140" s="49" t="s">
        <v>502</v>
      </c>
      <c r="C140" s="46" t="s">
        <v>574</v>
      </c>
      <c r="D140" s="140">
        <f>SUM('[1]3. Opex'!D141,'[2]3. Opex'!D141)</f>
        <v>0</v>
      </c>
      <c r="E140" s="140">
        <f>SUM('[1]3. Opex'!E141,'[2]3. Opex'!E141)</f>
        <v>-100</v>
      </c>
      <c r="F140" s="140">
        <f>SUM('[1]3. Opex'!F141,'[2]3. Opex'!F141)</f>
        <v>0</v>
      </c>
      <c r="G140" s="140">
        <f>SUM('[1]3. Opex'!G141,'[2]3. Opex'!G141)</f>
        <v>0</v>
      </c>
      <c r="H140" s="140">
        <f>SUM('[1]3. Opex'!H141,'[2]3. Opex'!H141)</f>
        <v>0</v>
      </c>
      <c r="I140" s="140">
        <f>SUM('[1]3. Opex'!I141,'[2]3. Opex'!I141)</f>
        <v>0</v>
      </c>
      <c r="J140" s="140">
        <f>SUM('[1]3. Opex'!J141,'[2]3. Opex'!J141)</f>
        <v>0</v>
      </c>
      <c r="K140" s="140">
        <f>SUM('[1]3. Opex'!K141,'[2]3. Opex'!K141)</f>
        <v>0</v>
      </c>
      <c r="L140" s="141"/>
      <c r="M140" s="141"/>
      <c r="N140" s="141"/>
      <c r="O140" s="141"/>
      <c r="P140" s="141"/>
      <c r="Q140" s="141"/>
      <c r="R140" s="141"/>
      <c r="S140" s="141"/>
      <c r="T140" s="141"/>
      <c r="U140" s="141"/>
    </row>
    <row r="141" spans="1:21" ht="30" x14ac:dyDescent="0.25">
      <c r="A141" t="s">
        <v>734</v>
      </c>
      <c r="B141" s="49" t="s">
        <v>503</v>
      </c>
      <c r="C141" s="46" t="s">
        <v>574</v>
      </c>
      <c r="D141" s="140">
        <f>SUM('[1]3. Opex'!D142,'[2]3. Opex'!D142)</f>
        <v>0</v>
      </c>
      <c r="E141" s="140">
        <f>SUM('[1]3. Opex'!E142,'[2]3. Opex'!E142)</f>
        <v>0</v>
      </c>
      <c r="F141" s="140">
        <f>SUM('[1]3. Opex'!F142,'[2]3. Opex'!F142)</f>
        <v>0</v>
      </c>
      <c r="G141" s="140">
        <f>SUM('[1]3. Opex'!G142,'[2]3. Opex'!G142)</f>
        <v>0</v>
      </c>
      <c r="H141" s="140">
        <f>SUM('[1]3. Opex'!H142,'[2]3. Opex'!H142)</f>
        <v>0</v>
      </c>
      <c r="I141" s="140">
        <f>SUM('[1]3. Opex'!I142,'[2]3. Opex'!I142)</f>
        <v>0</v>
      </c>
      <c r="J141" s="140">
        <f>SUM('[1]3. Opex'!J142,'[2]3. Opex'!J142)</f>
        <v>0</v>
      </c>
      <c r="K141" s="140">
        <f>SUM('[1]3. Opex'!K142,'[2]3. Opex'!K142)</f>
        <v>0</v>
      </c>
      <c r="L141" s="141"/>
      <c r="M141" s="141"/>
      <c r="N141" s="141"/>
      <c r="O141" s="141"/>
      <c r="P141" s="141"/>
      <c r="Q141" s="141"/>
      <c r="R141" s="141"/>
      <c r="S141" s="141"/>
      <c r="T141" s="141"/>
      <c r="U141" s="141"/>
    </row>
    <row r="142" spans="1:21" x14ac:dyDescent="0.25">
      <c r="A142" t="s">
        <v>735</v>
      </c>
      <c r="B142" s="49" t="s">
        <v>504</v>
      </c>
      <c r="C142" s="46" t="s">
        <v>574</v>
      </c>
      <c r="D142" s="140">
        <f>SUM('[1]3. Opex'!D143,'[2]3. Opex'!D143)</f>
        <v>100</v>
      </c>
      <c r="E142" s="140">
        <f>SUM('[1]3. Opex'!E143,'[2]3. Opex'!E143)</f>
        <v>0</v>
      </c>
      <c r="F142" s="140">
        <f>SUM('[1]3. Opex'!F143,'[2]3. Opex'!F143)</f>
        <v>0</v>
      </c>
      <c r="G142" s="140">
        <f>SUM('[1]3. Opex'!G143,'[2]3. Opex'!G143)</f>
        <v>0</v>
      </c>
      <c r="H142" s="140">
        <f>SUM('[1]3. Opex'!H143,'[2]3. Opex'!H143)</f>
        <v>0</v>
      </c>
      <c r="I142" s="140">
        <f>SUM('[1]3. Opex'!I143,'[2]3. Opex'!I143)</f>
        <v>0</v>
      </c>
      <c r="J142" s="140">
        <f>SUM('[1]3. Opex'!J143,'[2]3. Opex'!J143)</f>
        <v>0</v>
      </c>
      <c r="K142" s="140">
        <f>SUM('[1]3. Opex'!K143,'[2]3. Opex'!K143)</f>
        <v>0</v>
      </c>
      <c r="L142" s="141"/>
      <c r="M142" s="141"/>
      <c r="N142" s="141"/>
      <c r="O142" s="141"/>
      <c r="P142" s="141"/>
      <c r="Q142" s="141"/>
      <c r="R142" s="141"/>
      <c r="S142" s="141"/>
      <c r="T142" s="141"/>
      <c r="U142" s="141"/>
    </row>
    <row r="143" spans="1:21" x14ac:dyDescent="0.25">
      <c r="B143" s="45" t="s">
        <v>492</v>
      </c>
      <c r="D143" s="141"/>
      <c r="E143" s="141"/>
      <c r="F143" s="141"/>
      <c r="G143" s="141"/>
      <c r="H143" s="141"/>
      <c r="I143" s="141"/>
      <c r="J143" s="141"/>
      <c r="K143" s="141"/>
      <c r="L143" s="141"/>
      <c r="M143" s="141"/>
      <c r="N143" s="141"/>
      <c r="O143" s="141"/>
      <c r="P143" s="141"/>
      <c r="Q143" s="141"/>
      <c r="R143" s="141"/>
      <c r="S143" s="141"/>
      <c r="T143" s="141"/>
      <c r="U143" s="141"/>
    </row>
    <row r="144" spans="1:21" x14ac:dyDescent="0.25">
      <c r="A144" t="s">
        <v>736</v>
      </c>
      <c r="B144" s="49" t="s">
        <v>499</v>
      </c>
      <c r="C144" s="46" t="s">
        <v>574</v>
      </c>
      <c r="D144" s="140">
        <f>SUM('[1]3. Opex'!D145,'[2]3. Opex'!D145)</f>
        <v>0</v>
      </c>
      <c r="E144" s="140">
        <f>SUM('[1]3. Opex'!E145,'[2]3. Opex'!E145)</f>
        <v>0</v>
      </c>
      <c r="F144" s="140">
        <f>SUM('[1]3. Opex'!F145,'[2]3. Opex'!F145)</f>
        <v>0</v>
      </c>
      <c r="G144" s="140">
        <f>SUM('[1]3. Opex'!G145,'[2]3. Opex'!G145)</f>
        <v>0</v>
      </c>
      <c r="H144" s="140">
        <f>SUM('[1]3. Opex'!H145,'[2]3. Opex'!H145)</f>
        <v>0</v>
      </c>
      <c r="I144" s="140">
        <f>SUM('[1]3. Opex'!I145,'[2]3. Opex'!I145)</f>
        <v>0</v>
      </c>
      <c r="J144" s="140">
        <f>SUM('[1]3. Opex'!J145,'[2]3. Opex'!J145)</f>
        <v>0</v>
      </c>
      <c r="K144" s="140">
        <f>SUM('[1]3. Opex'!K145,'[2]3. Opex'!K145)</f>
        <v>0</v>
      </c>
      <c r="L144" s="141"/>
      <c r="M144" s="141"/>
      <c r="N144" s="141"/>
      <c r="O144" s="141"/>
      <c r="P144" s="141"/>
      <c r="Q144" s="141"/>
      <c r="R144" s="141"/>
      <c r="S144" s="141"/>
      <c r="T144" s="141"/>
      <c r="U144" s="141"/>
    </row>
    <row r="145" spans="1:21" x14ac:dyDescent="0.25">
      <c r="A145" t="s">
        <v>737</v>
      </c>
      <c r="B145" s="49" t="s">
        <v>500</v>
      </c>
      <c r="C145" s="46" t="s">
        <v>574</v>
      </c>
      <c r="D145" s="140">
        <f>SUM('[1]3. Opex'!D146,'[2]3. Opex'!D146)</f>
        <v>0</v>
      </c>
      <c r="E145" s="140">
        <f>SUM('[1]3. Opex'!E146,'[2]3. Opex'!E146)</f>
        <v>0</v>
      </c>
      <c r="F145" s="140">
        <f>SUM('[1]3. Opex'!F146,'[2]3. Opex'!F146)</f>
        <v>0</v>
      </c>
      <c r="G145" s="140">
        <f>SUM('[1]3. Opex'!G146,'[2]3. Opex'!G146)</f>
        <v>0</v>
      </c>
      <c r="H145" s="140">
        <f>SUM('[1]3. Opex'!H146,'[2]3. Opex'!H146)</f>
        <v>0</v>
      </c>
      <c r="I145" s="140">
        <f>SUM('[1]3. Opex'!I146,'[2]3. Opex'!I146)</f>
        <v>0</v>
      </c>
      <c r="J145" s="140">
        <f>SUM('[1]3. Opex'!J146,'[2]3. Opex'!J146)</f>
        <v>0</v>
      </c>
      <c r="K145" s="140">
        <f>SUM('[1]3. Opex'!K146,'[2]3. Opex'!K146)</f>
        <v>0</v>
      </c>
      <c r="L145" s="141"/>
      <c r="M145" s="141"/>
      <c r="N145" s="141"/>
      <c r="O145" s="141"/>
      <c r="P145" s="141"/>
      <c r="Q145" s="141"/>
      <c r="R145" s="141"/>
      <c r="S145" s="141"/>
      <c r="T145" s="141"/>
      <c r="U145" s="141"/>
    </row>
    <row r="146" spans="1:21" x14ac:dyDescent="0.25">
      <c r="A146" t="s">
        <v>738</v>
      </c>
      <c r="B146" s="49" t="s">
        <v>501</v>
      </c>
      <c r="C146" s="46" t="s">
        <v>574</v>
      </c>
      <c r="D146" s="140">
        <f>SUM('[1]3. Opex'!D147,'[2]3. Opex'!D147)</f>
        <v>0</v>
      </c>
      <c r="E146" s="140">
        <f>SUM('[1]3. Opex'!E147,'[2]3. Opex'!E147)</f>
        <v>0</v>
      </c>
      <c r="F146" s="140">
        <f>SUM('[1]3. Opex'!F147,'[2]3. Opex'!F147)</f>
        <v>0</v>
      </c>
      <c r="G146" s="140">
        <f>SUM('[1]3. Opex'!G147,'[2]3. Opex'!G147)</f>
        <v>0</v>
      </c>
      <c r="H146" s="140">
        <f>SUM('[1]3. Opex'!H147,'[2]3. Opex'!H147)</f>
        <v>0</v>
      </c>
      <c r="I146" s="140">
        <f>SUM('[1]3. Opex'!I147,'[2]3. Opex'!I147)</f>
        <v>0</v>
      </c>
      <c r="J146" s="140">
        <f>SUM('[1]3. Opex'!J147,'[2]3. Opex'!J147)</f>
        <v>0</v>
      </c>
      <c r="K146" s="140">
        <f>SUM('[1]3. Opex'!K147,'[2]3. Opex'!K147)</f>
        <v>0</v>
      </c>
      <c r="L146" s="141"/>
      <c r="M146" s="141"/>
      <c r="N146" s="141"/>
      <c r="O146" s="141"/>
      <c r="P146" s="141"/>
      <c r="Q146" s="141"/>
      <c r="R146" s="141"/>
      <c r="S146" s="141"/>
      <c r="T146" s="141"/>
      <c r="U146" s="141"/>
    </row>
    <row r="147" spans="1:21" x14ac:dyDescent="0.25">
      <c r="A147" t="s">
        <v>739</v>
      </c>
      <c r="B147" s="49" t="s">
        <v>502</v>
      </c>
      <c r="C147" s="46" t="s">
        <v>574</v>
      </c>
      <c r="D147" s="140">
        <f>SUM('[1]3. Opex'!D148,'[2]3. Opex'!D148)</f>
        <v>0</v>
      </c>
      <c r="E147" s="140">
        <f>SUM('[1]3. Opex'!E148,'[2]3. Opex'!E148)</f>
        <v>0</v>
      </c>
      <c r="F147" s="140">
        <f>SUM('[1]3. Opex'!F148,'[2]3. Opex'!F148)</f>
        <v>0</v>
      </c>
      <c r="G147" s="140">
        <f>SUM('[1]3. Opex'!G148,'[2]3. Opex'!G148)</f>
        <v>0</v>
      </c>
      <c r="H147" s="140">
        <f>SUM('[1]3. Opex'!H148,'[2]3. Opex'!H148)</f>
        <v>0</v>
      </c>
      <c r="I147" s="140">
        <f>SUM('[1]3. Opex'!I148,'[2]3. Opex'!I148)</f>
        <v>0</v>
      </c>
      <c r="J147" s="140">
        <f>SUM('[1]3. Opex'!J148,'[2]3. Opex'!J148)</f>
        <v>0</v>
      </c>
      <c r="K147" s="140">
        <f>SUM('[1]3. Opex'!K148,'[2]3. Opex'!K148)</f>
        <v>0</v>
      </c>
      <c r="L147" s="141"/>
      <c r="M147" s="141"/>
      <c r="N147" s="141"/>
      <c r="O147" s="141"/>
      <c r="P147" s="141"/>
      <c r="Q147" s="141"/>
      <c r="R147" s="141"/>
      <c r="S147" s="141"/>
      <c r="T147" s="141"/>
      <c r="U147" s="141"/>
    </row>
    <row r="148" spans="1:21" ht="30" x14ac:dyDescent="0.25">
      <c r="A148" t="s">
        <v>740</v>
      </c>
      <c r="B148" s="49" t="s">
        <v>503</v>
      </c>
      <c r="C148" s="46" t="s">
        <v>574</v>
      </c>
      <c r="D148" s="140">
        <f>SUM('[1]3. Opex'!D149,'[2]3. Opex'!D149)</f>
        <v>0</v>
      </c>
      <c r="E148" s="140">
        <f>SUM('[1]3. Opex'!E149,'[2]3. Opex'!E149)</f>
        <v>0</v>
      </c>
      <c r="F148" s="140">
        <f>SUM('[1]3. Opex'!F149,'[2]3. Opex'!F149)</f>
        <v>0</v>
      </c>
      <c r="G148" s="140">
        <f>SUM('[1]3. Opex'!G149,'[2]3. Opex'!G149)</f>
        <v>0</v>
      </c>
      <c r="H148" s="140">
        <f>SUM('[1]3. Opex'!H149,'[2]3. Opex'!H149)</f>
        <v>0</v>
      </c>
      <c r="I148" s="140">
        <f>SUM('[1]3. Opex'!I149,'[2]3. Opex'!I149)</f>
        <v>0</v>
      </c>
      <c r="J148" s="140">
        <f>SUM('[1]3. Opex'!J149,'[2]3. Opex'!J149)</f>
        <v>0</v>
      </c>
      <c r="K148" s="140">
        <f>SUM('[1]3. Opex'!K149,'[2]3. Opex'!K149)</f>
        <v>0</v>
      </c>
      <c r="L148" s="141"/>
      <c r="M148" s="141"/>
      <c r="N148" s="141"/>
      <c r="O148" s="141"/>
      <c r="P148" s="141"/>
      <c r="Q148" s="141"/>
      <c r="R148" s="141"/>
      <c r="S148" s="141"/>
      <c r="T148" s="141"/>
      <c r="U148" s="141"/>
    </row>
    <row r="149" spans="1:21" x14ac:dyDescent="0.25">
      <c r="A149" t="s">
        <v>741</v>
      </c>
      <c r="B149" s="49" t="s">
        <v>504</v>
      </c>
      <c r="C149" s="46" t="s">
        <v>574</v>
      </c>
      <c r="D149" s="140">
        <f>SUM('[1]3. Opex'!D150,'[2]3. Opex'!D150)</f>
        <v>0</v>
      </c>
      <c r="E149" s="140">
        <f>SUM('[1]3. Opex'!E150,'[2]3. Opex'!E150)</f>
        <v>0</v>
      </c>
      <c r="F149" s="140">
        <f>SUM('[1]3. Opex'!F150,'[2]3. Opex'!F150)</f>
        <v>0</v>
      </c>
      <c r="G149" s="140">
        <f>SUM('[1]3. Opex'!G150,'[2]3. Opex'!G150)</f>
        <v>0</v>
      </c>
      <c r="H149" s="140">
        <f>SUM('[1]3. Opex'!H150,'[2]3. Opex'!H150)</f>
        <v>0</v>
      </c>
      <c r="I149" s="140">
        <f>SUM('[1]3. Opex'!I150,'[2]3. Opex'!I150)</f>
        <v>0</v>
      </c>
      <c r="J149" s="140">
        <f>SUM('[1]3. Opex'!J150,'[2]3. Opex'!J150)</f>
        <v>0</v>
      </c>
      <c r="K149" s="140">
        <f>SUM('[1]3. Opex'!K150,'[2]3. Opex'!K150)</f>
        <v>0</v>
      </c>
      <c r="L149" s="141"/>
      <c r="M149" s="141"/>
      <c r="N149" s="141"/>
      <c r="O149" s="141"/>
      <c r="P149" s="141"/>
      <c r="Q149" s="141"/>
      <c r="R149" s="141"/>
      <c r="S149" s="141"/>
      <c r="T149" s="141"/>
      <c r="U149" s="141"/>
    </row>
    <row r="150" spans="1:21" ht="15.75" x14ac:dyDescent="0.25">
      <c r="B150" s="21" t="s">
        <v>519</v>
      </c>
      <c r="D150" s="145" t="s">
        <v>462</v>
      </c>
      <c r="E150" s="141"/>
      <c r="F150" s="141"/>
      <c r="G150" s="141"/>
      <c r="H150" s="141"/>
      <c r="I150" s="141"/>
      <c r="J150" s="141"/>
      <c r="K150" s="141"/>
      <c r="L150" s="141"/>
      <c r="M150" s="141"/>
      <c r="N150" s="141"/>
      <c r="O150" s="141"/>
      <c r="P150" s="141"/>
      <c r="Q150" s="141"/>
      <c r="R150" s="141"/>
      <c r="S150" s="141"/>
      <c r="T150" s="141"/>
      <c r="U150" s="141"/>
    </row>
    <row r="151" spans="1:21" ht="30" x14ac:dyDescent="0.25">
      <c r="D151" s="146">
        <v>2006</v>
      </c>
      <c r="E151" s="146">
        <v>2007</v>
      </c>
      <c r="F151" s="146">
        <v>2008</v>
      </c>
      <c r="G151" s="146">
        <v>2009</v>
      </c>
      <c r="H151" s="146">
        <v>2010</v>
      </c>
      <c r="I151" s="146">
        <v>2011</v>
      </c>
      <c r="J151" s="146">
        <v>2012</v>
      </c>
      <c r="K151" s="146">
        <v>2013</v>
      </c>
      <c r="L151" s="147" t="s">
        <v>379</v>
      </c>
      <c r="M151" s="141"/>
      <c r="N151" s="141"/>
      <c r="O151" s="141"/>
      <c r="P151" s="141"/>
      <c r="Q151" s="141"/>
      <c r="R151" s="141"/>
      <c r="S151" s="141"/>
      <c r="T151" s="141"/>
      <c r="U151" s="141"/>
    </row>
    <row r="152" spans="1:21" x14ac:dyDescent="0.25">
      <c r="A152" t="s">
        <v>484</v>
      </c>
      <c r="B152" s="9" t="s">
        <v>258</v>
      </c>
      <c r="C152" s="46" t="s">
        <v>574</v>
      </c>
      <c r="D152" s="140">
        <f>SUM('[1]3. Opex'!D153,'[2]3. Opex'!D153)</f>
        <v>19.364337921764228</v>
      </c>
      <c r="E152" s="140">
        <f>SUM('[1]3. Opex'!E153,'[2]3. Opex'!E153)</f>
        <v>19.937926130347289</v>
      </c>
      <c r="F152" s="140">
        <f>SUM('[1]3. Opex'!F153,'[2]3. Opex'!F153)</f>
        <v>20.609024334389478</v>
      </c>
      <c r="G152" s="140">
        <f>SUM('[1]3. Opex'!G153,'[2]3. Opex'!G153)</f>
        <v>21.252025893622427</v>
      </c>
      <c r="H152" s="140">
        <f>SUM('[1]3. Opex'!H153,'[2]3. Opex'!H153)</f>
        <v>21.745072894354468</v>
      </c>
      <c r="I152" s="140">
        <f>SUM('[1]3. Opex'!I153,'[2]3. Opex'!I153)</f>
        <v>22.421344661368892</v>
      </c>
      <c r="J152" s="140">
        <f>SUM('[1]3. Opex'!J153,'[2]3. Opex'!J153)</f>
        <v>22.937035588580368</v>
      </c>
      <c r="K152" s="140">
        <f>SUM('[1]3. Opex'!K153,'[2]3. Opex'!K153)</f>
        <v>23.46</v>
      </c>
      <c r="L152" s="141"/>
      <c r="M152" s="141"/>
      <c r="N152" s="141"/>
      <c r="O152" s="141"/>
      <c r="P152" s="141"/>
      <c r="Q152" s="141"/>
      <c r="R152" s="141"/>
      <c r="S152" s="141"/>
      <c r="T152" s="141"/>
      <c r="U152" s="141"/>
    </row>
    <row r="153" spans="1:21" x14ac:dyDescent="0.25">
      <c r="D153" s="141"/>
      <c r="E153" s="141"/>
      <c r="F153" s="141"/>
      <c r="G153" s="141"/>
      <c r="H153" s="141"/>
      <c r="I153" s="141"/>
      <c r="J153" s="141"/>
      <c r="K153" s="141"/>
      <c r="L153" s="141"/>
      <c r="M153" s="141"/>
      <c r="N153" s="141"/>
      <c r="O153" s="141"/>
      <c r="P153" s="141"/>
      <c r="Q153" s="141"/>
      <c r="R153" s="141"/>
      <c r="S153" s="141"/>
      <c r="T153" s="141"/>
      <c r="U153" s="141"/>
    </row>
    <row r="154" spans="1:21" x14ac:dyDescent="0.25">
      <c r="D154" s="141"/>
      <c r="E154" s="141"/>
      <c r="F154" s="141"/>
      <c r="G154" s="141"/>
      <c r="H154" s="141"/>
      <c r="I154" s="141"/>
      <c r="J154" s="141"/>
      <c r="K154" s="141"/>
      <c r="L154" s="141"/>
      <c r="M154" s="141"/>
      <c r="N154" s="141"/>
      <c r="O154" s="141"/>
      <c r="P154" s="141"/>
      <c r="Q154" s="141"/>
      <c r="R154" s="141"/>
      <c r="S154" s="141"/>
      <c r="T154" s="141"/>
      <c r="U154" s="141"/>
    </row>
    <row r="155" spans="1:21" x14ac:dyDescent="0.25">
      <c r="D155" s="141"/>
      <c r="E155" s="141"/>
      <c r="F155" s="141"/>
      <c r="G155" s="141"/>
      <c r="H155" s="141"/>
      <c r="I155" s="141"/>
      <c r="J155" s="141"/>
      <c r="K155" s="141"/>
      <c r="L155" s="141"/>
      <c r="M155" s="141"/>
      <c r="N155" s="141"/>
      <c r="O155" s="141"/>
      <c r="P155" s="141"/>
      <c r="Q155" s="141"/>
      <c r="R155" s="141"/>
      <c r="S155" s="141"/>
      <c r="T155" s="141"/>
      <c r="U155" s="141"/>
    </row>
    <row r="156" spans="1:21" x14ac:dyDescent="0.25">
      <c r="D156" s="141"/>
      <c r="E156" s="141"/>
      <c r="F156" s="141"/>
      <c r="G156" s="141"/>
      <c r="H156" s="141"/>
      <c r="I156" s="141"/>
      <c r="J156" s="141"/>
      <c r="K156" s="141"/>
      <c r="L156" s="141"/>
      <c r="M156" s="141"/>
      <c r="N156" s="141"/>
      <c r="O156" s="141"/>
      <c r="P156" s="141"/>
      <c r="Q156" s="141"/>
      <c r="R156" s="141"/>
      <c r="S156" s="141"/>
      <c r="T156" s="141"/>
      <c r="U156" s="141"/>
    </row>
    <row r="157" spans="1:21" x14ac:dyDescent="0.25">
      <c r="D157" s="141"/>
      <c r="E157" s="141"/>
      <c r="F157" s="141"/>
      <c r="G157" s="141"/>
      <c r="H157" s="141"/>
      <c r="I157" s="141"/>
      <c r="J157" s="141"/>
      <c r="K157" s="141"/>
      <c r="L157" s="141"/>
      <c r="M157" s="141"/>
      <c r="N157" s="141"/>
      <c r="O157" s="141"/>
      <c r="P157" s="141"/>
      <c r="Q157" s="141"/>
      <c r="R157" s="141"/>
      <c r="S157" s="141"/>
      <c r="T157" s="141"/>
      <c r="U157" s="141"/>
    </row>
    <row r="158" spans="1:21" x14ac:dyDescent="0.25">
      <c r="D158" s="141"/>
      <c r="E158" s="141"/>
      <c r="F158" s="141"/>
      <c r="G158" s="141"/>
      <c r="H158" s="141"/>
      <c r="I158" s="141"/>
      <c r="J158" s="141"/>
      <c r="K158" s="141"/>
      <c r="L158" s="141"/>
      <c r="M158" s="141"/>
      <c r="N158" s="141"/>
      <c r="O158" s="141"/>
      <c r="P158" s="141"/>
      <c r="Q158" s="141"/>
      <c r="R158" s="141"/>
      <c r="S158" s="141"/>
      <c r="T158" s="141"/>
      <c r="U158" s="141"/>
    </row>
    <row r="159" spans="1:21" x14ac:dyDescent="0.25">
      <c r="D159" s="141"/>
      <c r="E159" s="141"/>
      <c r="F159" s="141"/>
      <c r="G159" s="141"/>
      <c r="H159" s="141"/>
      <c r="I159" s="141"/>
      <c r="J159" s="141"/>
      <c r="K159" s="141"/>
      <c r="L159" s="141"/>
      <c r="M159" s="141"/>
      <c r="N159" s="141"/>
      <c r="O159" s="141"/>
      <c r="P159" s="141"/>
      <c r="Q159" s="141"/>
      <c r="R159" s="141"/>
      <c r="S159" s="141"/>
      <c r="T159" s="141"/>
      <c r="U159" s="141"/>
    </row>
    <row r="160" spans="1:21" x14ac:dyDescent="0.25">
      <c r="D160" s="141"/>
      <c r="E160" s="141"/>
      <c r="F160" s="141"/>
      <c r="G160" s="141"/>
      <c r="H160" s="141"/>
      <c r="I160" s="141"/>
      <c r="J160" s="141"/>
      <c r="K160" s="141"/>
      <c r="L160" s="141"/>
      <c r="M160" s="141"/>
      <c r="N160" s="141"/>
      <c r="O160" s="141"/>
      <c r="P160" s="141"/>
      <c r="Q160" s="141"/>
      <c r="R160" s="141"/>
      <c r="S160" s="141"/>
      <c r="T160" s="141"/>
      <c r="U160" s="141"/>
    </row>
    <row r="161" spans="4:21" x14ac:dyDescent="0.25">
      <c r="D161" s="141"/>
      <c r="E161" s="141"/>
      <c r="F161" s="141"/>
      <c r="G161" s="141"/>
      <c r="H161" s="141"/>
      <c r="I161" s="141"/>
      <c r="J161" s="141"/>
      <c r="K161" s="141"/>
      <c r="L161" s="141"/>
      <c r="M161" s="141"/>
      <c r="N161" s="141"/>
      <c r="O161" s="141"/>
      <c r="P161" s="141"/>
      <c r="Q161" s="141"/>
      <c r="R161" s="141"/>
      <c r="S161" s="141"/>
      <c r="T161" s="141"/>
      <c r="U161" s="141"/>
    </row>
    <row r="162" spans="4:21" x14ac:dyDescent="0.25">
      <c r="D162" s="141"/>
      <c r="E162" s="141"/>
      <c r="F162" s="141"/>
      <c r="G162" s="141"/>
      <c r="H162" s="141"/>
      <c r="I162" s="141"/>
      <c r="J162" s="141"/>
      <c r="K162" s="141"/>
      <c r="L162" s="141"/>
      <c r="M162" s="141"/>
      <c r="N162" s="141"/>
      <c r="O162" s="141"/>
      <c r="P162" s="141"/>
      <c r="Q162" s="141"/>
      <c r="R162" s="141"/>
      <c r="S162" s="141"/>
      <c r="T162" s="141"/>
      <c r="U162" s="141"/>
    </row>
    <row r="163" spans="4:21" x14ac:dyDescent="0.25">
      <c r="D163" s="141"/>
      <c r="E163" s="141"/>
      <c r="F163" s="141"/>
      <c r="G163" s="141"/>
      <c r="H163" s="141"/>
      <c r="I163" s="141"/>
      <c r="J163" s="141"/>
      <c r="K163" s="141"/>
      <c r="L163" s="141"/>
      <c r="M163" s="141"/>
      <c r="N163" s="141"/>
      <c r="O163" s="141"/>
      <c r="P163" s="141"/>
      <c r="Q163" s="141"/>
      <c r="R163" s="141"/>
      <c r="S163" s="141"/>
      <c r="T163" s="141"/>
      <c r="U163" s="141"/>
    </row>
    <row r="164" spans="4:21" x14ac:dyDescent="0.25">
      <c r="D164" s="141"/>
      <c r="E164" s="141"/>
      <c r="F164" s="141"/>
      <c r="G164" s="141"/>
      <c r="H164" s="141"/>
      <c r="I164" s="141"/>
      <c r="J164" s="141"/>
      <c r="K164" s="141"/>
      <c r="L164" s="141"/>
      <c r="M164" s="141"/>
      <c r="N164" s="141"/>
      <c r="O164" s="141"/>
      <c r="P164" s="141"/>
      <c r="Q164" s="141"/>
      <c r="R164" s="141"/>
      <c r="S164" s="141"/>
      <c r="T164" s="141"/>
      <c r="U164" s="141"/>
    </row>
    <row r="165" spans="4:21" x14ac:dyDescent="0.25">
      <c r="D165" s="141"/>
      <c r="E165" s="141"/>
      <c r="F165" s="141"/>
      <c r="G165" s="141"/>
      <c r="H165" s="141"/>
      <c r="I165" s="141"/>
      <c r="J165" s="141"/>
      <c r="K165" s="141"/>
      <c r="L165" s="141"/>
      <c r="M165" s="141"/>
      <c r="N165" s="141"/>
      <c r="O165" s="141"/>
      <c r="P165" s="141"/>
      <c r="Q165" s="141"/>
      <c r="R165" s="141"/>
      <c r="S165" s="141"/>
      <c r="T165" s="141"/>
      <c r="U165" s="141"/>
    </row>
    <row r="166" spans="4:21" x14ac:dyDescent="0.25">
      <c r="D166" s="141"/>
      <c r="E166" s="141"/>
      <c r="F166" s="141"/>
      <c r="G166" s="141"/>
      <c r="H166" s="141"/>
      <c r="I166" s="141"/>
      <c r="J166" s="141"/>
      <c r="K166" s="141"/>
      <c r="L166" s="141"/>
      <c r="M166" s="141"/>
      <c r="N166" s="141"/>
      <c r="O166" s="141"/>
      <c r="P166" s="141"/>
      <c r="Q166" s="141"/>
      <c r="R166" s="141"/>
      <c r="S166" s="141"/>
      <c r="T166" s="141"/>
      <c r="U166" s="141"/>
    </row>
    <row r="167" spans="4:21" x14ac:dyDescent="0.25">
      <c r="D167" s="141"/>
      <c r="E167" s="141"/>
      <c r="F167" s="141"/>
      <c r="G167" s="141"/>
      <c r="H167" s="141"/>
      <c r="I167" s="141"/>
      <c r="J167" s="141"/>
      <c r="K167" s="141"/>
      <c r="L167" s="141"/>
      <c r="M167" s="141"/>
      <c r="N167" s="141"/>
      <c r="O167" s="141"/>
      <c r="P167" s="141"/>
      <c r="Q167" s="141"/>
      <c r="R167" s="141"/>
      <c r="S167" s="141"/>
      <c r="T167" s="141"/>
      <c r="U167" s="141"/>
    </row>
    <row r="168" spans="4:21" x14ac:dyDescent="0.25">
      <c r="D168" s="141"/>
      <c r="E168" s="141"/>
      <c r="F168" s="141"/>
      <c r="G168" s="141"/>
      <c r="H168" s="141"/>
      <c r="I168" s="141"/>
      <c r="J168" s="141"/>
      <c r="K168" s="141"/>
      <c r="L168" s="141"/>
      <c r="M168" s="141"/>
      <c r="N168" s="141"/>
      <c r="O168" s="141"/>
      <c r="P168" s="141"/>
      <c r="Q168" s="141"/>
      <c r="R168" s="141"/>
      <c r="S168" s="141"/>
      <c r="T168" s="141"/>
      <c r="U168" s="141"/>
    </row>
    <row r="169" spans="4:21" x14ac:dyDescent="0.25">
      <c r="D169" s="141"/>
      <c r="E169" s="141"/>
      <c r="F169" s="141"/>
      <c r="G169" s="141"/>
      <c r="H169" s="141"/>
      <c r="I169" s="141"/>
      <c r="J169" s="141"/>
      <c r="K169" s="141"/>
      <c r="L169" s="141"/>
      <c r="M169" s="141"/>
      <c r="N169" s="141"/>
      <c r="O169" s="141"/>
      <c r="P169" s="141"/>
      <c r="Q169" s="141"/>
      <c r="R169" s="141"/>
      <c r="S169" s="141"/>
      <c r="T169" s="141"/>
      <c r="U169" s="141"/>
    </row>
    <row r="170" spans="4:21" x14ac:dyDescent="0.25">
      <c r="D170" s="141"/>
      <c r="E170" s="141"/>
      <c r="F170" s="141"/>
      <c r="G170" s="141"/>
      <c r="H170" s="141"/>
      <c r="I170" s="141"/>
      <c r="J170" s="141"/>
      <c r="K170" s="141"/>
      <c r="L170" s="141"/>
      <c r="M170" s="141"/>
      <c r="N170" s="141"/>
      <c r="O170" s="141"/>
      <c r="P170" s="141"/>
      <c r="Q170" s="141"/>
      <c r="R170" s="141"/>
      <c r="S170" s="141"/>
      <c r="T170" s="141"/>
      <c r="U170" s="141"/>
    </row>
    <row r="171" spans="4:21" x14ac:dyDescent="0.25">
      <c r="D171" s="141"/>
      <c r="E171" s="141"/>
      <c r="F171" s="141"/>
      <c r="G171" s="141"/>
      <c r="H171" s="141"/>
      <c r="I171" s="141"/>
      <c r="J171" s="141"/>
      <c r="K171" s="141"/>
      <c r="L171" s="141"/>
      <c r="M171" s="141"/>
      <c r="N171" s="141"/>
      <c r="O171" s="141"/>
      <c r="P171" s="141"/>
      <c r="Q171" s="141"/>
      <c r="R171" s="141"/>
      <c r="S171" s="141"/>
      <c r="T171" s="141"/>
      <c r="U171" s="141"/>
    </row>
    <row r="172" spans="4:21" x14ac:dyDescent="0.25">
      <c r="D172" s="141"/>
      <c r="E172" s="141"/>
      <c r="F172" s="141"/>
      <c r="G172" s="141"/>
      <c r="H172" s="141"/>
      <c r="I172" s="141"/>
      <c r="J172" s="141"/>
      <c r="K172" s="141"/>
      <c r="L172" s="141"/>
      <c r="M172" s="141"/>
      <c r="N172" s="141"/>
      <c r="O172" s="141"/>
      <c r="P172" s="141"/>
      <c r="Q172" s="141"/>
      <c r="R172" s="141"/>
      <c r="S172" s="141"/>
      <c r="T172" s="141"/>
      <c r="U172" s="141"/>
    </row>
    <row r="173" spans="4:21" x14ac:dyDescent="0.25">
      <c r="D173" s="141"/>
      <c r="E173" s="141"/>
      <c r="F173" s="141"/>
      <c r="G173" s="141"/>
      <c r="H173" s="141"/>
      <c r="I173" s="141"/>
      <c r="J173" s="141"/>
      <c r="K173" s="141"/>
      <c r="L173" s="141"/>
      <c r="M173" s="141"/>
      <c r="N173" s="141"/>
      <c r="O173" s="141"/>
      <c r="P173" s="141"/>
      <c r="Q173" s="141"/>
      <c r="R173" s="141"/>
      <c r="S173" s="141"/>
      <c r="T173" s="141"/>
      <c r="U173" s="141"/>
    </row>
    <row r="174" spans="4:21" x14ac:dyDescent="0.25">
      <c r="D174" s="141"/>
      <c r="E174" s="141"/>
      <c r="F174" s="141"/>
      <c r="G174" s="141"/>
      <c r="H174" s="141"/>
      <c r="I174" s="141"/>
      <c r="J174" s="141"/>
      <c r="K174" s="141"/>
      <c r="L174" s="141"/>
      <c r="M174" s="141"/>
      <c r="N174" s="141"/>
      <c r="O174" s="141"/>
      <c r="P174" s="141"/>
      <c r="Q174" s="141"/>
      <c r="R174" s="141"/>
      <c r="S174" s="141"/>
      <c r="T174" s="141"/>
      <c r="U174" s="141"/>
    </row>
    <row r="175" spans="4:21" x14ac:dyDescent="0.25">
      <c r="D175" s="141"/>
      <c r="E175" s="141"/>
      <c r="F175" s="141"/>
      <c r="G175" s="141"/>
      <c r="H175" s="141"/>
      <c r="I175" s="141"/>
      <c r="J175" s="141"/>
      <c r="K175" s="141"/>
      <c r="L175" s="141"/>
      <c r="M175" s="141"/>
      <c r="N175" s="141"/>
      <c r="O175" s="141"/>
      <c r="P175" s="141"/>
      <c r="Q175" s="141"/>
      <c r="R175" s="141"/>
      <c r="S175" s="141"/>
      <c r="T175" s="141"/>
      <c r="U175" s="141"/>
    </row>
    <row r="176" spans="4:21" x14ac:dyDescent="0.25">
      <c r="D176" s="141"/>
      <c r="E176" s="141"/>
      <c r="F176" s="141"/>
      <c r="G176" s="141"/>
      <c r="H176" s="141"/>
      <c r="I176" s="141"/>
      <c r="J176" s="141"/>
      <c r="K176" s="141"/>
      <c r="L176" s="141"/>
      <c r="M176" s="141"/>
      <c r="N176" s="141"/>
      <c r="O176" s="141"/>
      <c r="P176" s="141"/>
      <c r="Q176" s="141"/>
      <c r="R176" s="141"/>
      <c r="S176" s="141"/>
      <c r="T176" s="141"/>
      <c r="U176" s="141"/>
    </row>
    <row r="177" spans="4:21" x14ac:dyDescent="0.25">
      <c r="D177" s="141"/>
      <c r="E177" s="141"/>
      <c r="F177" s="141"/>
      <c r="G177" s="141"/>
      <c r="H177" s="141"/>
      <c r="I177" s="141"/>
      <c r="J177" s="141"/>
      <c r="K177" s="141"/>
      <c r="L177" s="141"/>
      <c r="M177" s="141"/>
      <c r="N177" s="141"/>
      <c r="O177" s="141"/>
      <c r="P177" s="141"/>
      <c r="Q177" s="141"/>
      <c r="R177" s="141"/>
      <c r="S177" s="141"/>
      <c r="T177" s="141"/>
      <c r="U177" s="141"/>
    </row>
    <row r="256" ht="54.75" customHeight="1" x14ac:dyDescent="0.25"/>
    <row r="258" ht="57.75" customHeight="1" x14ac:dyDescent="0.25"/>
    <row r="259" ht="15" customHeight="1" x14ac:dyDescent="0.25"/>
    <row r="288" ht="68.25" customHeight="1" x14ac:dyDescent="0.25"/>
    <row r="289" ht="15.75" customHeight="1" x14ac:dyDescent="0.25"/>
    <row r="290" ht="15" customHeight="1" x14ac:dyDescent="0.25"/>
    <row r="291" ht="15" customHeight="1" x14ac:dyDescent="0.25"/>
    <row r="292" ht="75.75" customHeight="1" x14ac:dyDescent="0.25"/>
    <row r="301" ht="36" customHeight="1" x14ac:dyDescent="0.25"/>
    <row r="302" ht="32.25" customHeight="1" x14ac:dyDescent="0.25"/>
    <row r="303" ht="15" customHeight="1" x14ac:dyDescent="0.25"/>
  </sheetData>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0"/>
  <sheetViews>
    <sheetView topLeftCell="A109" zoomScaleNormal="100" workbookViewId="0">
      <selection activeCell="B140" sqref="B140"/>
    </sheetView>
  </sheetViews>
  <sheetFormatPr defaultRowHeight="15" x14ac:dyDescent="0.25"/>
  <cols>
    <col min="1" max="1" width="15.7109375" customWidth="1"/>
    <col min="2" max="2" width="68.140625" bestFit="1" customWidth="1"/>
    <col min="4" max="4" width="13" customWidth="1"/>
    <col min="5" max="11" width="11.5703125" bestFit="1" customWidth="1"/>
    <col min="12" max="12" width="21.28515625" customWidth="1"/>
    <col min="13" max="13" width="4.7109375" customWidth="1"/>
    <col min="14" max="14" width="12" customWidth="1"/>
    <col min="15" max="21" width="11.5703125" bestFit="1" customWidth="1"/>
    <col min="22" max="22" width="21.28515625" customWidth="1"/>
    <col min="23" max="23" width="4.7109375" customWidth="1"/>
    <col min="24" max="24" width="12.7109375" customWidth="1"/>
    <col min="25" max="31" width="10.28515625" bestFit="1" customWidth="1"/>
    <col min="32" max="32" width="21.28515625" customWidth="1"/>
    <col min="33" max="33" width="22.42578125" bestFit="1" customWidth="1"/>
  </cols>
  <sheetData>
    <row r="1" spans="1:33" ht="15.75" x14ac:dyDescent="0.25">
      <c r="A1" s="56"/>
      <c r="B1" s="134" t="s">
        <v>78</v>
      </c>
      <c r="C1" s="56"/>
      <c r="D1" s="56"/>
      <c r="E1" s="56"/>
      <c r="F1" s="56"/>
      <c r="G1" s="56"/>
      <c r="H1" s="56"/>
      <c r="I1" s="56"/>
      <c r="J1" s="56"/>
      <c r="K1" s="56"/>
      <c r="L1" s="56"/>
    </row>
    <row r="2" spans="1:33" x14ac:dyDescent="0.25">
      <c r="L2" s="73"/>
    </row>
    <row r="3" spans="1:33" x14ac:dyDescent="0.25">
      <c r="B3" s="1" t="s">
        <v>70</v>
      </c>
      <c r="D3" s="1" t="s">
        <v>0</v>
      </c>
      <c r="N3" s="1" t="s">
        <v>1</v>
      </c>
      <c r="X3" s="1" t="s">
        <v>74</v>
      </c>
    </row>
    <row r="4" spans="1:33" ht="30" x14ac:dyDescent="0.25">
      <c r="B4" s="1" t="s">
        <v>238</v>
      </c>
      <c r="D4" s="57">
        <v>2006</v>
      </c>
      <c r="E4" s="57">
        <v>2007</v>
      </c>
      <c r="F4" s="57">
        <v>2008</v>
      </c>
      <c r="G4" s="57">
        <v>2009</v>
      </c>
      <c r="H4" s="57">
        <v>2010</v>
      </c>
      <c r="I4" s="57">
        <v>2011</v>
      </c>
      <c r="J4" s="57">
        <v>2012</v>
      </c>
      <c r="K4" s="57">
        <v>2013</v>
      </c>
      <c r="L4" s="101" t="s">
        <v>379</v>
      </c>
      <c r="N4" s="57">
        <v>2006</v>
      </c>
      <c r="O4" s="57">
        <v>2007</v>
      </c>
      <c r="P4" s="57">
        <v>2008</v>
      </c>
      <c r="Q4" s="57">
        <v>2009</v>
      </c>
      <c r="R4" s="57">
        <v>2010</v>
      </c>
      <c r="S4" s="57">
        <v>2011</v>
      </c>
      <c r="T4" s="57">
        <v>2012</v>
      </c>
      <c r="U4" s="57">
        <v>2013</v>
      </c>
      <c r="V4" s="101" t="s">
        <v>379</v>
      </c>
      <c r="X4" s="57">
        <v>2006</v>
      </c>
      <c r="Y4" s="57">
        <v>2007</v>
      </c>
      <c r="Z4" s="57">
        <v>2008</v>
      </c>
      <c r="AA4" s="57">
        <v>2009</v>
      </c>
      <c r="AB4" s="57">
        <v>2010</v>
      </c>
      <c r="AC4" s="57">
        <v>2011</v>
      </c>
      <c r="AD4" s="57">
        <v>2012</v>
      </c>
      <c r="AE4" s="57">
        <v>2013</v>
      </c>
      <c r="AF4" s="101" t="s">
        <v>379</v>
      </c>
    </row>
    <row r="5" spans="1:33" x14ac:dyDescent="0.25">
      <c r="A5" s="1" t="s">
        <v>68</v>
      </c>
      <c r="B5" s="1" t="s">
        <v>2</v>
      </c>
      <c r="C5" s="1" t="s">
        <v>3</v>
      </c>
    </row>
    <row r="6" spans="1:33" ht="15.75" x14ac:dyDescent="0.25">
      <c r="B6" s="20" t="s">
        <v>520</v>
      </c>
      <c r="C6" s="11"/>
    </row>
    <row r="7" spans="1:33" x14ac:dyDescent="0.25">
      <c r="A7" s="2"/>
      <c r="B7" s="16" t="s">
        <v>33</v>
      </c>
      <c r="C7" s="46"/>
      <c r="D7" s="54"/>
      <c r="E7" s="54"/>
      <c r="F7" s="54"/>
      <c r="G7" s="54"/>
      <c r="H7" s="54"/>
      <c r="I7" s="54"/>
      <c r="J7" s="54"/>
      <c r="K7" s="54"/>
      <c r="L7" s="54"/>
      <c r="M7" s="17"/>
      <c r="N7" s="54"/>
      <c r="O7" s="54"/>
      <c r="P7" s="54"/>
      <c r="Q7" s="54"/>
      <c r="R7" s="54"/>
      <c r="S7" s="54"/>
      <c r="T7" s="54"/>
      <c r="U7" s="54"/>
      <c r="V7" s="54"/>
      <c r="W7" s="17"/>
      <c r="X7" s="54"/>
      <c r="Y7" s="54"/>
      <c r="Z7" s="54"/>
      <c r="AA7" s="54"/>
      <c r="AB7" s="54"/>
      <c r="AC7" s="54"/>
      <c r="AD7" s="54"/>
      <c r="AE7" s="54"/>
      <c r="AF7" s="54"/>
    </row>
    <row r="8" spans="1:33" x14ac:dyDescent="0.25">
      <c r="A8" s="2" t="s">
        <v>275</v>
      </c>
      <c r="B8" s="19" t="s">
        <v>34</v>
      </c>
      <c r="C8" s="46" t="s">
        <v>574</v>
      </c>
      <c r="D8" s="177">
        <v>505234.72765536292</v>
      </c>
      <c r="E8" s="177">
        <v>518879.1991290602</v>
      </c>
      <c r="F8" s="177">
        <v>542290.90434767224</v>
      </c>
      <c r="G8" s="177">
        <v>564270.37511732092</v>
      </c>
      <c r="H8" s="177">
        <v>587973.52291738708</v>
      </c>
      <c r="I8" s="177">
        <v>634842.7588857332</v>
      </c>
      <c r="J8" s="177">
        <v>692174.53406190907</v>
      </c>
      <c r="K8" s="177">
        <v>747939.45700115338</v>
      </c>
      <c r="L8" s="141"/>
      <c r="M8" s="141"/>
      <c r="N8" s="131">
        <v>505234.72765536292</v>
      </c>
      <c r="O8" s="131">
        <v>518879.1991290602</v>
      </c>
      <c r="P8" s="131">
        <v>542290.90434767224</v>
      </c>
      <c r="Q8" s="131">
        <v>564270.37511732092</v>
      </c>
      <c r="R8" s="131">
        <v>587973.52291738708</v>
      </c>
      <c r="S8" s="131">
        <v>634842.7588857332</v>
      </c>
      <c r="T8" s="131">
        <v>692174.53406190907</v>
      </c>
      <c r="U8" s="131">
        <v>747939.45700115338</v>
      </c>
      <c r="V8" s="141"/>
      <c r="W8" s="141"/>
      <c r="X8" s="131">
        <v>32266.952279617039</v>
      </c>
      <c r="Y8" s="131">
        <v>32739.262310641381</v>
      </c>
      <c r="Z8" s="131">
        <v>33996.442229618406</v>
      </c>
      <c r="AA8" s="131">
        <v>35841.46480230178</v>
      </c>
      <c r="AB8" s="131">
        <v>38018.14973388167</v>
      </c>
      <c r="AC8" s="131">
        <v>40216.59479130376</v>
      </c>
      <c r="AD8" s="131">
        <v>42637.821164282825</v>
      </c>
      <c r="AE8" s="131">
        <v>45169.099133802752</v>
      </c>
      <c r="AF8" s="17"/>
    </row>
    <row r="9" spans="1:33" x14ac:dyDescent="0.25">
      <c r="A9" s="2" t="s">
        <v>276</v>
      </c>
      <c r="B9" s="19" t="s">
        <v>35</v>
      </c>
      <c r="C9" s="46" t="s">
        <v>574</v>
      </c>
      <c r="D9" s="177">
        <v>13853.066121808095</v>
      </c>
      <c r="E9" s="177">
        <v>19033.990093225446</v>
      </c>
      <c r="F9" s="177">
        <v>12950.230551586148</v>
      </c>
      <c r="G9" s="177">
        <v>25217.6596355769</v>
      </c>
      <c r="H9" s="177">
        <v>10900.173451272472</v>
      </c>
      <c r="I9" s="177">
        <v>18536.21288437401</v>
      </c>
      <c r="J9" s="177">
        <v>24118.588439459054</v>
      </c>
      <c r="K9" s="177">
        <v>13340.106956699086</v>
      </c>
      <c r="L9" s="141"/>
      <c r="M9" s="141"/>
      <c r="N9" s="131">
        <v>13853.066121808095</v>
      </c>
      <c r="O9" s="131">
        <v>19033.990093225446</v>
      </c>
      <c r="P9" s="131">
        <v>12950.230551586148</v>
      </c>
      <c r="Q9" s="131">
        <v>25217.6596355769</v>
      </c>
      <c r="R9" s="131">
        <v>10900.173451272472</v>
      </c>
      <c r="S9" s="131">
        <v>18536.21288437401</v>
      </c>
      <c r="T9" s="131">
        <v>24118.588439459054</v>
      </c>
      <c r="U9" s="131">
        <v>13340.106956699086</v>
      </c>
      <c r="V9" s="141"/>
      <c r="W9" s="141"/>
      <c r="X9" s="131">
        <v>878.55216340661741</v>
      </c>
      <c r="Y9" s="131">
        <v>1191.7368940106321</v>
      </c>
      <c r="Z9" s="131">
        <v>827.16336512229145</v>
      </c>
      <c r="AA9" s="131">
        <v>1560.0510953834969</v>
      </c>
      <c r="AB9" s="131">
        <v>691.97299682478672</v>
      </c>
      <c r="AC9" s="131">
        <v>1144.2528832323983</v>
      </c>
      <c r="AD9" s="131">
        <v>1445.1405203421366</v>
      </c>
      <c r="AE9" s="131">
        <v>794.97614475493117</v>
      </c>
      <c r="AF9" s="17"/>
    </row>
    <row r="10" spans="1:33" x14ac:dyDescent="0.25">
      <c r="A10" s="2" t="s">
        <v>277</v>
      </c>
      <c r="B10" s="19" t="s">
        <v>36</v>
      </c>
      <c r="C10" s="46" t="s">
        <v>574</v>
      </c>
      <c r="D10" s="177">
        <v>-23628.994719235827</v>
      </c>
      <c r="E10" s="177">
        <v>-25150.379587713338</v>
      </c>
      <c r="F10" s="177">
        <v>-26570.057343712524</v>
      </c>
      <c r="G10" s="177">
        <v>-28677.285890860141</v>
      </c>
      <c r="H10" s="177">
        <v>-30604.575188427232</v>
      </c>
      <c r="I10" s="177">
        <v>-33775.868383474903</v>
      </c>
      <c r="J10" s="177">
        <v>-37392.400414643591</v>
      </c>
      <c r="K10" s="177">
        <v>-41035.20893735627</v>
      </c>
      <c r="L10" s="141"/>
      <c r="M10" s="141"/>
      <c r="N10" s="131">
        <v>-23628.994719235827</v>
      </c>
      <c r="O10" s="131">
        <v>-25150.379587713338</v>
      </c>
      <c r="P10" s="131">
        <v>-26570.057343712524</v>
      </c>
      <c r="Q10" s="131">
        <v>-28677.285890860141</v>
      </c>
      <c r="R10" s="131">
        <v>-30604.575188427232</v>
      </c>
      <c r="S10" s="131">
        <v>-33775.868383474903</v>
      </c>
      <c r="T10" s="131">
        <v>-37392.400414643591</v>
      </c>
      <c r="U10" s="131">
        <v>-41035.20893735627</v>
      </c>
      <c r="V10" s="141"/>
      <c r="W10" s="141"/>
      <c r="X10" s="131">
        <v>-1712.737122382272</v>
      </c>
      <c r="Y10" s="131">
        <v>-1814.5830550336077</v>
      </c>
      <c r="Z10" s="131">
        <v>-1918.5148924389105</v>
      </c>
      <c r="AA10" s="131">
        <v>-2075.438914519525</v>
      </c>
      <c r="AB10" s="131">
        <v>-2233.0771849323842</v>
      </c>
      <c r="AC10" s="131">
        <v>-2367.2104272479182</v>
      </c>
      <c r="AD10" s="131">
        <v>-2525.6675041843064</v>
      </c>
      <c r="AE10" s="131">
        <v>-2701.5660747129014</v>
      </c>
      <c r="AF10" s="17"/>
    </row>
    <row r="11" spans="1:33" x14ac:dyDescent="0.25">
      <c r="A11" s="2" t="s">
        <v>278</v>
      </c>
      <c r="B11" s="19" t="s">
        <v>37</v>
      </c>
      <c r="C11" s="46" t="s">
        <v>574</v>
      </c>
      <c r="D11" s="177">
        <v>-9775.9285974277318</v>
      </c>
      <c r="E11" s="177">
        <v>-6116.3894944878921</v>
      </c>
      <c r="F11" s="177">
        <v>-13619.826792126376</v>
      </c>
      <c r="G11" s="177">
        <v>-3459.6262552832413</v>
      </c>
      <c r="H11" s="177">
        <v>-19704.40173715476</v>
      </c>
      <c r="I11" s="177">
        <v>-15239.655499100892</v>
      </c>
      <c r="J11" s="177">
        <v>-13273.811975184537</v>
      </c>
      <c r="K11" s="177">
        <v>-27695.101980657186</v>
      </c>
      <c r="L11" s="141"/>
      <c r="M11" s="141"/>
      <c r="N11" s="131">
        <v>-9775.9285974277318</v>
      </c>
      <c r="O11" s="131">
        <v>-6116.3894944878921</v>
      </c>
      <c r="P11" s="131">
        <v>-13619.826792126376</v>
      </c>
      <c r="Q11" s="131">
        <v>-3459.6262552832413</v>
      </c>
      <c r="R11" s="131">
        <v>-19704.40173715476</v>
      </c>
      <c r="S11" s="131">
        <v>-15239.655499100892</v>
      </c>
      <c r="T11" s="131">
        <v>-13273.811975184537</v>
      </c>
      <c r="U11" s="131">
        <v>-27695.101980657186</v>
      </c>
      <c r="V11" s="141"/>
      <c r="W11" s="141"/>
      <c r="X11" s="131">
        <v>-834.18495897565458</v>
      </c>
      <c r="Y11" s="131">
        <v>-622.84616102297559</v>
      </c>
      <c r="Z11" s="131">
        <v>-1091.351527316619</v>
      </c>
      <c r="AA11" s="131">
        <v>-515.38781913602816</v>
      </c>
      <c r="AB11" s="131">
        <v>-1541.1041881075976</v>
      </c>
      <c r="AC11" s="131">
        <v>-1222.9575440155199</v>
      </c>
      <c r="AD11" s="131">
        <v>-1080.5269838421698</v>
      </c>
      <c r="AE11" s="131">
        <v>-1906.5899299579701</v>
      </c>
      <c r="AF11" s="17"/>
    </row>
    <row r="12" spans="1:33" x14ac:dyDescent="0.25">
      <c r="A12" s="2" t="s">
        <v>279</v>
      </c>
      <c r="B12" s="19" t="s">
        <v>38</v>
      </c>
      <c r="C12" s="46" t="s">
        <v>574</v>
      </c>
      <c r="D12" s="177">
        <v>23420.400071124997</v>
      </c>
      <c r="E12" s="177">
        <v>29528.094713099999</v>
      </c>
      <c r="F12" s="177">
        <v>35599.297561774998</v>
      </c>
      <c r="G12" s="177">
        <v>37286.541253426032</v>
      </c>
      <c r="H12" s="177">
        <v>66573.637705501053</v>
      </c>
      <c r="I12" s="177">
        <v>72571.430675276773</v>
      </c>
      <c r="J12" s="177">
        <v>69038.734914428816</v>
      </c>
      <c r="K12" s="177">
        <v>67720.427720247069</v>
      </c>
      <c r="L12" s="141"/>
      <c r="M12" s="141"/>
      <c r="N12" s="131">
        <v>23420.400071124997</v>
      </c>
      <c r="O12" s="131">
        <v>29528.094713099999</v>
      </c>
      <c r="P12" s="131">
        <v>35599.297561774998</v>
      </c>
      <c r="Q12" s="131">
        <v>37286.541253426032</v>
      </c>
      <c r="R12" s="131">
        <v>66573.637705501053</v>
      </c>
      <c r="S12" s="131">
        <v>72571.430675276773</v>
      </c>
      <c r="T12" s="131">
        <v>69038.734914428816</v>
      </c>
      <c r="U12" s="131">
        <v>67720.427720247069</v>
      </c>
      <c r="V12" s="141"/>
      <c r="W12" s="141"/>
      <c r="X12" s="131">
        <v>1306.4949899999999</v>
      </c>
      <c r="Y12" s="131">
        <v>1880.0260800000001</v>
      </c>
      <c r="Z12" s="131">
        <v>2936.3741</v>
      </c>
      <c r="AA12" s="131">
        <v>2692.0727507159181</v>
      </c>
      <c r="AB12" s="131">
        <v>3739.5492455296871</v>
      </c>
      <c r="AC12" s="131">
        <v>3644.183916994582</v>
      </c>
      <c r="AD12" s="131">
        <v>3611.8049533620983</v>
      </c>
      <c r="AE12" s="131">
        <v>4278.2346845548836</v>
      </c>
      <c r="AF12" s="17"/>
    </row>
    <row r="13" spans="1:33" x14ac:dyDescent="0.25">
      <c r="A13" s="2" t="s">
        <v>280</v>
      </c>
      <c r="B13" s="19" t="s">
        <v>39</v>
      </c>
      <c r="C13" s="46" t="s">
        <v>574</v>
      </c>
      <c r="D13" s="177">
        <v>0</v>
      </c>
      <c r="E13" s="177">
        <v>0</v>
      </c>
      <c r="F13" s="177">
        <v>0</v>
      </c>
      <c r="G13" s="177">
        <v>10123.76719807675</v>
      </c>
      <c r="H13" s="177">
        <v>0</v>
      </c>
      <c r="I13" s="177">
        <v>0</v>
      </c>
      <c r="J13" s="177">
        <v>0</v>
      </c>
      <c r="K13" s="177">
        <v>0</v>
      </c>
      <c r="L13" s="141"/>
      <c r="M13" s="141"/>
      <c r="N13" s="131">
        <v>0</v>
      </c>
      <c r="O13" s="131">
        <v>0</v>
      </c>
      <c r="P13" s="131">
        <v>0</v>
      </c>
      <c r="Q13" s="131">
        <v>10123.76719807675</v>
      </c>
      <c r="R13" s="131">
        <v>0</v>
      </c>
      <c r="S13" s="131">
        <v>0</v>
      </c>
      <c r="T13" s="131">
        <v>0</v>
      </c>
      <c r="U13" s="131">
        <v>0</v>
      </c>
      <c r="V13" s="141"/>
      <c r="W13" s="141"/>
      <c r="X13" s="131">
        <v>0</v>
      </c>
      <c r="Y13" s="131">
        <v>0</v>
      </c>
      <c r="Z13" s="131">
        <v>0</v>
      </c>
      <c r="AA13" s="131">
        <v>0</v>
      </c>
      <c r="AB13" s="131">
        <v>0</v>
      </c>
      <c r="AC13" s="131">
        <v>0</v>
      </c>
      <c r="AD13" s="131">
        <v>0</v>
      </c>
      <c r="AE13" s="131">
        <v>0</v>
      </c>
      <c r="AF13" s="17"/>
    </row>
    <row r="14" spans="1:33" x14ac:dyDescent="0.25">
      <c r="A14" s="2" t="s">
        <v>281</v>
      </c>
      <c r="B14" s="19" t="s">
        <v>40</v>
      </c>
      <c r="C14" s="46" t="s">
        <v>574</v>
      </c>
      <c r="D14" s="177">
        <v>518879.1991290602</v>
      </c>
      <c r="E14" s="177">
        <v>542290.90434767224</v>
      </c>
      <c r="F14" s="177">
        <v>564270.37511732092</v>
      </c>
      <c r="G14" s="177">
        <v>587973.52291738708</v>
      </c>
      <c r="H14" s="177">
        <v>634842.7588857332</v>
      </c>
      <c r="I14" s="177">
        <v>692174.53406190907</v>
      </c>
      <c r="J14" s="177">
        <v>747939.45700115338</v>
      </c>
      <c r="K14" s="177">
        <v>787964.78274074348</v>
      </c>
      <c r="L14" s="141"/>
      <c r="M14" s="141"/>
      <c r="N14" s="131">
        <v>518879.1991290602</v>
      </c>
      <c r="O14" s="131">
        <v>542290.90434767224</v>
      </c>
      <c r="P14" s="131">
        <v>564270.37511732092</v>
      </c>
      <c r="Q14" s="131">
        <v>587973.52291738708</v>
      </c>
      <c r="R14" s="131">
        <v>634842.7588857332</v>
      </c>
      <c r="S14" s="131">
        <v>692174.53406190907</v>
      </c>
      <c r="T14" s="131">
        <v>747939.45700115338</v>
      </c>
      <c r="U14" s="131">
        <v>787964.78274074348</v>
      </c>
      <c r="V14" s="141"/>
      <c r="W14" s="141"/>
      <c r="X14" s="131">
        <v>32739.262310641381</v>
      </c>
      <c r="Y14" s="131">
        <v>33996.442229618406</v>
      </c>
      <c r="Z14" s="131">
        <v>35841.46480230178</v>
      </c>
      <c r="AA14" s="131">
        <v>38018.14973388167</v>
      </c>
      <c r="AB14" s="131">
        <v>40216.59479130376</v>
      </c>
      <c r="AC14" s="131">
        <v>42637.821164282825</v>
      </c>
      <c r="AD14" s="131">
        <v>45169.099133802752</v>
      </c>
      <c r="AE14" s="131">
        <v>47540.743888399666</v>
      </c>
      <c r="AF14" s="17"/>
    </row>
    <row r="15" spans="1:33" x14ac:dyDescent="0.25">
      <c r="A15" s="2"/>
      <c r="B15" s="19"/>
      <c r="C15" s="46"/>
      <c r="D15" s="178"/>
      <c r="E15" s="178"/>
      <c r="F15" s="178"/>
      <c r="G15" s="178"/>
      <c r="H15" s="178"/>
      <c r="I15" s="178"/>
      <c r="J15" s="178"/>
      <c r="K15" s="178"/>
      <c r="L15" s="173"/>
      <c r="M15" s="173"/>
      <c r="N15" s="173"/>
      <c r="O15" s="173"/>
      <c r="P15" s="173"/>
      <c r="Q15" s="173"/>
      <c r="R15" s="173"/>
      <c r="S15" s="173"/>
      <c r="T15" s="173"/>
      <c r="U15" s="173"/>
      <c r="V15" s="173"/>
      <c r="W15" s="173"/>
      <c r="X15" s="173"/>
      <c r="Y15" s="173"/>
      <c r="Z15" s="173"/>
      <c r="AA15" s="173"/>
      <c r="AB15" s="173"/>
      <c r="AC15" s="173"/>
      <c r="AD15" s="173"/>
      <c r="AE15" s="173"/>
      <c r="AF15" s="46"/>
      <c r="AG15" s="46"/>
    </row>
    <row r="16" spans="1:33" ht="15.75" x14ac:dyDescent="0.25">
      <c r="A16" s="2"/>
      <c r="B16" s="21" t="s">
        <v>521</v>
      </c>
      <c r="C16" s="46"/>
      <c r="D16" s="178"/>
      <c r="E16" s="178"/>
      <c r="F16" s="178"/>
      <c r="G16" s="178"/>
      <c r="H16" s="178"/>
      <c r="I16" s="178"/>
      <c r="J16" s="178"/>
      <c r="K16" s="178"/>
      <c r="L16" s="173"/>
      <c r="M16" s="173"/>
      <c r="N16" s="173"/>
      <c r="O16" s="173"/>
      <c r="P16" s="173"/>
      <c r="Q16" s="173"/>
      <c r="R16" s="173"/>
      <c r="S16" s="173"/>
      <c r="T16" s="173"/>
      <c r="U16" s="173"/>
      <c r="V16" s="173"/>
      <c r="W16" s="173"/>
      <c r="X16" s="173"/>
      <c r="Y16" s="173"/>
      <c r="Z16" s="173"/>
      <c r="AA16" s="173"/>
      <c r="AB16" s="173"/>
      <c r="AC16" s="173"/>
      <c r="AD16" s="173"/>
      <c r="AE16" s="173"/>
      <c r="AF16" s="46"/>
      <c r="AG16" s="46"/>
    </row>
    <row r="17" spans="1:32" x14ac:dyDescent="0.25">
      <c r="A17" s="2"/>
      <c r="B17" s="10" t="s">
        <v>447</v>
      </c>
      <c r="C17" s="11"/>
      <c r="D17" s="179"/>
      <c r="E17" s="179"/>
      <c r="F17" s="179"/>
      <c r="G17" s="179"/>
      <c r="H17" s="179"/>
      <c r="I17" s="179"/>
      <c r="J17" s="179"/>
      <c r="K17" s="179"/>
      <c r="L17" s="141"/>
      <c r="M17" s="141"/>
      <c r="N17" s="153"/>
      <c r="O17" s="153"/>
      <c r="P17" s="153"/>
      <c r="Q17" s="153"/>
      <c r="R17" s="153"/>
      <c r="S17" s="153"/>
      <c r="T17" s="153"/>
      <c r="U17" s="153"/>
      <c r="V17" s="141"/>
      <c r="W17" s="141"/>
      <c r="X17" s="153"/>
      <c r="Y17" s="153"/>
      <c r="Z17" s="153"/>
      <c r="AA17" s="153"/>
      <c r="AB17" s="153"/>
      <c r="AC17" s="153"/>
      <c r="AD17" s="153"/>
      <c r="AE17" s="153"/>
      <c r="AF17" s="17"/>
    </row>
    <row r="18" spans="1:32" x14ac:dyDescent="0.25">
      <c r="A18" s="2" t="s">
        <v>282</v>
      </c>
      <c r="B18" s="9" t="s">
        <v>34</v>
      </c>
      <c r="C18" s="46" t="s">
        <v>574</v>
      </c>
      <c r="D18" s="177">
        <v>101753.98897668622</v>
      </c>
      <c r="E18" s="177">
        <v>105368.88748857791</v>
      </c>
      <c r="F18" s="177">
        <v>115481.90367801108</v>
      </c>
      <c r="G18" s="177">
        <v>126069.44297421811</v>
      </c>
      <c r="H18" s="177">
        <v>135599.63544453445</v>
      </c>
      <c r="I18" s="177">
        <v>141777.97602927263</v>
      </c>
      <c r="J18" s="177">
        <v>151092.06478116792</v>
      </c>
      <c r="K18" s="177">
        <v>159611.55717829155</v>
      </c>
      <c r="L18" s="141"/>
      <c r="M18" s="141"/>
      <c r="N18" s="131">
        <v>101753.98897668622</v>
      </c>
      <c r="O18" s="131">
        <v>105368.88748857791</v>
      </c>
      <c r="P18" s="131">
        <v>115481.90367801108</v>
      </c>
      <c r="Q18" s="131">
        <v>126069.44297421811</v>
      </c>
      <c r="R18" s="131">
        <v>135599.63544453445</v>
      </c>
      <c r="S18" s="131">
        <v>141777.97602927263</v>
      </c>
      <c r="T18" s="131">
        <v>151092.06478116792</v>
      </c>
      <c r="U18" s="131">
        <v>159611.55717829155</v>
      </c>
      <c r="V18" s="141"/>
      <c r="W18" s="141"/>
      <c r="X18" s="131">
        <v>0</v>
      </c>
      <c r="Y18" s="131">
        <v>0</v>
      </c>
      <c r="Z18" s="131">
        <v>0</v>
      </c>
      <c r="AA18" s="131">
        <v>0</v>
      </c>
      <c r="AB18" s="131">
        <v>0</v>
      </c>
      <c r="AC18" s="131">
        <v>0</v>
      </c>
      <c r="AD18" s="131">
        <v>0</v>
      </c>
      <c r="AE18" s="131">
        <v>0</v>
      </c>
      <c r="AF18" s="17"/>
    </row>
    <row r="19" spans="1:32" x14ac:dyDescent="0.25">
      <c r="A19" s="2" t="s">
        <v>283</v>
      </c>
      <c r="B19" s="9" t="s">
        <v>35</v>
      </c>
      <c r="C19" s="46" t="s">
        <v>574</v>
      </c>
      <c r="D19" s="177">
        <v>2789.99969775099</v>
      </c>
      <c r="E19" s="177">
        <v>3865.2356154537824</v>
      </c>
      <c r="F19" s="177">
        <v>2757.7768042509983</v>
      </c>
      <c r="G19" s="177">
        <v>5737.0671550405059</v>
      </c>
      <c r="H19" s="177">
        <v>2513.8199062790359</v>
      </c>
      <c r="I19" s="177">
        <v>4143.4100341963258</v>
      </c>
      <c r="J19" s="177">
        <v>5273.7695117235071</v>
      </c>
      <c r="K19" s="177">
        <v>2849.815353604044</v>
      </c>
      <c r="L19" s="141"/>
      <c r="M19" s="141"/>
      <c r="N19" s="131">
        <v>2789.99969775099</v>
      </c>
      <c r="O19" s="131">
        <v>3865.2356154537824</v>
      </c>
      <c r="P19" s="131">
        <v>2757.7768042509983</v>
      </c>
      <c r="Q19" s="131">
        <v>5737.0671550405059</v>
      </c>
      <c r="R19" s="131">
        <v>2513.8199062790359</v>
      </c>
      <c r="S19" s="131">
        <v>4143.4100341963258</v>
      </c>
      <c r="T19" s="131">
        <v>5273.7695117235071</v>
      </c>
      <c r="U19" s="131">
        <v>2849.815353604044</v>
      </c>
      <c r="V19" s="141"/>
      <c r="W19" s="141"/>
      <c r="X19" s="131">
        <v>0</v>
      </c>
      <c r="Y19" s="131">
        <v>0</v>
      </c>
      <c r="Z19" s="131">
        <v>0</v>
      </c>
      <c r="AA19" s="131">
        <v>0</v>
      </c>
      <c r="AB19" s="131">
        <v>0</v>
      </c>
      <c r="AC19" s="131">
        <v>0</v>
      </c>
      <c r="AD19" s="131">
        <v>0</v>
      </c>
      <c r="AE19" s="131">
        <v>0</v>
      </c>
      <c r="AF19" s="17"/>
    </row>
    <row r="20" spans="1:32" x14ac:dyDescent="0.25">
      <c r="A20" s="2" t="s">
        <v>284</v>
      </c>
      <c r="B20" s="9" t="s">
        <v>36</v>
      </c>
      <c r="C20" s="46" t="s">
        <v>574</v>
      </c>
      <c r="D20" s="177">
        <v>-4793.0493367881654</v>
      </c>
      <c r="E20" s="177">
        <v>-5183.3046717622319</v>
      </c>
      <c r="F20" s="177">
        <v>-5622.494471520371</v>
      </c>
      <c r="G20" s="177">
        <v>-6172.6887992160264</v>
      </c>
      <c r="H20" s="177">
        <v>-6690.5092739182082</v>
      </c>
      <c r="I20" s="177">
        <v>-7075.871630148743</v>
      </c>
      <c r="J20" s="177">
        <v>-7592.0709555467683</v>
      </c>
      <c r="K20" s="177">
        <v>-8129.5201030721009</v>
      </c>
      <c r="L20" s="141"/>
      <c r="M20" s="141"/>
      <c r="N20" s="131">
        <v>-4793.0493367881654</v>
      </c>
      <c r="O20" s="131">
        <v>-5183.3046717622319</v>
      </c>
      <c r="P20" s="131">
        <v>-5622.494471520371</v>
      </c>
      <c r="Q20" s="131">
        <v>-6172.6887992160264</v>
      </c>
      <c r="R20" s="131">
        <v>-6690.5092739182082</v>
      </c>
      <c r="S20" s="131">
        <v>-7075.871630148743</v>
      </c>
      <c r="T20" s="131">
        <v>-7592.0709555467683</v>
      </c>
      <c r="U20" s="131">
        <v>-8129.5201030721009</v>
      </c>
      <c r="V20" s="141"/>
      <c r="W20" s="141"/>
      <c r="X20" s="131">
        <v>0</v>
      </c>
      <c r="Y20" s="131">
        <v>0</v>
      </c>
      <c r="Z20" s="131">
        <v>0</v>
      </c>
      <c r="AA20" s="131">
        <v>0</v>
      </c>
      <c r="AB20" s="131">
        <v>0</v>
      </c>
      <c r="AC20" s="131">
        <v>0</v>
      </c>
      <c r="AD20" s="131">
        <v>0</v>
      </c>
      <c r="AE20" s="131">
        <v>0</v>
      </c>
      <c r="AF20" s="17"/>
    </row>
    <row r="21" spans="1:32" x14ac:dyDescent="0.25">
      <c r="A21" s="2" t="s">
        <v>285</v>
      </c>
      <c r="B21" s="9" t="s">
        <v>37</v>
      </c>
      <c r="C21" s="46" t="s">
        <v>574</v>
      </c>
      <c r="D21" s="177">
        <v>-2003.0496390371754</v>
      </c>
      <c r="E21" s="177">
        <v>-1318.0690563084495</v>
      </c>
      <c r="F21" s="177">
        <v>-2864.7176672693727</v>
      </c>
      <c r="G21" s="177">
        <v>-435.62164417552049</v>
      </c>
      <c r="H21" s="177">
        <v>-4176.6893676391719</v>
      </c>
      <c r="I21" s="177">
        <v>-2932.4615959524172</v>
      </c>
      <c r="J21" s="177">
        <v>-2318.3014438232613</v>
      </c>
      <c r="K21" s="177">
        <v>-5279.7047494680573</v>
      </c>
      <c r="L21" s="141"/>
      <c r="M21" s="141"/>
      <c r="N21" s="131">
        <v>-2003.0496390371754</v>
      </c>
      <c r="O21" s="131">
        <v>-1318.0690563084495</v>
      </c>
      <c r="P21" s="131">
        <v>-2864.7176672693727</v>
      </c>
      <c r="Q21" s="131">
        <v>-435.62164417552049</v>
      </c>
      <c r="R21" s="131">
        <v>-4176.6893676391719</v>
      </c>
      <c r="S21" s="131">
        <v>-2932.4615959524172</v>
      </c>
      <c r="T21" s="131">
        <v>-2318.3014438232613</v>
      </c>
      <c r="U21" s="131">
        <v>-5279.7047494680573</v>
      </c>
      <c r="V21" s="141"/>
      <c r="W21" s="141"/>
      <c r="X21" s="131">
        <v>0</v>
      </c>
      <c r="Y21" s="131">
        <v>0</v>
      </c>
      <c r="Z21" s="131">
        <v>0</v>
      </c>
      <c r="AA21" s="131">
        <v>0</v>
      </c>
      <c r="AB21" s="131">
        <v>0</v>
      </c>
      <c r="AC21" s="131">
        <v>0</v>
      </c>
      <c r="AD21" s="131">
        <v>0</v>
      </c>
      <c r="AE21" s="131">
        <v>0</v>
      </c>
      <c r="AF21" s="17"/>
    </row>
    <row r="22" spans="1:32" x14ac:dyDescent="0.25">
      <c r="A22" s="2" t="s">
        <v>286</v>
      </c>
      <c r="B22" s="9" t="s">
        <v>38</v>
      </c>
      <c r="C22" s="46" t="s">
        <v>574</v>
      </c>
      <c r="D22" s="177">
        <v>5617.9481509288689</v>
      </c>
      <c r="E22" s="177">
        <v>11431.085245741608</v>
      </c>
      <c r="F22" s="177">
        <v>13452.256963476413</v>
      </c>
      <c r="G22" s="177">
        <v>9965.8141144918518</v>
      </c>
      <c r="H22" s="177">
        <v>10355.029952377336</v>
      </c>
      <c r="I22" s="177">
        <v>12246.550347847753</v>
      </c>
      <c r="J22" s="177">
        <v>10837.793840946882</v>
      </c>
      <c r="K22" s="177">
        <v>7653.746569352671</v>
      </c>
      <c r="L22" s="141"/>
      <c r="M22" s="141"/>
      <c r="N22" s="131">
        <v>5617.9481509288689</v>
      </c>
      <c r="O22" s="131">
        <v>11431.085245741608</v>
      </c>
      <c r="P22" s="131">
        <v>13452.256963476413</v>
      </c>
      <c r="Q22" s="131">
        <v>9965.8141144918518</v>
      </c>
      <c r="R22" s="131">
        <v>10355.029952377336</v>
      </c>
      <c r="S22" s="131">
        <v>12246.550347847753</v>
      </c>
      <c r="T22" s="131">
        <v>10837.793840946882</v>
      </c>
      <c r="U22" s="131">
        <v>7653.746569352671</v>
      </c>
      <c r="V22" s="141"/>
      <c r="W22" s="141"/>
      <c r="X22" s="131">
        <v>0</v>
      </c>
      <c r="Y22" s="131">
        <v>0</v>
      </c>
      <c r="Z22" s="131">
        <v>0</v>
      </c>
      <c r="AA22" s="131">
        <v>0</v>
      </c>
      <c r="AB22" s="131">
        <v>0</v>
      </c>
      <c r="AC22" s="131">
        <v>0</v>
      </c>
      <c r="AD22" s="131">
        <v>0</v>
      </c>
      <c r="AE22" s="131">
        <v>0</v>
      </c>
      <c r="AF22" s="17"/>
    </row>
    <row r="23" spans="1:32" x14ac:dyDescent="0.25">
      <c r="A23" s="2" t="s">
        <v>287</v>
      </c>
      <c r="B23" s="9" t="s">
        <v>39</v>
      </c>
      <c r="C23" s="46" t="s">
        <v>574</v>
      </c>
      <c r="D23" s="177">
        <v>0</v>
      </c>
      <c r="E23" s="177">
        <v>0</v>
      </c>
      <c r="F23" s="177">
        <v>0</v>
      </c>
      <c r="G23" s="177">
        <v>0</v>
      </c>
      <c r="H23" s="177">
        <v>0</v>
      </c>
      <c r="I23" s="177">
        <v>0</v>
      </c>
      <c r="J23" s="177">
        <v>0</v>
      </c>
      <c r="K23" s="177">
        <v>0</v>
      </c>
      <c r="L23" s="141"/>
      <c r="M23" s="141"/>
      <c r="N23" s="131">
        <v>0</v>
      </c>
      <c r="O23" s="131">
        <v>0</v>
      </c>
      <c r="P23" s="131">
        <v>0</v>
      </c>
      <c r="Q23" s="131">
        <v>0</v>
      </c>
      <c r="R23" s="131">
        <v>0</v>
      </c>
      <c r="S23" s="131">
        <v>0</v>
      </c>
      <c r="T23" s="131">
        <v>0</v>
      </c>
      <c r="U23" s="131">
        <v>0</v>
      </c>
      <c r="V23" s="141"/>
      <c r="W23" s="141"/>
      <c r="X23" s="131">
        <v>0</v>
      </c>
      <c r="Y23" s="131">
        <v>0</v>
      </c>
      <c r="Z23" s="131">
        <v>0</v>
      </c>
      <c r="AA23" s="131">
        <v>0</v>
      </c>
      <c r="AB23" s="131">
        <v>0</v>
      </c>
      <c r="AC23" s="131">
        <v>0</v>
      </c>
      <c r="AD23" s="131">
        <v>0</v>
      </c>
      <c r="AE23" s="131">
        <v>0</v>
      </c>
      <c r="AF23" s="17"/>
    </row>
    <row r="24" spans="1:32" x14ac:dyDescent="0.25">
      <c r="A24" s="2" t="s">
        <v>288</v>
      </c>
      <c r="B24" s="9" t="s">
        <v>41</v>
      </c>
      <c r="C24" s="46" t="s">
        <v>574</v>
      </c>
      <c r="D24" s="177">
        <v>105368.88748857791</v>
      </c>
      <c r="E24" s="177">
        <v>115481.90367801108</v>
      </c>
      <c r="F24" s="177">
        <v>126069.44297421811</v>
      </c>
      <c r="G24" s="177">
        <v>135599.63544453445</v>
      </c>
      <c r="H24" s="177">
        <v>141777.97602927263</v>
      </c>
      <c r="I24" s="177">
        <v>151092.06478116792</v>
      </c>
      <c r="J24" s="177">
        <v>159611.55717829155</v>
      </c>
      <c r="K24" s="177">
        <v>161985.5989981762</v>
      </c>
      <c r="L24" s="141"/>
      <c r="M24" s="141"/>
      <c r="N24" s="131">
        <v>105368.88748857791</v>
      </c>
      <c r="O24" s="131">
        <v>115481.90367801108</v>
      </c>
      <c r="P24" s="131">
        <v>126069.44297421811</v>
      </c>
      <c r="Q24" s="131">
        <v>135599.63544453445</v>
      </c>
      <c r="R24" s="131">
        <v>141777.97602927263</v>
      </c>
      <c r="S24" s="131">
        <v>151092.06478116792</v>
      </c>
      <c r="T24" s="131">
        <v>159611.55717829155</v>
      </c>
      <c r="U24" s="131">
        <v>161985.5989981762</v>
      </c>
      <c r="V24" s="141"/>
      <c r="W24" s="141"/>
      <c r="X24" s="131">
        <v>0</v>
      </c>
      <c r="Y24" s="131">
        <v>0</v>
      </c>
      <c r="Z24" s="131">
        <v>0</v>
      </c>
      <c r="AA24" s="131">
        <v>0</v>
      </c>
      <c r="AB24" s="131">
        <v>0</v>
      </c>
      <c r="AC24" s="131">
        <v>0</v>
      </c>
      <c r="AD24" s="131">
        <v>0</v>
      </c>
      <c r="AE24" s="131">
        <v>0</v>
      </c>
      <c r="AF24" s="17"/>
    </row>
    <row r="25" spans="1:32" x14ac:dyDescent="0.25">
      <c r="A25" s="2"/>
      <c r="B25" s="10" t="s">
        <v>448</v>
      </c>
      <c r="C25" s="11"/>
      <c r="D25" s="179"/>
      <c r="E25" s="179"/>
      <c r="F25" s="179"/>
      <c r="G25" s="179"/>
      <c r="H25" s="179"/>
      <c r="I25" s="179"/>
      <c r="J25" s="179"/>
      <c r="K25" s="179"/>
      <c r="L25" s="141"/>
      <c r="M25" s="141"/>
      <c r="N25" s="153"/>
      <c r="O25" s="153"/>
      <c r="P25" s="153"/>
      <c r="Q25" s="153"/>
      <c r="R25" s="153"/>
      <c r="S25" s="153"/>
      <c r="T25" s="153"/>
      <c r="U25" s="153"/>
      <c r="V25" s="141"/>
      <c r="W25" s="141"/>
      <c r="X25" s="153"/>
      <c r="Y25" s="153"/>
      <c r="Z25" s="153"/>
      <c r="AA25" s="153"/>
      <c r="AB25" s="153"/>
      <c r="AC25" s="153"/>
      <c r="AD25" s="153"/>
      <c r="AE25" s="153"/>
      <c r="AF25" s="17"/>
    </row>
    <row r="26" spans="1:32" x14ac:dyDescent="0.25">
      <c r="A26" s="2" t="s">
        <v>289</v>
      </c>
      <c r="B26" s="9" t="s">
        <v>34</v>
      </c>
      <c r="C26" s="46" t="s">
        <v>574</v>
      </c>
      <c r="D26" s="177">
        <v>191885.57687788119</v>
      </c>
      <c r="E26" s="177">
        <v>196970.77672940059</v>
      </c>
      <c r="F26" s="177">
        <v>203825.58530768726</v>
      </c>
      <c r="G26" s="177">
        <v>209624.51604570466</v>
      </c>
      <c r="H26" s="177">
        <v>221666.78138886162</v>
      </c>
      <c r="I26" s="177">
        <v>227535.51993167144</v>
      </c>
      <c r="J26" s="177">
        <v>237296.28453127656</v>
      </c>
      <c r="K26" s="177">
        <v>249488.34038448162</v>
      </c>
      <c r="L26" s="141"/>
      <c r="M26" s="141"/>
      <c r="N26" s="131">
        <v>191885.57687788119</v>
      </c>
      <c r="O26" s="131">
        <v>196970.77672940059</v>
      </c>
      <c r="P26" s="131">
        <v>203825.58530768726</v>
      </c>
      <c r="Q26" s="131">
        <v>209624.51604570466</v>
      </c>
      <c r="R26" s="131">
        <v>221666.78138886162</v>
      </c>
      <c r="S26" s="131">
        <v>227535.51993167144</v>
      </c>
      <c r="T26" s="131">
        <v>237296.28453127656</v>
      </c>
      <c r="U26" s="131">
        <v>249488.34038448162</v>
      </c>
      <c r="V26" s="141"/>
      <c r="W26" s="141"/>
      <c r="X26" s="131">
        <v>0</v>
      </c>
      <c r="Y26" s="131">
        <v>0</v>
      </c>
      <c r="Z26" s="131">
        <v>0</v>
      </c>
      <c r="AA26" s="131">
        <v>0</v>
      </c>
      <c r="AB26" s="131">
        <v>0</v>
      </c>
      <c r="AC26" s="131">
        <v>0</v>
      </c>
      <c r="AD26" s="131">
        <v>0</v>
      </c>
      <c r="AE26" s="131">
        <v>0</v>
      </c>
      <c r="AF26" s="17"/>
    </row>
    <row r="27" spans="1:32" x14ac:dyDescent="0.25">
      <c r="A27" s="2" t="s">
        <v>290</v>
      </c>
      <c r="B27" s="9" t="s">
        <v>35</v>
      </c>
      <c r="C27" s="46" t="s">
        <v>574</v>
      </c>
      <c r="D27" s="177">
        <v>5261.3239724166915</v>
      </c>
      <c r="E27" s="177">
        <v>7225.4579085368441</v>
      </c>
      <c r="F27" s="177">
        <v>4867.4766640641519</v>
      </c>
      <c r="G27" s="177">
        <v>9539.4244435824003</v>
      </c>
      <c r="H27" s="177">
        <v>4109.3795406555701</v>
      </c>
      <c r="I27" s="177">
        <v>6654.1131926787793</v>
      </c>
      <c r="J27" s="177">
        <v>8295.9856377556735</v>
      </c>
      <c r="K27" s="177">
        <v>4458.4446005691052</v>
      </c>
      <c r="L27" s="141"/>
      <c r="M27" s="141"/>
      <c r="N27" s="131">
        <v>5261.3239724166915</v>
      </c>
      <c r="O27" s="131">
        <v>7225.4579085368441</v>
      </c>
      <c r="P27" s="131">
        <v>4867.4766640641519</v>
      </c>
      <c r="Q27" s="131">
        <v>9539.4244435824003</v>
      </c>
      <c r="R27" s="131">
        <v>4109.3795406555701</v>
      </c>
      <c r="S27" s="131">
        <v>6654.1131926787793</v>
      </c>
      <c r="T27" s="131">
        <v>8295.9856377556735</v>
      </c>
      <c r="U27" s="131">
        <v>4458.4446005691052</v>
      </c>
      <c r="V27" s="141"/>
      <c r="W27" s="141"/>
      <c r="X27" s="131">
        <v>0</v>
      </c>
      <c r="Y27" s="131">
        <v>0</v>
      </c>
      <c r="Z27" s="131">
        <v>0</v>
      </c>
      <c r="AA27" s="131">
        <v>0</v>
      </c>
      <c r="AB27" s="131">
        <v>0</v>
      </c>
      <c r="AC27" s="131">
        <v>0</v>
      </c>
      <c r="AD27" s="131">
        <v>0</v>
      </c>
      <c r="AE27" s="131">
        <v>0</v>
      </c>
      <c r="AF27" s="17"/>
    </row>
    <row r="28" spans="1:32" x14ac:dyDescent="0.25">
      <c r="A28" s="2" t="s">
        <v>291</v>
      </c>
      <c r="B28" s="9" t="s">
        <v>36</v>
      </c>
      <c r="C28" s="46" t="s">
        <v>574</v>
      </c>
      <c r="D28" s="177">
        <v>-7359.3317098108573</v>
      </c>
      <c r="E28" s="177">
        <v>-7808.9771884119209</v>
      </c>
      <c r="F28" s="177">
        <v>-8203.1035811133333</v>
      </c>
      <c r="G28" s="177">
        <v>-8827.0959261921271</v>
      </c>
      <c r="H28" s="177">
        <v>-9494.5563410912528</v>
      </c>
      <c r="I28" s="177">
        <v>-9896.5429078916604</v>
      </c>
      <c r="J28" s="177">
        <v>-10445.585179066606</v>
      </c>
      <c r="K28" s="177">
        <v>-11096.176380692137</v>
      </c>
      <c r="L28" s="141"/>
      <c r="M28" s="141"/>
      <c r="N28" s="131">
        <v>-7359.3317098108573</v>
      </c>
      <c r="O28" s="131">
        <v>-7808.9771884119209</v>
      </c>
      <c r="P28" s="131">
        <v>-8203.1035811133333</v>
      </c>
      <c r="Q28" s="131">
        <v>-8827.0959261921271</v>
      </c>
      <c r="R28" s="131">
        <v>-9494.5563410912528</v>
      </c>
      <c r="S28" s="131">
        <v>-9896.5429078916604</v>
      </c>
      <c r="T28" s="131">
        <v>-10445.585179066606</v>
      </c>
      <c r="U28" s="131">
        <v>-11096.176380692137</v>
      </c>
      <c r="V28" s="141"/>
      <c r="W28" s="141"/>
      <c r="X28" s="131">
        <v>0</v>
      </c>
      <c r="Y28" s="131">
        <v>0</v>
      </c>
      <c r="Z28" s="131">
        <v>0</v>
      </c>
      <c r="AA28" s="131">
        <v>0</v>
      </c>
      <c r="AB28" s="131">
        <v>0</v>
      </c>
      <c r="AC28" s="131">
        <v>0</v>
      </c>
      <c r="AD28" s="131">
        <v>0</v>
      </c>
      <c r="AE28" s="131">
        <v>0</v>
      </c>
      <c r="AF28" s="17"/>
    </row>
    <row r="29" spans="1:32" x14ac:dyDescent="0.25">
      <c r="A29" s="2" t="s">
        <v>292</v>
      </c>
      <c r="B29" s="9" t="s">
        <v>37</v>
      </c>
      <c r="C29" s="46" t="s">
        <v>574</v>
      </c>
      <c r="D29" s="177">
        <v>-2098.0077373941658</v>
      </c>
      <c r="E29" s="177">
        <v>-583.51927987507679</v>
      </c>
      <c r="F29" s="177">
        <v>-3335.6269170491814</v>
      </c>
      <c r="G29" s="177">
        <v>712.32851739027319</v>
      </c>
      <c r="H29" s="177">
        <v>-5385.1768004356827</v>
      </c>
      <c r="I29" s="177">
        <v>-3242.4297152128811</v>
      </c>
      <c r="J29" s="177">
        <v>-2149.5995413109322</v>
      </c>
      <c r="K29" s="177">
        <v>-6637.731780123032</v>
      </c>
      <c r="L29" s="141"/>
      <c r="M29" s="141"/>
      <c r="N29" s="131">
        <v>-2098.0077373941658</v>
      </c>
      <c r="O29" s="131">
        <v>-583.51927987507679</v>
      </c>
      <c r="P29" s="131">
        <v>-3335.6269170491814</v>
      </c>
      <c r="Q29" s="131">
        <v>712.32851739027319</v>
      </c>
      <c r="R29" s="131">
        <v>-5385.1768004356827</v>
      </c>
      <c r="S29" s="131">
        <v>-3242.4297152128811</v>
      </c>
      <c r="T29" s="131">
        <v>-2149.5995413109322</v>
      </c>
      <c r="U29" s="131">
        <v>-6637.731780123032</v>
      </c>
      <c r="V29" s="141"/>
      <c r="W29" s="141"/>
      <c r="X29" s="131">
        <v>0</v>
      </c>
      <c r="Y29" s="131">
        <v>0</v>
      </c>
      <c r="Z29" s="131">
        <v>0</v>
      </c>
      <c r="AA29" s="131">
        <v>0</v>
      </c>
      <c r="AB29" s="131">
        <v>0</v>
      </c>
      <c r="AC29" s="131">
        <v>0</v>
      </c>
      <c r="AD29" s="131">
        <v>0</v>
      </c>
      <c r="AE29" s="131">
        <v>0</v>
      </c>
      <c r="AF29" s="17"/>
    </row>
    <row r="30" spans="1:32" x14ac:dyDescent="0.25">
      <c r="A30" s="2" t="s">
        <v>293</v>
      </c>
      <c r="B30" s="9" t="s">
        <v>38</v>
      </c>
      <c r="C30" s="46" t="s">
        <v>574</v>
      </c>
      <c r="D30" s="177">
        <v>7183.2075889135558</v>
      </c>
      <c r="E30" s="177">
        <v>7438.3278581617369</v>
      </c>
      <c r="F30" s="177">
        <v>9134.5576550665974</v>
      </c>
      <c r="G30" s="177">
        <v>11329.936825766679</v>
      </c>
      <c r="H30" s="177">
        <v>11253.91534324551</v>
      </c>
      <c r="I30" s="177">
        <v>13003.194314818009</v>
      </c>
      <c r="J30" s="177">
        <v>14341.655394515999</v>
      </c>
      <c r="K30" s="177">
        <v>11356.293150166197</v>
      </c>
      <c r="L30" s="141"/>
      <c r="M30" s="141"/>
      <c r="N30" s="131">
        <v>7183.2075889135558</v>
      </c>
      <c r="O30" s="131">
        <v>7438.3278581617369</v>
      </c>
      <c r="P30" s="131">
        <v>9134.5576550665974</v>
      </c>
      <c r="Q30" s="131">
        <v>11329.936825766679</v>
      </c>
      <c r="R30" s="131">
        <v>11253.91534324551</v>
      </c>
      <c r="S30" s="131">
        <v>13003.194314818009</v>
      </c>
      <c r="T30" s="131">
        <v>14341.655394515999</v>
      </c>
      <c r="U30" s="131">
        <v>11356.293150166197</v>
      </c>
      <c r="V30" s="141"/>
      <c r="W30" s="141"/>
      <c r="X30" s="131">
        <v>0</v>
      </c>
      <c r="Y30" s="131">
        <v>0</v>
      </c>
      <c r="Z30" s="131">
        <v>0</v>
      </c>
      <c r="AA30" s="131">
        <v>0</v>
      </c>
      <c r="AB30" s="131">
        <v>0</v>
      </c>
      <c r="AC30" s="131">
        <v>0</v>
      </c>
      <c r="AD30" s="131">
        <v>0</v>
      </c>
      <c r="AE30" s="131">
        <v>0</v>
      </c>
      <c r="AF30" s="17"/>
    </row>
    <row r="31" spans="1:32" x14ac:dyDescent="0.25">
      <c r="A31" s="2" t="s">
        <v>294</v>
      </c>
      <c r="B31" s="9" t="s">
        <v>39</v>
      </c>
      <c r="C31" s="46" t="s">
        <v>574</v>
      </c>
      <c r="D31" s="177">
        <v>0</v>
      </c>
      <c r="E31" s="177">
        <v>0</v>
      </c>
      <c r="F31" s="177">
        <v>0</v>
      </c>
      <c r="G31" s="177">
        <v>0</v>
      </c>
      <c r="H31" s="177">
        <v>0</v>
      </c>
      <c r="I31" s="177">
        <v>0</v>
      </c>
      <c r="J31" s="177">
        <v>0</v>
      </c>
      <c r="K31" s="177">
        <v>0</v>
      </c>
      <c r="L31" s="141"/>
      <c r="M31" s="141"/>
      <c r="N31" s="131">
        <v>0</v>
      </c>
      <c r="O31" s="131">
        <v>0</v>
      </c>
      <c r="P31" s="131">
        <v>0</v>
      </c>
      <c r="Q31" s="131">
        <v>0</v>
      </c>
      <c r="R31" s="131">
        <v>0</v>
      </c>
      <c r="S31" s="131">
        <v>0</v>
      </c>
      <c r="T31" s="131">
        <v>0</v>
      </c>
      <c r="U31" s="131">
        <v>0</v>
      </c>
      <c r="V31" s="141"/>
      <c r="W31" s="141"/>
      <c r="X31" s="131">
        <v>0</v>
      </c>
      <c r="Y31" s="131">
        <v>0</v>
      </c>
      <c r="Z31" s="131">
        <v>0</v>
      </c>
      <c r="AA31" s="131">
        <v>0</v>
      </c>
      <c r="AB31" s="131">
        <v>0</v>
      </c>
      <c r="AC31" s="131">
        <v>0</v>
      </c>
      <c r="AD31" s="131">
        <v>0</v>
      </c>
      <c r="AE31" s="131">
        <v>0</v>
      </c>
      <c r="AF31" s="17"/>
    </row>
    <row r="32" spans="1:32" x14ac:dyDescent="0.25">
      <c r="A32" s="2" t="s">
        <v>295</v>
      </c>
      <c r="B32" s="9" t="s">
        <v>42</v>
      </c>
      <c r="C32" s="46" t="s">
        <v>574</v>
      </c>
      <c r="D32" s="177">
        <v>196970.77672940059</v>
      </c>
      <c r="E32" s="177">
        <v>203825.58530768726</v>
      </c>
      <c r="F32" s="177">
        <v>209624.51604570466</v>
      </c>
      <c r="G32" s="177">
        <v>221666.78138886162</v>
      </c>
      <c r="H32" s="177">
        <v>227535.51993167144</v>
      </c>
      <c r="I32" s="177">
        <v>237296.28453127656</v>
      </c>
      <c r="J32" s="177">
        <v>249488.34038448162</v>
      </c>
      <c r="K32" s="177">
        <v>254206.90175452479</v>
      </c>
      <c r="L32" s="141"/>
      <c r="M32" s="141"/>
      <c r="N32" s="131">
        <v>196970.77672940059</v>
      </c>
      <c r="O32" s="131">
        <v>203825.58530768726</v>
      </c>
      <c r="P32" s="131">
        <v>209624.51604570466</v>
      </c>
      <c r="Q32" s="131">
        <v>221666.78138886162</v>
      </c>
      <c r="R32" s="131">
        <v>227535.51993167144</v>
      </c>
      <c r="S32" s="131">
        <v>237296.28453127656</v>
      </c>
      <c r="T32" s="131">
        <v>249488.34038448162</v>
      </c>
      <c r="U32" s="131">
        <v>254206.90175452479</v>
      </c>
      <c r="V32" s="141"/>
      <c r="W32" s="141"/>
      <c r="X32" s="131">
        <v>0</v>
      </c>
      <c r="Y32" s="131">
        <v>0</v>
      </c>
      <c r="Z32" s="131">
        <v>0</v>
      </c>
      <c r="AA32" s="131">
        <v>0</v>
      </c>
      <c r="AB32" s="131">
        <v>0</v>
      </c>
      <c r="AC32" s="131">
        <v>0</v>
      </c>
      <c r="AD32" s="131">
        <v>0</v>
      </c>
      <c r="AE32" s="131">
        <v>0</v>
      </c>
      <c r="AF32" s="17"/>
    </row>
    <row r="33" spans="1:32" x14ac:dyDescent="0.25">
      <c r="A33" s="2"/>
      <c r="B33" s="10" t="s">
        <v>43</v>
      </c>
      <c r="C33" s="11"/>
      <c r="D33" s="179"/>
      <c r="E33" s="179"/>
      <c r="F33" s="179"/>
      <c r="G33" s="179"/>
      <c r="H33" s="179"/>
      <c r="I33" s="179"/>
      <c r="J33" s="179"/>
      <c r="K33" s="179"/>
      <c r="L33" s="141"/>
      <c r="M33" s="141"/>
      <c r="N33" s="153"/>
      <c r="O33" s="153"/>
      <c r="P33" s="153"/>
      <c r="Q33" s="153"/>
      <c r="R33" s="153"/>
      <c r="S33" s="153"/>
      <c r="T33" s="153"/>
      <c r="U33" s="153"/>
      <c r="V33" s="141"/>
      <c r="W33" s="141"/>
      <c r="X33" s="153"/>
      <c r="Y33" s="153"/>
      <c r="Z33" s="153"/>
      <c r="AA33" s="153"/>
      <c r="AB33" s="153"/>
      <c r="AC33" s="153"/>
      <c r="AD33" s="153"/>
      <c r="AE33" s="153"/>
      <c r="AF33" s="17"/>
    </row>
    <row r="34" spans="1:32" x14ac:dyDescent="0.25">
      <c r="A34" s="2" t="s">
        <v>296</v>
      </c>
      <c r="B34" s="9" t="s">
        <v>34</v>
      </c>
      <c r="C34" s="46" t="s">
        <v>574</v>
      </c>
      <c r="D34" s="177">
        <v>125221.18075962194</v>
      </c>
      <c r="E34" s="177">
        <v>127926.05316342346</v>
      </c>
      <c r="F34" s="177">
        <v>132145.94268388094</v>
      </c>
      <c r="G34" s="177">
        <v>137463.23371376342</v>
      </c>
      <c r="H34" s="177">
        <v>144463.46214112066</v>
      </c>
      <c r="I34" s="177">
        <v>154115.8079600544</v>
      </c>
      <c r="J34" s="177">
        <v>166784.27395031368</v>
      </c>
      <c r="K34" s="177">
        <v>180863.03482650415</v>
      </c>
      <c r="L34" s="141"/>
      <c r="M34" s="141"/>
      <c r="N34" s="131">
        <v>125221.18075962194</v>
      </c>
      <c r="O34" s="131">
        <v>127926.05316342346</v>
      </c>
      <c r="P34" s="131">
        <v>132145.94268388094</v>
      </c>
      <c r="Q34" s="131">
        <v>137463.23371376342</v>
      </c>
      <c r="R34" s="131">
        <v>144463.46214112066</v>
      </c>
      <c r="S34" s="131">
        <v>154115.8079600544</v>
      </c>
      <c r="T34" s="131">
        <v>166784.27395031368</v>
      </c>
      <c r="U34" s="131">
        <v>180863.03482650415</v>
      </c>
      <c r="V34" s="141"/>
      <c r="W34" s="141"/>
      <c r="X34" s="131">
        <v>0</v>
      </c>
      <c r="Y34" s="131">
        <v>0</v>
      </c>
      <c r="Z34" s="131">
        <v>0</v>
      </c>
      <c r="AA34" s="131">
        <v>0</v>
      </c>
      <c r="AB34" s="131">
        <v>0</v>
      </c>
      <c r="AC34" s="131">
        <v>0</v>
      </c>
      <c r="AD34" s="131">
        <v>0</v>
      </c>
      <c r="AE34" s="131">
        <v>0</v>
      </c>
      <c r="AF34" s="17"/>
    </row>
    <row r="35" spans="1:32" x14ac:dyDescent="0.25">
      <c r="A35" s="2" t="s">
        <v>297</v>
      </c>
      <c r="B35" s="9" t="s">
        <v>35</v>
      </c>
      <c r="C35" s="46" t="s">
        <v>574</v>
      </c>
      <c r="D35" s="177">
        <v>3433.4482607007567</v>
      </c>
      <c r="E35" s="177">
        <v>4692.6977081854329</v>
      </c>
      <c r="F35" s="177">
        <v>3155.7240043911729</v>
      </c>
      <c r="G35" s="177">
        <v>6255.5666508827917</v>
      </c>
      <c r="H35" s="177">
        <v>2678.1423539216053</v>
      </c>
      <c r="I35" s="177">
        <v>4500.5433802912758</v>
      </c>
      <c r="J35" s="177">
        <v>5812.5075712219232</v>
      </c>
      <c r="K35" s="177">
        <v>3225.6369141032633</v>
      </c>
      <c r="L35" s="141"/>
      <c r="M35" s="141"/>
      <c r="N35" s="131">
        <v>3433.4482607007567</v>
      </c>
      <c r="O35" s="131">
        <v>4692.6977081854329</v>
      </c>
      <c r="P35" s="131">
        <v>3155.7240043911729</v>
      </c>
      <c r="Q35" s="131">
        <v>6255.5666508827917</v>
      </c>
      <c r="R35" s="131">
        <v>2678.1423539216053</v>
      </c>
      <c r="S35" s="131">
        <v>4500.5433802912758</v>
      </c>
      <c r="T35" s="131">
        <v>5812.5075712219232</v>
      </c>
      <c r="U35" s="131">
        <v>3225.6369141032633</v>
      </c>
      <c r="V35" s="141"/>
      <c r="W35" s="141"/>
      <c r="X35" s="131">
        <v>0</v>
      </c>
      <c r="Y35" s="131">
        <v>0</v>
      </c>
      <c r="Z35" s="131">
        <v>0</v>
      </c>
      <c r="AA35" s="131">
        <v>0</v>
      </c>
      <c r="AB35" s="131">
        <v>0</v>
      </c>
      <c r="AC35" s="131">
        <v>0</v>
      </c>
      <c r="AD35" s="131">
        <v>0</v>
      </c>
      <c r="AE35" s="131">
        <v>0</v>
      </c>
      <c r="AF35" s="17"/>
    </row>
    <row r="36" spans="1:32" x14ac:dyDescent="0.25">
      <c r="A36" s="2" t="s">
        <v>298</v>
      </c>
      <c r="B36" s="9" t="s">
        <v>36</v>
      </c>
      <c r="C36" s="46" t="s">
        <v>574</v>
      </c>
      <c r="D36" s="177">
        <v>-6539.9731601405165</v>
      </c>
      <c r="E36" s="177">
        <v>-6930.1754479104129</v>
      </c>
      <c r="F36" s="177">
        <v>-7295.3808745836277</v>
      </c>
      <c r="G36" s="177">
        <v>-7848.3681391045302</v>
      </c>
      <c r="H36" s="177">
        <v>-8404.805352371297</v>
      </c>
      <c r="I36" s="177">
        <v>-8818.7643106810392</v>
      </c>
      <c r="J36" s="177">
        <v>-9360.8446659632464</v>
      </c>
      <c r="K36" s="177">
        <v>-9981.8578091329855</v>
      </c>
      <c r="L36" s="141"/>
      <c r="M36" s="141"/>
      <c r="N36" s="131">
        <v>-6539.9731601405165</v>
      </c>
      <c r="O36" s="131">
        <v>-6930.1754479104129</v>
      </c>
      <c r="P36" s="131">
        <v>-7295.3808745836277</v>
      </c>
      <c r="Q36" s="131">
        <v>-7848.3681391045302</v>
      </c>
      <c r="R36" s="131">
        <v>-8404.805352371297</v>
      </c>
      <c r="S36" s="131">
        <v>-8818.7643106810392</v>
      </c>
      <c r="T36" s="131">
        <v>-9360.8446659632464</v>
      </c>
      <c r="U36" s="131">
        <v>-9981.8578091329855</v>
      </c>
      <c r="V36" s="141"/>
      <c r="W36" s="141"/>
      <c r="X36" s="131">
        <v>0</v>
      </c>
      <c r="Y36" s="131">
        <v>0</v>
      </c>
      <c r="Z36" s="131">
        <v>0</v>
      </c>
      <c r="AA36" s="131">
        <v>0</v>
      </c>
      <c r="AB36" s="131">
        <v>0</v>
      </c>
      <c r="AC36" s="131">
        <v>0</v>
      </c>
      <c r="AD36" s="131">
        <v>0</v>
      </c>
      <c r="AE36" s="131">
        <v>0</v>
      </c>
      <c r="AF36" s="17"/>
    </row>
    <row r="37" spans="1:32" x14ac:dyDescent="0.25">
      <c r="A37" s="2" t="s">
        <v>299</v>
      </c>
      <c r="B37" s="9" t="s">
        <v>37</v>
      </c>
      <c r="C37" s="46" t="s">
        <v>574</v>
      </c>
      <c r="D37" s="177">
        <v>-3106.5248994397598</v>
      </c>
      <c r="E37" s="177">
        <v>-2237.47773972498</v>
      </c>
      <c r="F37" s="177">
        <v>-4139.6568701924552</v>
      </c>
      <c r="G37" s="177">
        <v>-1592.8014882217385</v>
      </c>
      <c r="H37" s="177">
        <v>-5726.6629984496922</v>
      </c>
      <c r="I37" s="177">
        <v>-4318.2209303897635</v>
      </c>
      <c r="J37" s="177">
        <v>-3548.3370947413232</v>
      </c>
      <c r="K37" s="177">
        <v>-6756.2208950297227</v>
      </c>
      <c r="L37" s="141"/>
      <c r="M37" s="141"/>
      <c r="N37" s="131">
        <v>-3106.5248994397598</v>
      </c>
      <c r="O37" s="131">
        <v>-2237.47773972498</v>
      </c>
      <c r="P37" s="131">
        <v>-4139.6568701924552</v>
      </c>
      <c r="Q37" s="131">
        <v>-1592.8014882217385</v>
      </c>
      <c r="R37" s="131">
        <v>-5726.6629984496922</v>
      </c>
      <c r="S37" s="131">
        <v>-4318.2209303897635</v>
      </c>
      <c r="T37" s="131">
        <v>-3548.3370947413232</v>
      </c>
      <c r="U37" s="131">
        <v>-6756.2208950297227</v>
      </c>
      <c r="V37" s="141"/>
      <c r="W37" s="141"/>
      <c r="X37" s="131">
        <v>0</v>
      </c>
      <c r="Y37" s="131">
        <v>0</v>
      </c>
      <c r="Z37" s="131">
        <v>0</v>
      </c>
      <c r="AA37" s="131">
        <v>0</v>
      </c>
      <c r="AB37" s="131">
        <v>0</v>
      </c>
      <c r="AC37" s="131">
        <v>0</v>
      </c>
      <c r="AD37" s="131">
        <v>0</v>
      </c>
      <c r="AE37" s="131">
        <v>0</v>
      </c>
      <c r="AF37" s="17"/>
    </row>
    <row r="38" spans="1:32" x14ac:dyDescent="0.25">
      <c r="A38" s="2" t="s">
        <v>300</v>
      </c>
      <c r="B38" s="9" t="s">
        <v>38</v>
      </c>
      <c r="C38" s="46" t="s">
        <v>574</v>
      </c>
      <c r="D38" s="177">
        <v>5811.397303241285</v>
      </c>
      <c r="E38" s="177">
        <v>6457.3672601824801</v>
      </c>
      <c r="F38" s="177">
        <v>9456.9479000749234</v>
      </c>
      <c r="G38" s="177">
        <v>8593.0299155789817</v>
      </c>
      <c r="H38" s="177">
        <v>15379.008817383425</v>
      </c>
      <c r="I38" s="177">
        <v>16986.686920649041</v>
      </c>
      <c r="J38" s="177">
        <v>17627.097970931794</v>
      </c>
      <c r="K38" s="177">
        <v>9092.594451322997</v>
      </c>
      <c r="L38" s="141"/>
      <c r="M38" s="141"/>
      <c r="N38" s="131">
        <v>5811.397303241285</v>
      </c>
      <c r="O38" s="131">
        <v>6457.3672601824801</v>
      </c>
      <c r="P38" s="131">
        <v>9456.9479000749234</v>
      </c>
      <c r="Q38" s="131">
        <v>8593.0299155789817</v>
      </c>
      <c r="R38" s="131">
        <v>15379.008817383425</v>
      </c>
      <c r="S38" s="131">
        <v>16986.686920649041</v>
      </c>
      <c r="T38" s="131">
        <v>17627.097970931794</v>
      </c>
      <c r="U38" s="131">
        <v>9092.594451322997</v>
      </c>
      <c r="V38" s="141"/>
      <c r="W38" s="141"/>
      <c r="X38" s="131">
        <v>0</v>
      </c>
      <c r="Y38" s="131">
        <v>0</v>
      </c>
      <c r="Z38" s="131">
        <v>0</v>
      </c>
      <c r="AA38" s="131">
        <v>0</v>
      </c>
      <c r="AB38" s="131">
        <v>0</v>
      </c>
      <c r="AC38" s="131">
        <v>0</v>
      </c>
      <c r="AD38" s="131">
        <v>0</v>
      </c>
      <c r="AE38" s="131">
        <v>0</v>
      </c>
      <c r="AF38" s="17"/>
    </row>
    <row r="39" spans="1:32" x14ac:dyDescent="0.25">
      <c r="A39" s="2" t="s">
        <v>301</v>
      </c>
      <c r="B39" s="9" t="s">
        <v>39</v>
      </c>
      <c r="C39" s="46" t="s">
        <v>574</v>
      </c>
      <c r="D39" s="177">
        <v>0</v>
      </c>
      <c r="E39" s="177">
        <v>0</v>
      </c>
      <c r="F39" s="177">
        <v>0</v>
      </c>
      <c r="G39" s="177">
        <v>0</v>
      </c>
      <c r="H39" s="177">
        <v>0</v>
      </c>
      <c r="I39" s="177">
        <v>0</v>
      </c>
      <c r="J39" s="177">
        <v>0</v>
      </c>
      <c r="K39" s="177">
        <v>0</v>
      </c>
      <c r="L39" s="141"/>
      <c r="M39" s="141"/>
      <c r="N39" s="131">
        <v>0</v>
      </c>
      <c r="O39" s="131">
        <v>0</v>
      </c>
      <c r="P39" s="131">
        <v>0</v>
      </c>
      <c r="Q39" s="131">
        <v>0</v>
      </c>
      <c r="R39" s="131">
        <v>0</v>
      </c>
      <c r="S39" s="131">
        <v>0</v>
      </c>
      <c r="T39" s="131">
        <v>0</v>
      </c>
      <c r="U39" s="131">
        <v>0</v>
      </c>
      <c r="V39" s="141"/>
      <c r="W39" s="141"/>
      <c r="X39" s="131">
        <v>0</v>
      </c>
      <c r="Y39" s="131">
        <v>0</v>
      </c>
      <c r="Z39" s="131">
        <v>0</v>
      </c>
      <c r="AA39" s="131">
        <v>0</v>
      </c>
      <c r="AB39" s="131">
        <v>0</v>
      </c>
      <c r="AC39" s="131">
        <v>0</v>
      </c>
      <c r="AD39" s="131">
        <v>0</v>
      </c>
      <c r="AE39" s="131">
        <v>0</v>
      </c>
      <c r="AF39" s="17"/>
    </row>
    <row r="40" spans="1:32" x14ac:dyDescent="0.25">
      <c r="A40" s="2" t="s">
        <v>302</v>
      </c>
      <c r="B40" s="9" t="s">
        <v>44</v>
      </c>
      <c r="C40" s="46" t="s">
        <v>574</v>
      </c>
      <c r="D40" s="177">
        <v>127926.05316342346</v>
      </c>
      <c r="E40" s="177">
        <v>132145.94268388094</v>
      </c>
      <c r="F40" s="177">
        <v>137463.23371376342</v>
      </c>
      <c r="G40" s="177">
        <v>144463.46214112066</v>
      </c>
      <c r="H40" s="177">
        <v>154115.8079600544</v>
      </c>
      <c r="I40" s="177">
        <v>166784.27395031368</v>
      </c>
      <c r="J40" s="177">
        <v>180863.03482650415</v>
      </c>
      <c r="K40" s="177">
        <v>183199.40838279747</v>
      </c>
      <c r="L40" s="141"/>
      <c r="M40" s="141"/>
      <c r="N40" s="131">
        <v>127926.05316342346</v>
      </c>
      <c r="O40" s="131">
        <v>132145.94268388094</v>
      </c>
      <c r="P40" s="131">
        <v>137463.23371376342</v>
      </c>
      <c r="Q40" s="131">
        <v>144463.46214112066</v>
      </c>
      <c r="R40" s="131">
        <v>154115.8079600544</v>
      </c>
      <c r="S40" s="131">
        <v>166784.27395031368</v>
      </c>
      <c r="T40" s="131">
        <v>180863.03482650415</v>
      </c>
      <c r="U40" s="131">
        <v>183199.40838279747</v>
      </c>
      <c r="V40" s="141"/>
      <c r="W40" s="141"/>
      <c r="X40" s="131">
        <v>0</v>
      </c>
      <c r="Y40" s="131">
        <v>0</v>
      </c>
      <c r="Z40" s="131">
        <v>0</v>
      </c>
      <c r="AA40" s="131">
        <v>0</v>
      </c>
      <c r="AB40" s="131">
        <v>0</v>
      </c>
      <c r="AC40" s="131">
        <v>0</v>
      </c>
      <c r="AD40" s="131">
        <v>0</v>
      </c>
      <c r="AE40" s="131">
        <v>0</v>
      </c>
      <c r="AF40" s="17"/>
    </row>
    <row r="41" spans="1:32" x14ac:dyDescent="0.25">
      <c r="A41" s="2"/>
      <c r="B41" s="10" t="s">
        <v>449</v>
      </c>
      <c r="C41" s="11"/>
      <c r="D41" s="179"/>
      <c r="E41" s="179"/>
      <c r="F41" s="179"/>
      <c r="G41" s="179"/>
      <c r="H41" s="179"/>
      <c r="I41" s="179"/>
      <c r="J41" s="179"/>
      <c r="K41" s="179"/>
      <c r="L41" s="141"/>
      <c r="M41" s="141"/>
      <c r="N41" s="153"/>
      <c r="O41" s="153"/>
      <c r="P41" s="153"/>
      <c r="Q41" s="153"/>
      <c r="R41" s="153"/>
      <c r="S41" s="153"/>
      <c r="T41" s="153"/>
      <c r="U41" s="153"/>
      <c r="V41" s="141"/>
      <c r="W41" s="141"/>
      <c r="X41" s="153"/>
      <c r="Y41" s="153"/>
      <c r="Z41" s="153"/>
      <c r="AA41" s="153"/>
      <c r="AB41" s="153"/>
      <c r="AC41" s="153"/>
      <c r="AD41" s="153"/>
      <c r="AE41" s="153"/>
      <c r="AF41" s="17"/>
    </row>
    <row r="42" spans="1:32" x14ac:dyDescent="0.25">
      <c r="A42" s="2" t="s">
        <v>303</v>
      </c>
      <c r="B42" s="9" t="s">
        <v>34</v>
      </c>
      <c r="C42" s="46" t="s">
        <v>574</v>
      </c>
      <c r="D42" s="177">
        <v>29921.233199263163</v>
      </c>
      <c r="E42" s="177">
        <v>29892.065929208453</v>
      </c>
      <c r="F42" s="177">
        <v>29505.150079836916</v>
      </c>
      <c r="G42" s="177">
        <v>28691.708115439818</v>
      </c>
      <c r="H42" s="177">
        <v>28413.269829056237</v>
      </c>
      <c r="I42" s="177">
        <v>35451.44152142133</v>
      </c>
      <c r="J42" s="177">
        <v>41459.469199355204</v>
      </c>
      <c r="K42" s="177">
        <v>47651.384414009925</v>
      </c>
      <c r="L42" s="141"/>
      <c r="M42" s="141"/>
      <c r="N42" s="131">
        <v>29921.233199263163</v>
      </c>
      <c r="O42" s="131">
        <v>29892.065929208453</v>
      </c>
      <c r="P42" s="131">
        <v>29505.150079836916</v>
      </c>
      <c r="Q42" s="131">
        <v>28691.708115439818</v>
      </c>
      <c r="R42" s="131">
        <v>28413.269829056237</v>
      </c>
      <c r="S42" s="131">
        <v>35451.44152142133</v>
      </c>
      <c r="T42" s="131">
        <v>41459.469199355204</v>
      </c>
      <c r="U42" s="131">
        <v>47651.384414009925</v>
      </c>
      <c r="V42" s="141"/>
      <c r="W42" s="141"/>
      <c r="X42" s="131">
        <v>0</v>
      </c>
      <c r="Y42" s="131">
        <v>0</v>
      </c>
      <c r="Z42" s="131">
        <v>0</v>
      </c>
      <c r="AA42" s="131">
        <v>0</v>
      </c>
      <c r="AB42" s="131">
        <v>0</v>
      </c>
      <c r="AC42" s="131">
        <v>0</v>
      </c>
      <c r="AD42" s="131">
        <v>0</v>
      </c>
      <c r="AE42" s="131">
        <v>0</v>
      </c>
      <c r="AF42" s="17"/>
    </row>
    <row r="43" spans="1:32" x14ac:dyDescent="0.25">
      <c r="A43" s="2" t="s">
        <v>304</v>
      </c>
      <c r="B43" s="9" t="s">
        <v>35</v>
      </c>
      <c r="C43" s="46" t="s">
        <v>574</v>
      </c>
      <c r="D43" s="177">
        <v>820.41237323293569</v>
      </c>
      <c r="E43" s="177">
        <v>1096.5274532446183</v>
      </c>
      <c r="F43" s="177">
        <v>704.60059892147558</v>
      </c>
      <c r="G43" s="177">
        <v>1305.6792539708595</v>
      </c>
      <c r="H43" s="177">
        <v>526.74067348783603</v>
      </c>
      <c r="I43" s="177">
        <v>1031.4100473737371</v>
      </c>
      <c r="J43" s="177">
        <v>1436.596896758962</v>
      </c>
      <c r="K43" s="177">
        <v>847.34881281435798</v>
      </c>
      <c r="L43" s="141"/>
      <c r="M43" s="141"/>
      <c r="N43" s="131">
        <v>820.41237323293569</v>
      </c>
      <c r="O43" s="131">
        <v>1096.5274532446183</v>
      </c>
      <c r="P43" s="131">
        <v>704.60059892147558</v>
      </c>
      <c r="Q43" s="131">
        <v>1305.6792539708595</v>
      </c>
      <c r="R43" s="131">
        <v>526.74067348783603</v>
      </c>
      <c r="S43" s="131">
        <v>1031.4100473737371</v>
      </c>
      <c r="T43" s="131">
        <v>1436.596896758962</v>
      </c>
      <c r="U43" s="131">
        <v>847.34881281435798</v>
      </c>
      <c r="V43" s="141"/>
      <c r="W43" s="141"/>
      <c r="X43" s="131">
        <v>0</v>
      </c>
      <c r="Y43" s="131">
        <v>0</v>
      </c>
      <c r="Z43" s="131">
        <v>0</v>
      </c>
      <c r="AA43" s="131">
        <v>0</v>
      </c>
      <c r="AB43" s="131">
        <v>0</v>
      </c>
      <c r="AC43" s="131">
        <v>0</v>
      </c>
      <c r="AD43" s="131">
        <v>0</v>
      </c>
      <c r="AE43" s="131">
        <v>0</v>
      </c>
      <c r="AF43" s="17"/>
    </row>
    <row r="44" spans="1:32" x14ac:dyDescent="0.25">
      <c r="A44" s="2" t="s">
        <v>305</v>
      </c>
      <c r="B44" s="9" t="s">
        <v>36</v>
      </c>
      <c r="C44" s="46" t="s">
        <v>574</v>
      </c>
      <c r="D44" s="177">
        <v>-1425.5461929110702</v>
      </c>
      <c r="E44" s="177">
        <v>-1483.4433026161562</v>
      </c>
      <c r="F44" s="177">
        <v>-1518.0425633185737</v>
      </c>
      <c r="G44" s="177">
        <v>-1584.1175403544403</v>
      </c>
      <c r="H44" s="177">
        <v>-1653.0685254126024</v>
      </c>
      <c r="I44" s="177">
        <v>-1890.9837929797129</v>
      </c>
      <c r="J44" s="177">
        <v>-2121.3615540644896</v>
      </c>
      <c r="K44" s="177">
        <v>-2371.0055469385329</v>
      </c>
      <c r="L44" s="141"/>
      <c r="M44" s="141"/>
      <c r="N44" s="131">
        <v>-1425.5461929110702</v>
      </c>
      <c r="O44" s="131">
        <v>-1483.4433026161562</v>
      </c>
      <c r="P44" s="131">
        <v>-1518.0425633185737</v>
      </c>
      <c r="Q44" s="131">
        <v>-1584.1175403544403</v>
      </c>
      <c r="R44" s="131">
        <v>-1653.0685254126024</v>
      </c>
      <c r="S44" s="131">
        <v>-1890.9837929797129</v>
      </c>
      <c r="T44" s="131">
        <v>-2121.3615540644896</v>
      </c>
      <c r="U44" s="131">
        <v>-2371.0055469385329</v>
      </c>
      <c r="V44" s="141"/>
      <c r="W44" s="141"/>
      <c r="X44" s="131">
        <v>0</v>
      </c>
      <c r="Y44" s="131">
        <v>0</v>
      </c>
      <c r="Z44" s="131">
        <v>0</v>
      </c>
      <c r="AA44" s="131">
        <v>0</v>
      </c>
      <c r="AB44" s="131">
        <v>0</v>
      </c>
      <c r="AC44" s="131">
        <v>0</v>
      </c>
      <c r="AD44" s="131">
        <v>0</v>
      </c>
      <c r="AE44" s="131">
        <v>0</v>
      </c>
      <c r="AF44" s="17"/>
    </row>
    <row r="45" spans="1:32" x14ac:dyDescent="0.25">
      <c r="A45" s="2" t="s">
        <v>306</v>
      </c>
      <c r="B45" s="9" t="s">
        <v>37</v>
      </c>
      <c r="C45" s="46" t="s">
        <v>574</v>
      </c>
      <c r="D45" s="177">
        <v>-605.1338196781345</v>
      </c>
      <c r="E45" s="177">
        <v>-386.91584937153789</v>
      </c>
      <c r="F45" s="177">
        <v>-813.4419643970981</v>
      </c>
      <c r="G45" s="177">
        <v>-278.43828638358082</v>
      </c>
      <c r="H45" s="177">
        <v>-1126.3278519247665</v>
      </c>
      <c r="I45" s="177">
        <v>-859.57374560597577</v>
      </c>
      <c r="J45" s="177">
        <v>-684.76465730552763</v>
      </c>
      <c r="K45" s="177">
        <v>-1523.6567341241748</v>
      </c>
      <c r="L45" s="141"/>
      <c r="M45" s="141"/>
      <c r="N45" s="131">
        <v>-605.1338196781345</v>
      </c>
      <c r="O45" s="131">
        <v>-386.91584937153789</v>
      </c>
      <c r="P45" s="131">
        <v>-813.4419643970981</v>
      </c>
      <c r="Q45" s="131">
        <v>-278.43828638358082</v>
      </c>
      <c r="R45" s="131">
        <v>-1126.3278519247665</v>
      </c>
      <c r="S45" s="131">
        <v>-859.57374560597577</v>
      </c>
      <c r="T45" s="131">
        <v>-684.76465730552763</v>
      </c>
      <c r="U45" s="131">
        <v>-1523.6567341241748</v>
      </c>
      <c r="V45" s="141"/>
      <c r="W45" s="141"/>
      <c r="X45" s="131">
        <v>0</v>
      </c>
      <c r="Y45" s="131">
        <v>0</v>
      </c>
      <c r="Z45" s="131">
        <v>0</v>
      </c>
      <c r="AA45" s="131">
        <v>0</v>
      </c>
      <c r="AB45" s="131">
        <v>0</v>
      </c>
      <c r="AC45" s="131">
        <v>0</v>
      </c>
      <c r="AD45" s="131">
        <v>0</v>
      </c>
      <c r="AE45" s="131">
        <v>0</v>
      </c>
      <c r="AF45" s="17"/>
    </row>
    <row r="46" spans="1:32" x14ac:dyDescent="0.25">
      <c r="A46" s="2" t="s">
        <v>307</v>
      </c>
      <c r="B46" s="9" t="s">
        <v>38</v>
      </c>
      <c r="C46" s="46" t="s">
        <v>574</v>
      </c>
      <c r="D46" s="177">
        <v>575.96654962342404</v>
      </c>
      <c r="E46" s="177">
        <v>0</v>
      </c>
      <c r="F46" s="177">
        <v>0</v>
      </c>
      <c r="G46" s="177">
        <v>0</v>
      </c>
      <c r="H46" s="177">
        <v>8164.4995442898644</v>
      </c>
      <c r="I46" s="177">
        <v>6867.6014235398497</v>
      </c>
      <c r="J46" s="177">
        <v>6876.6798719602457</v>
      </c>
      <c r="K46" s="177">
        <v>3911.920431327962</v>
      </c>
      <c r="L46" s="141"/>
      <c r="M46" s="141"/>
      <c r="N46" s="131">
        <v>575.96654962342404</v>
      </c>
      <c r="O46" s="131">
        <v>0</v>
      </c>
      <c r="P46" s="131">
        <v>0</v>
      </c>
      <c r="Q46" s="131">
        <v>0</v>
      </c>
      <c r="R46" s="131">
        <v>8164.4995442898644</v>
      </c>
      <c r="S46" s="131">
        <v>6867.6014235398497</v>
      </c>
      <c r="T46" s="131">
        <v>6876.6798719602457</v>
      </c>
      <c r="U46" s="131">
        <v>3911.920431327962</v>
      </c>
      <c r="V46" s="141"/>
      <c r="W46" s="141"/>
      <c r="X46" s="131">
        <v>0</v>
      </c>
      <c r="Y46" s="131">
        <v>0</v>
      </c>
      <c r="Z46" s="131">
        <v>0</v>
      </c>
      <c r="AA46" s="131">
        <v>0</v>
      </c>
      <c r="AB46" s="131">
        <v>0</v>
      </c>
      <c r="AC46" s="131">
        <v>0</v>
      </c>
      <c r="AD46" s="131">
        <v>0</v>
      </c>
      <c r="AE46" s="131">
        <v>0</v>
      </c>
      <c r="AF46" s="17"/>
    </row>
    <row r="47" spans="1:32" x14ac:dyDescent="0.25">
      <c r="A47" s="2" t="s">
        <v>308</v>
      </c>
      <c r="B47" s="9" t="s">
        <v>39</v>
      </c>
      <c r="C47" s="46" t="s">
        <v>574</v>
      </c>
      <c r="D47" s="177">
        <v>0</v>
      </c>
      <c r="E47" s="177">
        <v>0</v>
      </c>
      <c r="F47" s="177">
        <v>0</v>
      </c>
      <c r="G47" s="177">
        <v>0</v>
      </c>
      <c r="H47" s="177">
        <v>0</v>
      </c>
      <c r="I47" s="177">
        <v>0</v>
      </c>
      <c r="J47" s="177">
        <v>0</v>
      </c>
      <c r="K47" s="177">
        <v>0</v>
      </c>
      <c r="L47" s="141"/>
      <c r="M47" s="141"/>
      <c r="N47" s="131">
        <v>0</v>
      </c>
      <c r="O47" s="131">
        <v>0</v>
      </c>
      <c r="P47" s="131">
        <v>0</v>
      </c>
      <c r="Q47" s="131">
        <v>0</v>
      </c>
      <c r="R47" s="131">
        <v>0</v>
      </c>
      <c r="S47" s="131">
        <v>0</v>
      </c>
      <c r="T47" s="131">
        <v>0</v>
      </c>
      <c r="U47" s="131">
        <v>0</v>
      </c>
      <c r="V47" s="141"/>
      <c r="W47" s="141"/>
      <c r="X47" s="131">
        <v>0</v>
      </c>
      <c r="Y47" s="131">
        <v>0</v>
      </c>
      <c r="Z47" s="131">
        <v>0</v>
      </c>
      <c r="AA47" s="131">
        <v>0</v>
      </c>
      <c r="AB47" s="131">
        <v>0</v>
      </c>
      <c r="AC47" s="131">
        <v>0</v>
      </c>
      <c r="AD47" s="131">
        <v>0</v>
      </c>
      <c r="AE47" s="131">
        <v>0</v>
      </c>
      <c r="AF47" s="17"/>
    </row>
    <row r="48" spans="1:32" x14ac:dyDescent="0.25">
      <c r="A48" s="2" t="s">
        <v>309</v>
      </c>
      <c r="B48" s="9" t="s">
        <v>450</v>
      </c>
      <c r="C48" s="46" t="s">
        <v>574</v>
      </c>
      <c r="D48" s="177">
        <v>29892.065929208453</v>
      </c>
      <c r="E48" s="177">
        <v>29505.150079836916</v>
      </c>
      <c r="F48" s="177">
        <v>28691.708115439818</v>
      </c>
      <c r="G48" s="177">
        <v>28413.269829056237</v>
      </c>
      <c r="H48" s="177">
        <v>35451.44152142133</v>
      </c>
      <c r="I48" s="177">
        <v>41459.469199355204</v>
      </c>
      <c r="J48" s="177">
        <v>47651.384414009925</v>
      </c>
      <c r="K48" s="177">
        <v>50039.648111213712</v>
      </c>
      <c r="L48" s="141"/>
      <c r="M48" s="141"/>
      <c r="N48" s="131">
        <v>29892.065929208453</v>
      </c>
      <c r="O48" s="131">
        <v>29505.150079836916</v>
      </c>
      <c r="P48" s="131">
        <v>28691.708115439818</v>
      </c>
      <c r="Q48" s="131">
        <v>28413.269829056237</v>
      </c>
      <c r="R48" s="131">
        <v>35451.44152142133</v>
      </c>
      <c r="S48" s="131">
        <v>41459.469199355204</v>
      </c>
      <c r="T48" s="131">
        <v>47651.384414009925</v>
      </c>
      <c r="U48" s="131">
        <v>50039.648111213712</v>
      </c>
      <c r="V48" s="141"/>
      <c r="W48" s="141"/>
      <c r="X48" s="131">
        <v>0</v>
      </c>
      <c r="Y48" s="131">
        <v>0</v>
      </c>
      <c r="Z48" s="131">
        <v>0</v>
      </c>
      <c r="AA48" s="131">
        <v>0</v>
      </c>
      <c r="AB48" s="131">
        <v>0</v>
      </c>
      <c r="AC48" s="131">
        <v>0</v>
      </c>
      <c r="AD48" s="131">
        <v>0</v>
      </c>
      <c r="AE48" s="131">
        <v>0</v>
      </c>
      <c r="AF48" s="17"/>
    </row>
    <row r="49" spans="1:32" x14ac:dyDescent="0.25">
      <c r="A49" s="2"/>
      <c r="B49" s="10" t="s">
        <v>451</v>
      </c>
      <c r="C49" s="11"/>
      <c r="D49" s="179"/>
      <c r="E49" s="179"/>
      <c r="F49" s="179"/>
      <c r="G49" s="179"/>
      <c r="H49" s="179"/>
      <c r="I49" s="179"/>
      <c r="J49" s="179"/>
      <c r="K49" s="179"/>
      <c r="L49" s="141"/>
      <c r="M49" s="141"/>
      <c r="N49" s="153"/>
      <c r="O49" s="153"/>
      <c r="P49" s="153"/>
      <c r="Q49" s="153"/>
      <c r="R49" s="153"/>
      <c r="S49" s="153"/>
      <c r="T49" s="153"/>
      <c r="U49" s="153"/>
      <c r="V49" s="141"/>
      <c r="W49" s="141"/>
      <c r="X49" s="153"/>
      <c r="Y49" s="153"/>
      <c r="Z49" s="153"/>
      <c r="AA49" s="153"/>
      <c r="AB49" s="153"/>
      <c r="AC49" s="153"/>
      <c r="AD49" s="153"/>
      <c r="AE49" s="153"/>
      <c r="AF49" s="17"/>
    </row>
    <row r="50" spans="1:32" x14ac:dyDescent="0.25">
      <c r="A50" s="2" t="s">
        <v>310</v>
      </c>
      <c r="B50" s="9" t="s">
        <v>34</v>
      </c>
      <c r="C50" s="46" t="s">
        <v>574</v>
      </c>
      <c r="D50" s="177">
        <v>713.42120522999653</v>
      </c>
      <c r="E50" s="177">
        <v>707.05129583595908</v>
      </c>
      <c r="F50" s="177">
        <v>706.13915360748058</v>
      </c>
      <c r="G50" s="177">
        <v>695.5271372183779</v>
      </c>
      <c r="H50" s="177">
        <v>698.50769718627078</v>
      </c>
      <c r="I50" s="177">
        <v>681.53813854403813</v>
      </c>
      <c r="J50" s="177">
        <v>671.03388853130753</v>
      </c>
      <c r="K50" s="177">
        <v>663.24522194104668</v>
      </c>
      <c r="L50" s="141"/>
      <c r="M50" s="141"/>
      <c r="N50" s="131">
        <v>713.42120522999653</v>
      </c>
      <c r="O50" s="131">
        <v>707.05129583595908</v>
      </c>
      <c r="P50" s="131">
        <v>706.13915360748058</v>
      </c>
      <c r="Q50" s="131">
        <v>695.5271372183779</v>
      </c>
      <c r="R50" s="131">
        <v>698.50769718627078</v>
      </c>
      <c r="S50" s="131">
        <v>681.53813854403813</v>
      </c>
      <c r="T50" s="131">
        <v>671.03388853130753</v>
      </c>
      <c r="U50" s="131">
        <v>663.24522194104668</v>
      </c>
      <c r="V50" s="141"/>
      <c r="W50" s="141"/>
      <c r="X50" s="131">
        <v>0</v>
      </c>
      <c r="Y50" s="131">
        <v>0</v>
      </c>
      <c r="Z50" s="131">
        <v>0</v>
      </c>
      <c r="AA50" s="131">
        <v>0</v>
      </c>
      <c r="AB50" s="131">
        <v>0</v>
      </c>
      <c r="AC50" s="131">
        <v>0</v>
      </c>
      <c r="AD50" s="131">
        <v>0</v>
      </c>
      <c r="AE50" s="131">
        <v>0</v>
      </c>
      <c r="AF50" s="17"/>
    </row>
    <row r="51" spans="1:32" x14ac:dyDescent="0.25">
      <c r="A51" s="2" t="s">
        <v>311</v>
      </c>
      <c r="B51" s="9" t="s">
        <v>35</v>
      </c>
      <c r="C51" s="46" t="s">
        <v>574</v>
      </c>
      <c r="D51" s="177">
        <v>19.561345623677575</v>
      </c>
      <c r="E51" s="177">
        <v>25.936686964775522</v>
      </c>
      <c r="F51" s="177">
        <v>16.863024563760657</v>
      </c>
      <c r="G51" s="177">
        <v>31.651491433899192</v>
      </c>
      <c r="H51" s="177">
        <v>12.94931618451303</v>
      </c>
      <c r="I51" s="177">
        <v>19.959181916883249</v>
      </c>
      <c r="J51" s="177">
        <v>23.541518728084675</v>
      </c>
      <c r="K51" s="177">
        <v>11.882243389823351</v>
      </c>
      <c r="L51" s="141"/>
      <c r="M51" s="141"/>
      <c r="N51" s="131">
        <v>19.561345623677575</v>
      </c>
      <c r="O51" s="131">
        <v>25.936686964775522</v>
      </c>
      <c r="P51" s="131">
        <v>16.863024563760657</v>
      </c>
      <c r="Q51" s="131">
        <v>31.651491433899192</v>
      </c>
      <c r="R51" s="131">
        <v>12.94931618451303</v>
      </c>
      <c r="S51" s="131">
        <v>19.959181916883249</v>
      </c>
      <c r="T51" s="131">
        <v>23.541518728084675</v>
      </c>
      <c r="U51" s="131">
        <v>11.882243389823351</v>
      </c>
      <c r="V51" s="141"/>
      <c r="W51" s="141"/>
      <c r="X51" s="131">
        <v>0</v>
      </c>
      <c r="Y51" s="131">
        <v>0</v>
      </c>
      <c r="Z51" s="131">
        <v>0</v>
      </c>
      <c r="AA51" s="131">
        <v>0</v>
      </c>
      <c r="AB51" s="131">
        <v>0</v>
      </c>
      <c r="AC51" s="131">
        <v>0</v>
      </c>
      <c r="AD51" s="131">
        <v>0</v>
      </c>
      <c r="AE51" s="131">
        <v>0</v>
      </c>
      <c r="AF51" s="17"/>
    </row>
    <row r="52" spans="1:32" x14ac:dyDescent="0.25">
      <c r="A52" s="2" t="s">
        <v>312</v>
      </c>
      <c r="B52" s="9" t="s">
        <v>36</v>
      </c>
      <c r="C52" s="46" t="s">
        <v>574</v>
      </c>
      <c r="D52" s="177">
        <v>-25.931255017715067</v>
      </c>
      <c r="E52" s="177">
        <v>-26.848829193253881</v>
      </c>
      <c r="F52" s="177">
        <v>-27.475040952863299</v>
      </c>
      <c r="G52" s="177">
        <v>-28.67093146600628</v>
      </c>
      <c r="H52" s="177">
        <v>-29.9188748267457</v>
      </c>
      <c r="I52" s="177">
        <v>-30.463431929613815</v>
      </c>
      <c r="J52" s="177">
        <v>-31.330185318345574</v>
      </c>
      <c r="K52" s="177">
        <v>-32.392071668938392</v>
      </c>
      <c r="L52" s="141"/>
      <c r="M52" s="141"/>
      <c r="N52" s="131">
        <v>-25.931255017715067</v>
      </c>
      <c r="O52" s="131">
        <v>-26.848829193253881</v>
      </c>
      <c r="P52" s="131">
        <v>-27.475040952863299</v>
      </c>
      <c r="Q52" s="131">
        <v>-28.67093146600628</v>
      </c>
      <c r="R52" s="131">
        <v>-29.9188748267457</v>
      </c>
      <c r="S52" s="131">
        <v>-30.463431929613815</v>
      </c>
      <c r="T52" s="131">
        <v>-31.330185318345574</v>
      </c>
      <c r="U52" s="131">
        <v>-32.392071668938392</v>
      </c>
      <c r="V52" s="141"/>
      <c r="W52" s="141"/>
      <c r="X52" s="131">
        <v>0</v>
      </c>
      <c r="Y52" s="131">
        <v>0</v>
      </c>
      <c r="Z52" s="131">
        <v>0</v>
      </c>
      <c r="AA52" s="131">
        <v>0</v>
      </c>
      <c r="AB52" s="131">
        <v>0</v>
      </c>
      <c r="AC52" s="131">
        <v>0</v>
      </c>
      <c r="AD52" s="131">
        <v>0</v>
      </c>
      <c r="AE52" s="131">
        <v>0</v>
      </c>
      <c r="AF52" s="17"/>
    </row>
    <row r="53" spans="1:32" x14ac:dyDescent="0.25">
      <c r="A53" s="2" t="s">
        <v>313</v>
      </c>
      <c r="B53" s="9" t="s">
        <v>37</v>
      </c>
      <c r="C53" s="46" t="s">
        <v>574</v>
      </c>
      <c r="D53" s="177">
        <v>-6.3699093940374922</v>
      </c>
      <c r="E53" s="177">
        <v>-0.91214222847835913</v>
      </c>
      <c r="F53" s="177">
        <v>-10.612016389102642</v>
      </c>
      <c r="G53" s="177">
        <v>2.980559967892912</v>
      </c>
      <c r="H53" s="177">
        <v>-16.96955864223267</v>
      </c>
      <c r="I53" s="177">
        <v>-10.504250012730566</v>
      </c>
      <c r="J53" s="177">
        <v>-7.7886665902608989</v>
      </c>
      <c r="K53" s="177">
        <v>-20.509828279115041</v>
      </c>
      <c r="L53" s="141"/>
      <c r="M53" s="141"/>
      <c r="N53" s="131">
        <v>-6.3699093940374922</v>
      </c>
      <c r="O53" s="131">
        <v>-0.91214222847835913</v>
      </c>
      <c r="P53" s="131">
        <v>-10.612016389102642</v>
      </c>
      <c r="Q53" s="131">
        <v>2.980559967892912</v>
      </c>
      <c r="R53" s="131">
        <v>-16.96955864223267</v>
      </c>
      <c r="S53" s="131">
        <v>-10.504250012730566</v>
      </c>
      <c r="T53" s="131">
        <v>-7.7886665902608989</v>
      </c>
      <c r="U53" s="131">
        <v>-20.509828279115041</v>
      </c>
      <c r="V53" s="141"/>
      <c r="W53" s="141"/>
      <c r="X53" s="131">
        <v>0</v>
      </c>
      <c r="Y53" s="131">
        <v>0</v>
      </c>
      <c r="Z53" s="131">
        <v>0</v>
      </c>
      <c r="AA53" s="131">
        <v>0</v>
      </c>
      <c r="AB53" s="131">
        <v>0</v>
      </c>
      <c r="AC53" s="131">
        <v>0</v>
      </c>
      <c r="AD53" s="131">
        <v>0</v>
      </c>
      <c r="AE53" s="131">
        <v>0</v>
      </c>
      <c r="AF53" s="17"/>
    </row>
    <row r="54" spans="1:32" x14ac:dyDescent="0.25">
      <c r="A54" s="2" t="s">
        <v>314</v>
      </c>
      <c r="B54" s="9" t="s">
        <v>38</v>
      </c>
      <c r="C54" s="46" t="s">
        <v>574</v>
      </c>
      <c r="D54" s="177">
        <v>0</v>
      </c>
      <c r="E54" s="177">
        <v>0</v>
      </c>
      <c r="F54" s="177">
        <v>0</v>
      </c>
      <c r="G54" s="177">
        <v>0</v>
      </c>
      <c r="H54" s="177">
        <v>0</v>
      </c>
      <c r="I54" s="177">
        <v>0</v>
      </c>
      <c r="J54" s="177">
        <v>0</v>
      </c>
      <c r="K54" s="177">
        <v>0</v>
      </c>
      <c r="L54" s="141"/>
      <c r="M54" s="141"/>
      <c r="N54" s="131">
        <v>0</v>
      </c>
      <c r="O54" s="131">
        <v>0</v>
      </c>
      <c r="P54" s="131">
        <v>0</v>
      </c>
      <c r="Q54" s="131">
        <v>0</v>
      </c>
      <c r="R54" s="131">
        <v>0</v>
      </c>
      <c r="S54" s="131">
        <v>0</v>
      </c>
      <c r="T54" s="131">
        <v>0</v>
      </c>
      <c r="U54" s="131">
        <v>0</v>
      </c>
      <c r="V54" s="141"/>
      <c r="W54" s="141"/>
      <c r="X54" s="131">
        <v>0</v>
      </c>
      <c r="Y54" s="131">
        <v>0</v>
      </c>
      <c r="Z54" s="131">
        <v>0</v>
      </c>
      <c r="AA54" s="131">
        <v>0</v>
      </c>
      <c r="AB54" s="131">
        <v>0</v>
      </c>
      <c r="AC54" s="131">
        <v>0</v>
      </c>
      <c r="AD54" s="131">
        <v>0</v>
      </c>
      <c r="AE54" s="131">
        <v>0</v>
      </c>
      <c r="AF54" s="17"/>
    </row>
    <row r="55" spans="1:32" x14ac:dyDescent="0.25">
      <c r="A55" s="2" t="s">
        <v>315</v>
      </c>
      <c r="B55" s="9" t="s">
        <v>39</v>
      </c>
      <c r="C55" s="46" t="s">
        <v>574</v>
      </c>
      <c r="D55" s="177">
        <v>0</v>
      </c>
      <c r="E55" s="177">
        <v>0</v>
      </c>
      <c r="F55" s="177">
        <v>0</v>
      </c>
      <c r="G55" s="177">
        <v>0</v>
      </c>
      <c r="H55" s="177">
        <v>0</v>
      </c>
      <c r="I55" s="177">
        <v>0</v>
      </c>
      <c r="J55" s="177">
        <v>0</v>
      </c>
      <c r="K55" s="177">
        <v>0</v>
      </c>
      <c r="L55" s="141"/>
      <c r="M55" s="141"/>
      <c r="N55" s="131">
        <v>0</v>
      </c>
      <c r="O55" s="131">
        <v>0</v>
      </c>
      <c r="P55" s="131">
        <v>0</v>
      </c>
      <c r="Q55" s="131">
        <v>0</v>
      </c>
      <c r="R55" s="131">
        <v>0</v>
      </c>
      <c r="S55" s="131">
        <v>0</v>
      </c>
      <c r="T55" s="131">
        <v>0</v>
      </c>
      <c r="U55" s="131">
        <v>0</v>
      </c>
      <c r="V55" s="141"/>
      <c r="W55" s="141"/>
      <c r="X55" s="131">
        <v>0</v>
      </c>
      <c r="Y55" s="131">
        <v>0</v>
      </c>
      <c r="Z55" s="131">
        <v>0</v>
      </c>
      <c r="AA55" s="131">
        <v>0</v>
      </c>
      <c r="AB55" s="131">
        <v>0</v>
      </c>
      <c r="AC55" s="131">
        <v>0</v>
      </c>
      <c r="AD55" s="131">
        <v>0</v>
      </c>
      <c r="AE55" s="131">
        <v>0</v>
      </c>
      <c r="AF55" s="17"/>
    </row>
    <row r="56" spans="1:32" x14ac:dyDescent="0.25">
      <c r="A56" s="2" t="s">
        <v>316</v>
      </c>
      <c r="B56" s="9" t="s">
        <v>458</v>
      </c>
      <c r="C56" s="46" t="s">
        <v>574</v>
      </c>
      <c r="D56" s="177">
        <v>707.05129583595908</v>
      </c>
      <c r="E56" s="177">
        <v>706.13915360748058</v>
      </c>
      <c r="F56" s="177">
        <v>695.5271372183779</v>
      </c>
      <c r="G56" s="177">
        <v>698.50769718627078</v>
      </c>
      <c r="H56" s="177">
        <v>681.53813854403813</v>
      </c>
      <c r="I56" s="177">
        <v>671.03388853130753</v>
      </c>
      <c r="J56" s="177">
        <v>663.24522194104668</v>
      </c>
      <c r="K56" s="177">
        <v>642.73539366193154</v>
      </c>
      <c r="L56" s="141"/>
      <c r="M56" s="141"/>
      <c r="N56" s="131">
        <v>707.05129583595908</v>
      </c>
      <c r="O56" s="131">
        <v>706.13915360748058</v>
      </c>
      <c r="P56" s="131">
        <v>695.5271372183779</v>
      </c>
      <c r="Q56" s="131">
        <v>698.50769718627078</v>
      </c>
      <c r="R56" s="131">
        <v>681.53813854403813</v>
      </c>
      <c r="S56" s="131">
        <v>671.03388853130753</v>
      </c>
      <c r="T56" s="131">
        <v>663.24522194104668</v>
      </c>
      <c r="U56" s="131">
        <v>642.73539366193154</v>
      </c>
      <c r="V56" s="141"/>
      <c r="W56" s="141"/>
      <c r="X56" s="131">
        <v>0</v>
      </c>
      <c r="Y56" s="131">
        <v>0</v>
      </c>
      <c r="Z56" s="131">
        <v>0</v>
      </c>
      <c r="AA56" s="131">
        <v>0</v>
      </c>
      <c r="AB56" s="131">
        <v>0</v>
      </c>
      <c r="AC56" s="131">
        <v>0</v>
      </c>
      <c r="AD56" s="131">
        <v>0</v>
      </c>
      <c r="AE56" s="131">
        <v>0</v>
      </c>
      <c r="AF56" s="17"/>
    </row>
    <row r="57" spans="1:32" x14ac:dyDescent="0.25">
      <c r="A57" s="2"/>
      <c r="B57" s="10" t="s">
        <v>264</v>
      </c>
      <c r="C57" s="11"/>
      <c r="D57" s="179"/>
      <c r="E57" s="179"/>
      <c r="F57" s="179"/>
      <c r="G57" s="179"/>
      <c r="H57" s="179"/>
      <c r="I57" s="179"/>
      <c r="J57" s="179"/>
      <c r="K57" s="179"/>
      <c r="L57" s="141"/>
      <c r="M57" s="141"/>
      <c r="N57" s="153"/>
      <c r="O57" s="153"/>
      <c r="P57" s="153"/>
      <c r="Q57" s="153"/>
      <c r="R57" s="153"/>
      <c r="S57" s="153"/>
      <c r="T57" s="153"/>
      <c r="U57" s="153"/>
      <c r="V57" s="141"/>
      <c r="W57" s="141"/>
      <c r="X57" s="153"/>
      <c r="Y57" s="153"/>
      <c r="Z57" s="153"/>
      <c r="AA57" s="153"/>
      <c r="AB57" s="153"/>
      <c r="AC57" s="153"/>
      <c r="AD57" s="153"/>
      <c r="AE57" s="153"/>
      <c r="AF57" s="17"/>
    </row>
    <row r="58" spans="1:32" x14ac:dyDescent="0.25">
      <c r="A58" s="2" t="s">
        <v>317</v>
      </c>
      <c r="B58" s="9" t="s">
        <v>34</v>
      </c>
      <c r="C58" s="46" t="s">
        <v>574</v>
      </c>
      <c r="D58" s="177">
        <v>23640.226372349771</v>
      </c>
      <c r="E58" s="177">
        <v>23847.383832089272</v>
      </c>
      <c r="F58" s="177">
        <v>24070.171806472248</v>
      </c>
      <c r="G58" s="177">
        <v>24555.187970724299</v>
      </c>
      <c r="H58" s="177">
        <v>24827.302728211511</v>
      </c>
      <c r="I58" s="177">
        <v>27310.888641965419</v>
      </c>
      <c r="J58" s="177">
        <v>32587.846497573395</v>
      </c>
      <c r="K58" s="177">
        <v>44033.027793759305</v>
      </c>
      <c r="L58" s="141"/>
      <c r="M58" s="141"/>
      <c r="N58" s="131">
        <v>23640.226372349771</v>
      </c>
      <c r="O58" s="131">
        <v>23847.383832089272</v>
      </c>
      <c r="P58" s="131">
        <v>24070.171806472248</v>
      </c>
      <c r="Q58" s="131">
        <v>24555.187970724299</v>
      </c>
      <c r="R58" s="131">
        <v>24827.302728211511</v>
      </c>
      <c r="S58" s="131">
        <v>27310.888641965419</v>
      </c>
      <c r="T58" s="131">
        <v>32587.846497573395</v>
      </c>
      <c r="U58" s="131">
        <v>44033.027793759305</v>
      </c>
      <c r="V58" s="141"/>
      <c r="W58" s="141"/>
      <c r="X58" s="131">
        <v>0</v>
      </c>
      <c r="Y58" s="131">
        <v>0</v>
      </c>
      <c r="Z58" s="131">
        <v>0</v>
      </c>
      <c r="AA58" s="131">
        <v>0</v>
      </c>
      <c r="AB58" s="131">
        <v>0</v>
      </c>
      <c r="AC58" s="131">
        <v>0</v>
      </c>
      <c r="AD58" s="131">
        <v>0</v>
      </c>
      <c r="AE58" s="131">
        <v>0</v>
      </c>
      <c r="AF58" s="17"/>
    </row>
    <row r="59" spans="1:32" x14ac:dyDescent="0.25">
      <c r="A59" s="2" t="s">
        <v>318</v>
      </c>
      <c r="B59" s="9" t="s">
        <v>35</v>
      </c>
      <c r="C59" s="46" t="s">
        <v>574</v>
      </c>
      <c r="D59" s="177">
        <v>648.19301038638093</v>
      </c>
      <c r="E59" s="177">
        <v>874.79102722025129</v>
      </c>
      <c r="F59" s="177">
        <v>574.81007299037958</v>
      </c>
      <c r="G59" s="177">
        <v>1117.4378110125999</v>
      </c>
      <c r="H59" s="177">
        <v>460.26206200917557</v>
      </c>
      <c r="I59" s="177">
        <v>796.92342630039786</v>
      </c>
      <c r="J59" s="177">
        <v>1131.9452339968223</v>
      </c>
      <c r="K59" s="177">
        <v>782.63629567831754</v>
      </c>
      <c r="L59" s="141"/>
      <c r="M59" s="141"/>
      <c r="N59" s="131">
        <v>648.19301038638093</v>
      </c>
      <c r="O59" s="131">
        <v>874.79102722025129</v>
      </c>
      <c r="P59" s="131">
        <v>574.81007299037958</v>
      </c>
      <c r="Q59" s="131">
        <v>1117.4378110125999</v>
      </c>
      <c r="R59" s="131">
        <v>460.26206200917557</v>
      </c>
      <c r="S59" s="131">
        <v>796.92342630039786</v>
      </c>
      <c r="T59" s="131">
        <v>1131.9452339968223</v>
      </c>
      <c r="U59" s="131">
        <v>782.63629567831754</v>
      </c>
      <c r="V59" s="141"/>
      <c r="W59" s="141"/>
      <c r="X59" s="131">
        <v>0</v>
      </c>
      <c r="Y59" s="131">
        <v>0</v>
      </c>
      <c r="Z59" s="131">
        <v>0</v>
      </c>
      <c r="AA59" s="131">
        <v>0</v>
      </c>
      <c r="AB59" s="131">
        <v>0</v>
      </c>
      <c r="AC59" s="131">
        <v>0</v>
      </c>
      <c r="AD59" s="131">
        <v>0</v>
      </c>
      <c r="AE59" s="131">
        <v>0</v>
      </c>
      <c r="AF59" s="17"/>
    </row>
    <row r="60" spans="1:32" x14ac:dyDescent="0.25">
      <c r="A60" s="2" t="s">
        <v>319</v>
      </c>
      <c r="B60" s="9" t="s">
        <v>36</v>
      </c>
      <c r="C60" s="46" t="s">
        <v>574</v>
      </c>
      <c r="D60" s="177">
        <v>-1181.8646092285417</v>
      </c>
      <c r="E60" s="177">
        <v>-1240.8943936271198</v>
      </c>
      <c r="F60" s="177">
        <v>-1292.7571254641957</v>
      </c>
      <c r="G60" s="177">
        <v>-1371.5823485974977</v>
      </c>
      <c r="H60" s="177">
        <v>-1444.4389173725767</v>
      </c>
      <c r="I60" s="177">
        <v>-1559.0013255042045</v>
      </c>
      <c r="J60" s="177">
        <v>-1758.6299303681726</v>
      </c>
      <c r="K60" s="177">
        <v>-2130.2614324072797</v>
      </c>
      <c r="L60" s="141"/>
      <c r="M60" s="141"/>
      <c r="N60" s="131">
        <v>-1181.8646092285417</v>
      </c>
      <c r="O60" s="131">
        <v>-1240.8943936271198</v>
      </c>
      <c r="P60" s="131">
        <v>-1292.7571254641957</v>
      </c>
      <c r="Q60" s="131">
        <v>-1371.5823485974977</v>
      </c>
      <c r="R60" s="131">
        <v>-1444.4389173725767</v>
      </c>
      <c r="S60" s="131">
        <v>-1559.0013255042045</v>
      </c>
      <c r="T60" s="131">
        <v>-1758.6299303681726</v>
      </c>
      <c r="U60" s="131">
        <v>-2130.2614324072797</v>
      </c>
      <c r="V60" s="141"/>
      <c r="W60" s="141"/>
      <c r="X60" s="131">
        <v>0</v>
      </c>
      <c r="Y60" s="131">
        <v>0</v>
      </c>
      <c r="Z60" s="131">
        <v>0</v>
      </c>
      <c r="AA60" s="131">
        <v>0</v>
      </c>
      <c r="AB60" s="131">
        <v>0</v>
      </c>
      <c r="AC60" s="131">
        <v>0</v>
      </c>
      <c r="AD60" s="131">
        <v>0</v>
      </c>
      <c r="AE60" s="131">
        <v>0</v>
      </c>
      <c r="AF60" s="17"/>
    </row>
    <row r="61" spans="1:32" x14ac:dyDescent="0.25">
      <c r="A61" s="2" t="s">
        <v>320</v>
      </c>
      <c r="B61" s="9" t="s">
        <v>37</v>
      </c>
      <c r="C61" s="46" t="s">
        <v>574</v>
      </c>
      <c r="D61" s="177">
        <v>-533.67159884216073</v>
      </c>
      <c r="E61" s="177">
        <v>-366.10336640686853</v>
      </c>
      <c r="F61" s="177">
        <v>-717.94705247381614</v>
      </c>
      <c r="G61" s="177">
        <v>-254.14453758489776</v>
      </c>
      <c r="H61" s="177">
        <v>-984.17685536340116</v>
      </c>
      <c r="I61" s="177">
        <v>-762.07789920380662</v>
      </c>
      <c r="J61" s="177">
        <v>-626.68469637135036</v>
      </c>
      <c r="K61" s="177">
        <v>-1347.6251367289622</v>
      </c>
      <c r="L61" s="141"/>
      <c r="M61" s="141"/>
      <c r="N61" s="131">
        <v>-533.67159884216073</v>
      </c>
      <c r="O61" s="131">
        <v>-366.10336640686853</v>
      </c>
      <c r="P61" s="131">
        <v>-717.94705247381614</v>
      </c>
      <c r="Q61" s="131">
        <v>-254.14453758489776</v>
      </c>
      <c r="R61" s="131">
        <v>-984.17685536340116</v>
      </c>
      <c r="S61" s="131">
        <v>-762.07789920380662</v>
      </c>
      <c r="T61" s="131">
        <v>-626.68469637135036</v>
      </c>
      <c r="U61" s="131">
        <v>-1347.6251367289622</v>
      </c>
      <c r="V61" s="141"/>
      <c r="W61" s="141"/>
      <c r="X61" s="131">
        <v>0</v>
      </c>
      <c r="Y61" s="131">
        <v>0</v>
      </c>
      <c r="Z61" s="131">
        <v>0</v>
      </c>
      <c r="AA61" s="131">
        <v>0</v>
      </c>
      <c r="AB61" s="131">
        <v>0</v>
      </c>
      <c r="AC61" s="131">
        <v>0</v>
      </c>
      <c r="AD61" s="131">
        <v>0</v>
      </c>
      <c r="AE61" s="131">
        <v>0</v>
      </c>
      <c r="AF61" s="17"/>
    </row>
    <row r="62" spans="1:32" x14ac:dyDescent="0.25">
      <c r="A62" s="2" t="s">
        <v>321</v>
      </c>
      <c r="B62" s="9" t="s">
        <v>38</v>
      </c>
      <c r="C62" s="46" t="s">
        <v>574</v>
      </c>
      <c r="D62" s="177">
        <v>740.82905858165782</v>
      </c>
      <c r="E62" s="177">
        <v>588.89134078984807</v>
      </c>
      <c r="F62" s="177">
        <v>1202.9632167258628</v>
      </c>
      <c r="G62" s="177">
        <v>526.25929507210776</v>
      </c>
      <c r="H62" s="177">
        <v>3467.7627691173088</v>
      </c>
      <c r="I62" s="177">
        <v>6039.0357548117809</v>
      </c>
      <c r="J62" s="177">
        <v>12071.865992557265</v>
      </c>
      <c r="K62" s="177">
        <v>17238.66298197248</v>
      </c>
      <c r="L62" s="141"/>
      <c r="M62" s="141"/>
      <c r="N62" s="131">
        <v>740.82905858165782</v>
      </c>
      <c r="O62" s="131">
        <v>588.89134078984807</v>
      </c>
      <c r="P62" s="131">
        <v>1202.9632167258628</v>
      </c>
      <c r="Q62" s="131">
        <v>526.25929507210776</v>
      </c>
      <c r="R62" s="131">
        <v>3467.7627691173088</v>
      </c>
      <c r="S62" s="131">
        <v>6039.0357548117809</v>
      </c>
      <c r="T62" s="131">
        <v>12071.865992557265</v>
      </c>
      <c r="U62" s="131">
        <v>17238.66298197248</v>
      </c>
      <c r="V62" s="141"/>
      <c r="W62" s="141"/>
      <c r="X62" s="131">
        <v>0</v>
      </c>
      <c r="Y62" s="131">
        <v>0</v>
      </c>
      <c r="Z62" s="131">
        <v>0</v>
      </c>
      <c r="AA62" s="131">
        <v>0</v>
      </c>
      <c r="AB62" s="131">
        <v>0</v>
      </c>
      <c r="AC62" s="131">
        <v>0</v>
      </c>
      <c r="AD62" s="131">
        <v>0</v>
      </c>
      <c r="AE62" s="131">
        <v>0</v>
      </c>
      <c r="AF62" s="17"/>
    </row>
    <row r="63" spans="1:32" x14ac:dyDescent="0.25">
      <c r="A63" s="2" t="s">
        <v>322</v>
      </c>
      <c r="B63" s="9" t="s">
        <v>39</v>
      </c>
      <c r="C63" s="46" t="s">
        <v>574</v>
      </c>
      <c r="D63" s="177">
        <v>0</v>
      </c>
      <c r="E63" s="177">
        <v>0</v>
      </c>
      <c r="F63" s="177">
        <v>0</v>
      </c>
      <c r="G63" s="177">
        <v>0</v>
      </c>
      <c r="H63" s="177">
        <v>0</v>
      </c>
      <c r="I63" s="177">
        <v>0</v>
      </c>
      <c r="J63" s="177">
        <v>0</v>
      </c>
      <c r="K63" s="177">
        <v>0</v>
      </c>
      <c r="L63" s="141"/>
      <c r="M63" s="141"/>
      <c r="N63" s="131">
        <v>0</v>
      </c>
      <c r="O63" s="131">
        <v>0</v>
      </c>
      <c r="P63" s="131">
        <v>0</v>
      </c>
      <c r="Q63" s="131">
        <v>0</v>
      </c>
      <c r="R63" s="131">
        <v>0</v>
      </c>
      <c r="S63" s="131">
        <v>0</v>
      </c>
      <c r="T63" s="131">
        <v>0</v>
      </c>
      <c r="U63" s="131">
        <v>0</v>
      </c>
      <c r="V63" s="141"/>
      <c r="W63" s="141"/>
      <c r="X63" s="131">
        <v>0</v>
      </c>
      <c r="Y63" s="131">
        <v>0</v>
      </c>
      <c r="Z63" s="131">
        <v>0</v>
      </c>
      <c r="AA63" s="131">
        <v>0</v>
      </c>
      <c r="AB63" s="131">
        <v>0</v>
      </c>
      <c r="AC63" s="131">
        <v>0</v>
      </c>
      <c r="AD63" s="131">
        <v>0</v>
      </c>
      <c r="AE63" s="131">
        <v>0</v>
      </c>
      <c r="AF63" s="17"/>
    </row>
    <row r="64" spans="1:32" x14ac:dyDescent="0.25">
      <c r="A64" s="2" t="s">
        <v>323</v>
      </c>
      <c r="B64" s="9" t="s">
        <v>265</v>
      </c>
      <c r="C64" s="46" t="s">
        <v>574</v>
      </c>
      <c r="D64" s="177">
        <v>23847.383832089272</v>
      </c>
      <c r="E64" s="177">
        <v>24070.171806472248</v>
      </c>
      <c r="F64" s="177">
        <v>24555.187970724299</v>
      </c>
      <c r="G64" s="177">
        <v>24827.302728211511</v>
      </c>
      <c r="H64" s="177">
        <v>27310.888641965419</v>
      </c>
      <c r="I64" s="177">
        <v>32587.846497573395</v>
      </c>
      <c r="J64" s="177">
        <v>44033.027793759305</v>
      </c>
      <c r="K64" s="177">
        <v>59924.065639002816</v>
      </c>
      <c r="L64" s="141"/>
      <c r="M64" s="141"/>
      <c r="N64" s="131">
        <v>23847.383832089272</v>
      </c>
      <c r="O64" s="131">
        <v>24070.171806472248</v>
      </c>
      <c r="P64" s="131">
        <v>24555.187970724299</v>
      </c>
      <c r="Q64" s="131">
        <v>24827.302728211511</v>
      </c>
      <c r="R64" s="131">
        <v>27310.888641965419</v>
      </c>
      <c r="S64" s="131">
        <v>32587.846497573395</v>
      </c>
      <c r="T64" s="131">
        <v>44033.027793759305</v>
      </c>
      <c r="U64" s="131">
        <v>59924.065639002816</v>
      </c>
      <c r="V64" s="141"/>
      <c r="W64" s="141"/>
      <c r="X64" s="131">
        <v>0</v>
      </c>
      <c r="Y64" s="131">
        <v>0</v>
      </c>
      <c r="Z64" s="131">
        <v>0</v>
      </c>
      <c r="AA64" s="131">
        <v>0</v>
      </c>
      <c r="AB64" s="131">
        <v>0</v>
      </c>
      <c r="AC64" s="131">
        <v>0</v>
      </c>
      <c r="AD64" s="131">
        <v>0</v>
      </c>
      <c r="AE64" s="131">
        <v>0</v>
      </c>
      <c r="AF64" s="17"/>
    </row>
    <row r="65" spans="1:32" x14ac:dyDescent="0.25">
      <c r="A65" s="2"/>
      <c r="B65" s="10" t="s">
        <v>45</v>
      </c>
      <c r="C65" s="11"/>
      <c r="D65" s="179"/>
      <c r="E65" s="179"/>
      <c r="F65" s="179"/>
      <c r="G65" s="179"/>
      <c r="H65" s="179"/>
      <c r="I65" s="179"/>
      <c r="J65" s="179"/>
      <c r="K65" s="179"/>
      <c r="L65" s="141"/>
      <c r="M65" s="141"/>
      <c r="N65" s="153"/>
      <c r="O65" s="153"/>
      <c r="P65" s="153"/>
      <c r="Q65" s="153"/>
      <c r="R65" s="153"/>
      <c r="S65" s="153"/>
      <c r="T65" s="153"/>
      <c r="U65" s="153"/>
      <c r="V65" s="141"/>
      <c r="W65" s="141"/>
      <c r="X65" s="153"/>
      <c r="Y65" s="153"/>
      <c r="Z65" s="153"/>
      <c r="AA65" s="153"/>
      <c r="AB65" s="153"/>
      <c r="AC65" s="153"/>
      <c r="AD65" s="153"/>
      <c r="AE65" s="153"/>
      <c r="AF65" s="17"/>
    </row>
    <row r="66" spans="1:32" x14ac:dyDescent="0.25">
      <c r="A66" s="2" t="s">
        <v>324</v>
      </c>
      <c r="B66" s="9" t="s">
        <v>34</v>
      </c>
      <c r="C66" s="46" t="s">
        <v>574</v>
      </c>
      <c r="D66" s="180"/>
      <c r="E66" s="180"/>
      <c r="F66" s="180"/>
      <c r="G66" s="180"/>
      <c r="H66" s="180"/>
      <c r="I66" s="180"/>
      <c r="J66" s="180"/>
      <c r="K66" s="180"/>
      <c r="L66" s="141"/>
      <c r="M66" s="141"/>
      <c r="N66" s="181"/>
      <c r="O66" s="181"/>
      <c r="P66" s="181"/>
      <c r="Q66" s="181"/>
      <c r="R66" s="181"/>
      <c r="S66" s="181"/>
      <c r="T66" s="181"/>
      <c r="U66" s="181"/>
      <c r="V66" s="141"/>
      <c r="W66" s="141"/>
      <c r="X66" s="181"/>
      <c r="Y66" s="181"/>
      <c r="Z66" s="181"/>
      <c r="AA66" s="181"/>
      <c r="AB66" s="181"/>
      <c r="AC66" s="181"/>
      <c r="AD66" s="181"/>
      <c r="AE66" s="181"/>
      <c r="AF66" s="17"/>
    </row>
    <row r="67" spans="1:32" x14ac:dyDescent="0.25">
      <c r="A67" s="2" t="s">
        <v>325</v>
      </c>
      <c r="B67" s="9" t="s">
        <v>35</v>
      </c>
      <c r="C67" s="46" t="s">
        <v>574</v>
      </c>
      <c r="D67" s="180"/>
      <c r="E67" s="180"/>
      <c r="F67" s="180"/>
      <c r="G67" s="180"/>
      <c r="H67" s="180"/>
      <c r="I67" s="180"/>
      <c r="J67" s="180"/>
      <c r="K67" s="180"/>
      <c r="L67" s="141"/>
      <c r="M67" s="141"/>
      <c r="N67" s="181"/>
      <c r="O67" s="181"/>
      <c r="P67" s="181"/>
      <c r="Q67" s="181"/>
      <c r="R67" s="181"/>
      <c r="S67" s="181"/>
      <c r="T67" s="181"/>
      <c r="U67" s="181"/>
      <c r="V67" s="141"/>
      <c r="W67" s="141"/>
      <c r="X67" s="181"/>
      <c r="Y67" s="181"/>
      <c r="Z67" s="181"/>
      <c r="AA67" s="181"/>
      <c r="AB67" s="181"/>
      <c r="AC67" s="181"/>
      <c r="AD67" s="181"/>
      <c r="AE67" s="181"/>
      <c r="AF67" s="17"/>
    </row>
    <row r="68" spans="1:32" x14ac:dyDescent="0.25">
      <c r="A68" s="2" t="s">
        <v>326</v>
      </c>
      <c r="B68" s="9" t="s">
        <v>38</v>
      </c>
      <c r="C68" s="46" t="s">
        <v>574</v>
      </c>
      <c r="D68" s="180"/>
      <c r="E68" s="180"/>
      <c r="F68" s="180"/>
      <c r="G68" s="180"/>
      <c r="H68" s="180"/>
      <c r="I68" s="180"/>
      <c r="J68" s="180"/>
      <c r="K68" s="180"/>
      <c r="L68" s="141"/>
      <c r="M68" s="141"/>
      <c r="N68" s="181"/>
      <c r="O68" s="181"/>
      <c r="P68" s="181"/>
      <c r="Q68" s="181"/>
      <c r="R68" s="181"/>
      <c r="S68" s="181"/>
      <c r="T68" s="181"/>
      <c r="U68" s="181"/>
      <c r="V68" s="141"/>
      <c r="W68" s="141"/>
      <c r="X68" s="181"/>
      <c r="Y68" s="181"/>
      <c r="Z68" s="181"/>
      <c r="AA68" s="181"/>
      <c r="AB68" s="181"/>
      <c r="AC68" s="181"/>
      <c r="AD68" s="181"/>
      <c r="AE68" s="181"/>
      <c r="AF68" s="17"/>
    </row>
    <row r="69" spans="1:32" x14ac:dyDescent="0.25">
      <c r="A69" s="2" t="s">
        <v>585</v>
      </c>
      <c r="B69" s="9" t="s">
        <v>39</v>
      </c>
      <c r="C69" s="46" t="s">
        <v>574</v>
      </c>
      <c r="D69" s="180"/>
      <c r="E69" s="180"/>
      <c r="F69" s="180"/>
      <c r="G69" s="180"/>
      <c r="H69" s="180"/>
      <c r="I69" s="180"/>
      <c r="J69" s="180"/>
      <c r="K69" s="180"/>
      <c r="L69" s="141"/>
      <c r="M69" s="141"/>
      <c r="N69" s="181"/>
      <c r="O69" s="181"/>
      <c r="P69" s="181"/>
      <c r="Q69" s="181"/>
      <c r="R69" s="181"/>
      <c r="S69" s="181"/>
      <c r="T69" s="181"/>
      <c r="U69" s="181"/>
      <c r="V69" s="141"/>
      <c r="W69" s="141"/>
      <c r="X69" s="181"/>
      <c r="Y69" s="181"/>
      <c r="Z69" s="181"/>
      <c r="AA69" s="181"/>
      <c r="AB69" s="181"/>
      <c r="AC69" s="181"/>
      <c r="AD69" s="181"/>
      <c r="AE69" s="181"/>
      <c r="AF69" s="17"/>
    </row>
    <row r="70" spans="1:32" x14ac:dyDescent="0.25">
      <c r="A70" s="2" t="s">
        <v>586</v>
      </c>
      <c r="B70" s="9" t="s">
        <v>46</v>
      </c>
      <c r="C70" s="46" t="s">
        <v>574</v>
      </c>
      <c r="D70" s="180"/>
      <c r="E70" s="180"/>
      <c r="F70" s="180"/>
      <c r="G70" s="180"/>
      <c r="H70" s="180"/>
      <c r="I70" s="180"/>
      <c r="J70" s="180"/>
      <c r="K70" s="180"/>
      <c r="L70" s="141"/>
      <c r="M70" s="141"/>
      <c r="N70" s="181"/>
      <c r="O70" s="181"/>
      <c r="P70" s="181"/>
      <c r="Q70" s="181"/>
      <c r="R70" s="181"/>
      <c r="S70" s="181"/>
      <c r="T70" s="181"/>
      <c r="U70" s="181"/>
      <c r="V70" s="141"/>
      <c r="W70" s="141"/>
      <c r="X70" s="181"/>
      <c r="Y70" s="181"/>
      <c r="Z70" s="181"/>
      <c r="AA70" s="181"/>
      <c r="AB70" s="181"/>
      <c r="AC70" s="181"/>
      <c r="AD70" s="181"/>
      <c r="AE70" s="181"/>
      <c r="AF70" s="17"/>
    </row>
    <row r="71" spans="1:32" x14ac:dyDescent="0.25">
      <c r="A71" s="2"/>
      <c r="B71" s="52" t="s">
        <v>96</v>
      </c>
      <c r="C71" s="46"/>
      <c r="D71" s="179"/>
      <c r="E71" s="179"/>
      <c r="F71" s="179"/>
      <c r="G71" s="179"/>
      <c r="H71" s="179"/>
      <c r="I71" s="179"/>
      <c r="J71" s="179"/>
      <c r="K71" s="179"/>
      <c r="L71" s="141"/>
      <c r="M71" s="141"/>
      <c r="N71" s="153"/>
      <c r="O71" s="153"/>
      <c r="P71" s="153"/>
      <c r="Q71" s="153"/>
      <c r="R71" s="153"/>
      <c r="S71" s="153"/>
      <c r="T71" s="153"/>
      <c r="U71" s="153"/>
      <c r="V71" s="141"/>
      <c r="W71" s="141"/>
      <c r="X71" s="153"/>
      <c r="Y71" s="153"/>
      <c r="Z71" s="153"/>
      <c r="AA71" s="153"/>
      <c r="AB71" s="153"/>
      <c r="AC71" s="153"/>
      <c r="AD71" s="153"/>
      <c r="AE71" s="153"/>
      <c r="AF71" s="17"/>
    </row>
    <row r="72" spans="1:32" x14ac:dyDescent="0.25">
      <c r="A72" s="2" t="s">
        <v>327</v>
      </c>
      <c r="B72" s="9" t="s">
        <v>34</v>
      </c>
      <c r="C72" s="46" t="s">
        <v>574</v>
      </c>
      <c r="D72" s="177">
        <v>0</v>
      </c>
      <c r="E72" s="177">
        <v>0</v>
      </c>
      <c r="F72" s="177">
        <v>0</v>
      </c>
      <c r="G72" s="177">
        <v>0</v>
      </c>
      <c r="H72" s="177">
        <v>0</v>
      </c>
      <c r="I72" s="177">
        <v>0</v>
      </c>
      <c r="J72" s="177">
        <v>0</v>
      </c>
      <c r="K72" s="177">
        <v>0</v>
      </c>
      <c r="L72" s="141"/>
      <c r="M72" s="141"/>
      <c r="N72" s="131">
        <v>0</v>
      </c>
      <c r="O72" s="131">
        <v>0</v>
      </c>
      <c r="P72" s="131">
        <v>0</v>
      </c>
      <c r="Q72" s="131">
        <v>0</v>
      </c>
      <c r="R72" s="131">
        <v>0</v>
      </c>
      <c r="S72" s="131">
        <v>0</v>
      </c>
      <c r="T72" s="131">
        <v>0</v>
      </c>
      <c r="U72" s="131">
        <v>0</v>
      </c>
      <c r="V72" s="141"/>
      <c r="W72" s="141"/>
      <c r="X72" s="131">
        <v>32266.952279617039</v>
      </c>
      <c r="Y72" s="131">
        <v>32739.262310641381</v>
      </c>
      <c r="Z72" s="131">
        <v>33996.442229618406</v>
      </c>
      <c r="AA72" s="131">
        <v>35841.46480230178</v>
      </c>
      <c r="AB72" s="131">
        <v>38018.14973388167</v>
      </c>
      <c r="AC72" s="131">
        <v>40216.59479130376</v>
      </c>
      <c r="AD72" s="131">
        <v>42637.821164282825</v>
      </c>
      <c r="AE72" s="131">
        <v>45169.099133802752</v>
      </c>
      <c r="AF72" s="17"/>
    </row>
    <row r="73" spans="1:32" x14ac:dyDescent="0.25">
      <c r="A73" s="2" t="s">
        <v>328</v>
      </c>
      <c r="B73" s="9" t="s">
        <v>35</v>
      </c>
      <c r="C73" s="46" t="s">
        <v>574</v>
      </c>
      <c r="D73" s="177">
        <v>0</v>
      </c>
      <c r="E73" s="177">
        <v>0</v>
      </c>
      <c r="F73" s="177">
        <v>0</v>
      </c>
      <c r="G73" s="177">
        <v>0</v>
      </c>
      <c r="H73" s="177">
        <v>0</v>
      </c>
      <c r="I73" s="177">
        <v>0</v>
      </c>
      <c r="J73" s="177">
        <v>0</v>
      </c>
      <c r="K73" s="177">
        <v>0</v>
      </c>
      <c r="L73" s="141"/>
      <c r="M73" s="141"/>
      <c r="N73" s="131">
        <v>0</v>
      </c>
      <c r="O73" s="131">
        <v>0</v>
      </c>
      <c r="P73" s="131">
        <v>0</v>
      </c>
      <c r="Q73" s="131">
        <v>0</v>
      </c>
      <c r="R73" s="131">
        <v>0</v>
      </c>
      <c r="S73" s="131">
        <v>0</v>
      </c>
      <c r="T73" s="131">
        <v>0</v>
      </c>
      <c r="U73" s="131">
        <v>0</v>
      </c>
      <c r="V73" s="141"/>
      <c r="W73" s="141"/>
      <c r="X73" s="131">
        <v>878.55216340661741</v>
      </c>
      <c r="Y73" s="131">
        <v>1191.7368940106321</v>
      </c>
      <c r="Z73" s="131">
        <v>827.16336512229145</v>
      </c>
      <c r="AA73" s="131">
        <v>1560.0510953834969</v>
      </c>
      <c r="AB73" s="131">
        <v>691.97299682478672</v>
      </c>
      <c r="AC73" s="131">
        <v>1144.2528832323983</v>
      </c>
      <c r="AD73" s="131">
        <v>1445.1405203421366</v>
      </c>
      <c r="AE73" s="131">
        <v>794.97614475493117</v>
      </c>
      <c r="AF73" s="17"/>
    </row>
    <row r="74" spans="1:32" x14ac:dyDescent="0.25">
      <c r="A74" s="2" t="s">
        <v>423</v>
      </c>
      <c r="B74" s="9" t="s">
        <v>36</v>
      </c>
      <c r="C74" s="46" t="s">
        <v>574</v>
      </c>
      <c r="D74" s="177">
        <v>0</v>
      </c>
      <c r="E74" s="177">
        <v>0</v>
      </c>
      <c r="F74" s="177">
        <v>0</v>
      </c>
      <c r="G74" s="177">
        <v>0</v>
      </c>
      <c r="H74" s="177">
        <v>0</v>
      </c>
      <c r="I74" s="177">
        <v>0</v>
      </c>
      <c r="J74" s="177">
        <v>0</v>
      </c>
      <c r="K74" s="177">
        <v>0</v>
      </c>
      <c r="L74" s="141"/>
      <c r="M74" s="141"/>
      <c r="N74" s="131">
        <v>0</v>
      </c>
      <c r="O74" s="131">
        <v>0</v>
      </c>
      <c r="P74" s="131">
        <v>0</v>
      </c>
      <c r="Q74" s="131">
        <v>0</v>
      </c>
      <c r="R74" s="131">
        <v>0</v>
      </c>
      <c r="S74" s="131">
        <v>0</v>
      </c>
      <c r="T74" s="131">
        <v>0</v>
      </c>
      <c r="U74" s="131">
        <v>0</v>
      </c>
      <c r="V74" s="141"/>
      <c r="W74" s="141"/>
      <c r="X74" s="131">
        <v>-1712.737122382272</v>
      </c>
      <c r="Y74" s="131">
        <v>-1814.5830550336077</v>
      </c>
      <c r="Z74" s="131">
        <v>-1918.5148924389105</v>
      </c>
      <c r="AA74" s="131">
        <v>-2075.438914519525</v>
      </c>
      <c r="AB74" s="131">
        <v>-2233.0771849323842</v>
      </c>
      <c r="AC74" s="131">
        <v>-2367.2104272479182</v>
      </c>
      <c r="AD74" s="131">
        <v>-2525.6675041843064</v>
      </c>
      <c r="AE74" s="131">
        <v>-2701.5660747129014</v>
      </c>
      <c r="AF74" s="17"/>
    </row>
    <row r="75" spans="1:32" x14ac:dyDescent="0.25">
      <c r="A75" s="2" t="s">
        <v>424</v>
      </c>
      <c r="B75" s="9" t="s">
        <v>37</v>
      </c>
      <c r="C75" s="46" t="s">
        <v>574</v>
      </c>
      <c r="D75" s="177">
        <v>0</v>
      </c>
      <c r="E75" s="177">
        <v>0</v>
      </c>
      <c r="F75" s="177">
        <v>0</v>
      </c>
      <c r="G75" s="177">
        <v>0</v>
      </c>
      <c r="H75" s="177">
        <v>0</v>
      </c>
      <c r="I75" s="177">
        <v>0</v>
      </c>
      <c r="J75" s="177">
        <v>0</v>
      </c>
      <c r="K75" s="177">
        <v>0</v>
      </c>
      <c r="L75" s="141"/>
      <c r="M75" s="141"/>
      <c r="N75" s="131">
        <v>0</v>
      </c>
      <c r="O75" s="131">
        <v>0</v>
      </c>
      <c r="P75" s="131">
        <v>0</v>
      </c>
      <c r="Q75" s="131">
        <v>0</v>
      </c>
      <c r="R75" s="131">
        <v>0</v>
      </c>
      <c r="S75" s="131">
        <v>0</v>
      </c>
      <c r="T75" s="131">
        <v>0</v>
      </c>
      <c r="U75" s="131">
        <v>0</v>
      </c>
      <c r="V75" s="141"/>
      <c r="W75" s="141"/>
      <c r="X75" s="131">
        <v>-834.18495897565458</v>
      </c>
      <c r="Y75" s="131">
        <v>-622.84616102297559</v>
      </c>
      <c r="Z75" s="131">
        <v>-1091.351527316619</v>
      </c>
      <c r="AA75" s="131">
        <v>-515.38781913602816</v>
      </c>
      <c r="AB75" s="131">
        <v>-1541.1041881075976</v>
      </c>
      <c r="AC75" s="131">
        <v>-1222.9575440155199</v>
      </c>
      <c r="AD75" s="131">
        <v>-1080.5269838421698</v>
      </c>
      <c r="AE75" s="131">
        <v>-1906.5899299579701</v>
      </c>
      <c r="AF75" s="17"/>
    </row>
    <row r="76" spans="1:32" x14ac:dyDescent="0.25">
      <c r="A76" s="2" t="s">
        <v>329</v>
      </c>
      <c r="B76" s="9" t="s">
        <v>38</v>
      </c>
      <c r="C76" s="46" t="s">
        <v>574</v>
      </c>
      <c r="D76" s="177">
        <v>0</v>
      </c>
      <c r="E76" s="177">
        <v>0</v>
      </c>
      <c r="F76" s="177">
        <v>0</v>
      </c>
      <c r="G76" s="177">
        <v>0</v>
      </c>
      <c r="H76" s="177">
        <v>0</v>
      </c>
      <c r="I76" s="177">
        <v>0</v>
      </c>
      <c r="J76" s="177">
        <v>0</v>
      </c>
      <c r="K76" s="177">
        <v>0</v>
      </c>
      <c r="L76" s="141"/>
      <c r="M76" s="141"/>
      <c r="N76" s="131">
        <v>0</v>
      </c>
      <c r="O76" s="131">
        <v>0</v>
      </c>
      <c r="P76" s="131">
        <v>0</v>
      </c>
      <c r="Q76" s="131">
        <v>0</v>
      </c>
      <c r="R76" s="131">
        <v>0</v>
      </c>
      <c r="S76" s="131">
        <v>0</v>
      </c>
      <c r="T76" s="131">
        <v>0</v>
      </c>
      <c r="U76" s="131">
        <v>0</v>
      </c>
      <c r="V76" s="141"/>
      <c r="W76" s="141"/>
      <c r="X76" s="131">
        <v>1306.4949899999999</v>
      </c>
      <c r="Y76" s="131">
        <v>1880.0260800000001</v>
      </c>
      <c r="Z76" s="131">
        <v>2936.3741</v>
      </c>
      <c r="AA76" s="131">
        <v>2692.0727507159181</v>
      </c>
      <c r="AB76" s="131">
        <v>3739.5492455296871</v>
      </c>
      <c r="AC76" s="131">
        <v>3644.183916994582</v>
      </c>
      <c r="AD76" s="131">
        <v>3611.8049533620983</v>
      </c>
      <c r="AE76" s="131">
        <v>4278.2346845548836</v>
      </c>
      <c r="AF76" s="17"/>
    </row>
    <row r="77" spans="1:32" x14ac:dyDescent="0.25">
      <c r="A77" s="2" t="s">
        <v>330</v>
      </c>
      <c r="B77" s="9" t="s">
        <v>39</v>
      </c>
      <c r="C77" s="46" t="s">
        <v>574</v>
      </c>
      <c r="D77" s="177">
        <v>0</v>
      </c>
      <c r="E77" s="177">
        <v>0</v>
      </c>
      <c r="F77" s="177">
        <v>0</v>
      </c>
      <c r="G77" s="177">
        <v>0</v>
      </c>
      <c r="H77" s="177">
        <v>0</v>
      </c>
      <c r="I77" s="177">
        <v>0</v>
      </c>
      <c r="J77" s="177">
        <v>0</v>
      </c>
      <c r="K77" s="177">
        <v>0</v>
      </c>
      <c r="L77" s="141"/>
      <c r="M77" s="141"/>
      <c r="N77" s="131">
        <v>0</v>
      </c>
      <c r="O77" s="131">
        <v>0</v>
      </c>
      <c r="P77" s="131">
        <v>0</v>
      </c>
      <c r="Q77" s="131">
        <v>0</v>
      </c>
      <c r="R77" s="131">
        <v>0</v>
      </c>
      <c r="S77" s="131">
        <v>0</v>
      </c>
      <c r="T77" s="131">
        <v>0</v>
      </c>
      <c r="U77" s="131">
        <v>0</v>
      </c>
      <c r="V77" s="141"/>
      <c r="W77" s="141"/>
      <c r="X77" s="131">
        <v>0</v>
      </c>
      <c r="Y77" s="131">
        <v>0</v>
      </c>
      <c r="Z77" s="131">
        <v>0</v>
      </c>
      <c r="AA77" s="131">
        <v>0</v>
      </c>
      <c r="AB77" s="131">
        <v>0</v>
      </c>
      <c r="AC77" s="131">
        <v>0</v>
      </c>
      <c r="AD77" s="131">
        <v>0</v>
      </c>
      <c r="AE77" s="131">
        <v>0</v>
      </c>
      <c r="AF77" s="17"/>
    </row>
    <row r="78" spans="1:32" x14ac:dyDescent="0.25">
      <c r="A78" s="2" t="s">
        <v>331</v>
      </c>
      <c r="B78" s="9" t="s">
        <v>97</v>
      </c>
      <c r="C78" s="46" t="s">
        <v>574</v>
      </c>
      <c r="D78" s="177">
        <v>0</v>
      </c>
      <c r="E78" s="177">
        <v>0</v>
      </c>
      <c r="F78" s="177">
        <v>0</v>
      </c>
      <c r="G78" s="177">
        <v>0</v>
      </c>
      <c r="H78" s="177">
        <v>0</v>
      </c>
      <c r="I78" s="177">
        <v>0</v>
      </c>
      <c r="J78" s="177">
        <v>0</v>
      </c>
      <c r="K78" s="177">
        <v>0</v>
      </c>
      <c r="L78" s="141"/>
      <c r="M78" s="141"/>
      <c r="N78" s="131">
        <v>0</v>
      </c>
      <c r="O78" s="131">
        <v>0</v>
      </c>
      <c r="P78" s="131">
        <v>0</v>
      </c>
      <c r="Q78" s="131">
        <v>0</v>
      </c>
      <c r="R78" s="131">
        <v>0</v>
      </c>
      <c r="S78" s="131">
        <v>0</v>
      </c>
      <c r="T78" s="131">
        <v>0</v>
      </c>
      <c r="U78" s="131">
        <v>0</v>
      </c>
      <c r="V78" s="141"/>
      <c r="W78" s="141"/>
      <c r="X78" s="131">
        <v>32739.262310641381</v>
      </c>
      <c r="Y78" s="131">
        <v>33996.442229618406</v>
      </c>
      <c r="Z78" s="131">
        <v>35841.46480230178</v>
      </c>
      <c r="AA78" s="131">
        <v>38018.14973388167</v>
      </c>
      <c r="AB78" s="131">
        <v>40216.59479130376</v>
      </c>
      <c r="AC78" s="131">
        <v>42637.821164282825</v>
      </c>
      <c r="AD78" s="131">
        <v>45169.099133802752</v>
      </c>
      <c r="AE78" s="131">
        <v>47540.743888399666</v>
      </c>
      <c r="AF78" s="17"/>
    </row>
    <row r="79" spans="1:32" x14ac:dyDescent="0.25">
      <c r="A79" s="2"/>
      <c r="B79" s="10" t="s">
        <v>47</v>
      </c>
      <c r="C79" s="11"/>
      <c r="D79" s="179"/>
      <c r="E79" s="179"/>
      <c r="F79" s="179"/>
      <c r="G79" s="179"/>
      <c r="H79" s="179"/>
      <c r="I79" s="179"/>
      <c r="J79" s="179"/>
      <c r="K79" s="179"/>
      <c r="L79" s="141"/>
      <c r="M79" s="141"/>
      <c r="N79" s="153"/>
      <c r="O79" s="153"/>
      <c r="P79" s="153"/>
      <c r="Q79" s="153"/>
      <c r="R79" s="153"/>
      <c r="S79" s="153"/>
      <c r="T79" s="153"/>
      <c r="U79" s="153"/>
      <c r="V79" s="141"/>
      <c r="W79" s="141"/>
      <c r="X79" s="153"/>
      <c r="Y79" s="153"/>
      <c r="Z79" s="153"/>
      <c r="AA79" s="153"/>
      <c r="AB79" s="153"/>
      <c r="AC79" s="153"/>
      <c r="AD79" s="153"/>
      <c r="AE79" s="153"/>
      <c r="AF79" s="17"/>
    </row>
    <row r="80" spans="1:32" x14ac:dyDescent="0.25">
      <c r="A80" s="2" t="s">
        <v>332</v>
      </c>
      <c r="B80" s="9" t="s">
        <v>34</v>
      </c>
      <c r="C80" s="46" t="s">
        <v>574</v>
      </c>
      <c r="D80" s="177">
        <v>19645.185547053214</v>
      </c>
      <c r="E80" s="177">
        <v>20858.705605300456</v>
      </c>
      <c r="F80" s="177">
        <v>23428.905246008922</v>
      </c>
      <c r="G80" s="177">
        <v>23291.724248268489</v>
      </c>
      <c r="H80" s="177">
        <v>16133.812872093473</v>
      </c>
      <c r="I80" s="177">
        <v>25985.670481529371</v>
      </c>
      <c r="J80" s="177">
        <v>36742.10760546058</v>
      </c>
      <c r="K80" s="177">
        <v>37909.545352480935</v>
      </c>
      <c r="L80" s="141"/>
      <c r="M80" s="141"/>
      <c r="N80" s="131">
        <v>19645.185547053214</v>
      </c>
      <c r="O80" s="131">
        <v>20858.705605300456</v>
      </c>
      <c r="P80" s="131">
        <v>23428.905246008922</v>
      </c>
      <c r="Q80" s="131">
        <v>23291.724248268489</v>
      </c>
      <c r="R80" s="131">
        <v>16133.812872093473</v>
      </c>
      <c r="S80" s="131">
        <v>25985.670481529371</v>
      </c>
      <c r="T80" s="131">
        <v>36742.10760546058</v>
      </c>
      <c r="U80" s="131">
        <v>37909.545352480935</v>
      </c>
      <c r="V80" s="141"/>
      <c r="W80" s="141"/>
      <c r="X80" s="131">
        <v>0</v>
      </c>
      <c r="Y80" s="131">
        <v>0</v>
      </c>
      <c r="Z80" s="131">
        <v>0</v>
      </c>
      <c r="AA80" s="131">
        <v>0</v>
      </c>
      <c r="AB80" s="131">
        <v>0</v>
      </c>
      <c r="AC80" s="131">
        <v>0</v>
      </c>
      <c r="AD80" s="131">
        <v>0</v>
      </c>
      <c r="AE80" s="131">
        <v>0</v>
      </c>
      <c r="AF80" s="17"/>
    </row>
    <row r="81" spans="1:32" x14ac:dyDescent="0.25">
      <c r="A81" s="2" t="s">
        <v>333</v>
      </c>
      <c r="B81" s="9" t="s">
        <v>35</v>
      </c>
      <c r="C81" s="46" t="s">
        <v>574</v>
      </c>
      <c r="D81" s="177">
        <v>538.65270825990535</v>
      </c>
      <c r="E81" s="177">
        <v>765.15766389402631</v>
      </c>
      <c r="F81" s="177">
        <v>559.49624468080765</v>
      </c>
      <c r="G81" s="177">
        <v>599.2368341556687</v>
      </c>
      <c r="H81" s="177">
        <v>299.09741150181134</v>
      </c>
      <c r="I81" s="177">
        <v>752.52141208709224</v>
      </c>
      <c r="J81" s="177">
        <v>1263.9013131260051</v>
      </c>
      <c r="K81" s="177">
        <v>672.72506811382311</v>
      </c>
      <c r="L81" s="141"/>
      <c r="M81" s="141"/>
      <c r="N81" s="131">
        <v>538.65270825990535</v>
      </c>
      <c r="O81" s="131">
        <v>765.15766389402631</v>
      </c>
      <c r="P81" s="131">
        <v>559.49624468080765</v>
      </c>
      <c r="Q81" s="131">
        <v>599.2368341556687</v>
      </c>
      <c r="R81" s="131">
        <v>299.09741150181134</v>
      </c>
      <c r="S81" s="131">
        <v>752.52141208709224</v>
      </c>
      <c r="T81" s="131">
        <v>1263.9013131260051</v>
      </c>
      <c r="U81" s="131">
        <v>672.72506811382311</v>
      </c>
      <c r="V81" s="141"/>
      <c r="W81" s="141"/>
      <c r="X81" s="131">
        <v>0</v>
      </c>
      <c r="Y81" s="131">
        <v>0</v>
      </c>
      <c r="Z81" s="131">
        <v>0</v>
      </c>
      <c r="AA81" s="131">
        <v>0</v>
      </c>
      <c r="AB81" s="131">
        <v>0</v>
      </c>
      <c r="AC81" s="131">
        <v>0</v>
      </c>
      <c r="AD81" s="131">
        <v>0</v>
      </c>
      <c r="AE81" s="131">
        <v>0</v>
      </c>
      <c r="AF81" s="17"/>
    </row>
    <row r="82" spans="1:32" x14ac:dyDescent="0.25">
      <c r="A82" s="2" t="s">
        <v>334</v>
      </c>
      <c r="B82" s="9" t="s">
        <v>36</v>
      </c>
      <c r="C82" s="46" t="s">
        <v>574</v>
      </c>
      <c r="D82" s="177">
        <v>-581.49736654337687</v>
      </c>
      <c r="E82" s="177">
        <v>-650.10916950431306</v>
      </c>
      <c r="F82" s="177">
        <v>-696.67724242124598</v>
      </c>
      <c r="G82" s="177">
        <v>-767.88787690187905</v>
      </c>
      <c r="H82" s="177">
        <v>-626.57978834267294</v>
      </c>
      <c r="I82" s="177">
        <v>-765.22271572983186</v>
      </c>
      <c r="J82" s="177">
        <v>-971.58744095510258</v>
      </c>
      <c r="K82" s="177">
        <v>-1019.5975845667405</v>
      </c>
      <c r="L82" s="141"/>
      <c r="M82" s="141"/>
      <c r="N82" s="131">
        <v>-581.49736654337687</v>
      </c>
      <c r="O82" s="131">
        <v>-650.10916950431306</v>
      </c>
      <c r="P82" s="131">
        <v>-696.67724242124598</v>
      </c>
      <c r="Q82" s="131">
        <v>-767.88787690187905</v>
      </c>
      <c r="R82" s="131">
        <v>-626.57978834267294</v>
      </c>
      <c r="S82" s="131">
        <v>-765.22271572983186</v>
      </c>
      <c r="T82" s="131">
        <v>-971.58744095510258</v>
      </c>
      <c r="U82" s="131">
        <v>-1019.5975845667405</v>
      </c>
      <c r="V82" s="141"/>
      <c r="W82" s="141"/>
      <c r="X82" s="131">
        <v>0</v>
      </c>
      <c r="Y82" s="131">
        <v>0</v>
      </c>
      <c r="Z82" s="131">
        <v>0</v>
      </c>
      <c r="AA82" s="131">
        <v>0</v>
      </c>
      <c r="AB82" s="131">
        <v>0</v>
      </c>
      <c r="AC82" s="131">
        <v>0</v>
      </c>
      <c r="AD82" s="131">
        <v>0</v>
      </c>
      <c r="AE82" s="131">
        <v>0</v>
      </c>
      <c r="AF82" s="17"/>
    </row>
    <row r="83" spans="1:32" x14ac:dyDescent="0.25">
      <c r="A83" s="2" t="s">
        <v>335</v>
      </c>
      <c r="B83" s="9" t="s">
        <v>37</v>
      </c>
      <c r="C83" s="46" t="s">
        <v>574</v>
      </c>
      <c r="D83" s="177">
        <v>-42.844658283471517</v>
      </c>
      <c r="E83" s="177">
        <v>115.04849438971326</v>
      </c>
      <c r="F83" s="177">
        <v>-137.18099774043833</v>
      </c>
      <c r="G83" s="177">
        <v>-168.65104274621035</v>
      </c>
      <c r="H83" s="177">
        <v>-327.4823768408616</v>
      </c>
      <c r="I83" s="177">
        <v>-12.701303642739617</v>
      </c>
      <c r="J83" s="177">
        <v>292.31387217090253</v>
      </c>
      <c r="K83" s="177">
        <v>-346.87251645291735</v>
      </c>
      <c r="L83" s="141"/>
      <c r="M83" s="141"/>
      <c r="N83" s="131">
        <v>-42.844658283471517</v>
      </c>
      <c r="O83" s="131">
        <v>115.04849438971326</v>
      </c>
      <c r="P83" s="131">
        <v>-137.18099774043833</v>
      </c>
      <c r="Q83" s="131">
        <v>-168.65104274621035</v>
      </c>
      <c r="R83" s="131">
        <v>-327.4823768408616</v>
      </c>
      <c r="S83" s="131">
        <v>-12.701303642739617</v>
      </c>
      <c r="T83" s="131">
        <v>292.31387217090253</v>
      </c>
      <c r="U83" s="131">
        <v>-346.87251645291735</v>
      </c>
      <c r="V83" s="141"/>
      <c r="W83" s="141"/>
      <c r="X83" s="131">
        <v>0</v>
      </c>
      <c r="Y83" s="131">
        <v>0</v>
      </c>
      <c r="Z83" s="131">
        <v>0</v>
      </c>
      <c r="AA83" s="131">
        <v>0</v>
      </c>
      <c r="AB83" s="131">
        <v>0</v>
      </c>
      <c r="AC83" s="131">
        <v>0</v>
      </c>
      <c r="AD83" s="131">
        <v>0</v>
      </c>
      <c r="AE83" s="131">
        <v>0</v>
      </c>
      <c r="AF83" s="17"/>
    </row>
    <row r="84" spans="1:32" x14ac:dyDescent="0.25">
      <c r="A84" s="2" t="s">
        <v>336</v>
      </c>
      <c r="B84" s="9" t="s">
        <v>38</v>
      </c>
      <c r="C84" s="46" t="s">
        <v>574</v>
      </c>
      <c r="D84" s="177">
        <v>1256.3647165307148</v>
      </c>
      <c r="E84" s="177">
        <v>2455.1511463187526</v>
      </c>
      <c r="F84" s="177">
        <v>0</v>
      </c>
      <c r="G84" s="177">
        <v>3134.5068646479467</v>
      </c>
      <c r="H84" s="177">
        <v>10179.339986276762</v>
      </c>
      <c r="I84" s="177">
        <v>10769.138427573951</v>
      </c>
      <c r="J84" s="177">
        <v>875.12387484944611</v>
      </c>
      <c r="K84" s="177">
        <v>1339.0673856255935</v>
      </c>
      <c r="L84" s="141"/>
      <c r="M84" s="141"/>
      <c r="N84" s="131">
        <v>1256.3647165307148</v>
      </c>
      <c r="O84" s="131">
        <v>2455.1511463187526</v>
      </c>
      <c r="P84" s="131">
        <v>0</v>
      </c>
      <c r="Q84" s="131">
        <v>3134.5068646479467</v>
      </c>
      <c r="R84" s="131">
        <v>10179.339986276762</v>
      </c>
      <c r="S84" s="131">
        <v>10769.138427573951</v>
      </c>
      <c r="T84" s="131">
        <v>875.12387484944611</v>
      </c>
      <c r="U84" s="131">
        <v>1339.0673856255935</v>
      </c>
      <c r="V84" s="141"/>
      <c r="W84" s="141"/>
      <c r="X84" s="131">
        <v>0</v>
      </c>
      <c r="Y84" s="131">
        <v>0</v>
      </c>
      <c r="Z84" s="131">
        <v>0</v>
      </c>
      <c r="AA84" s="131">
        <v>0</v>
      </c>
      <c r="AB84" s="131">
        <v>0</v>
      </c>
      <c r="AC84" s="131">
        <v>0</v>
      </c>
      <c r="AD84" s="131">
        <v>0</v>
      </c>
      <c r="AE84" s="131">
        <v>0</v>
      </c>
      <c r="AF84" s="17"/>
    </row>
    <row r="85" spans="1:32" x14ac:dyDescent="0.25">
      <c r="A85" s="2" t="s">
        <v>337</v>
      </c>
      <c r="B85" s="9" t="s">
        <v>39</v>
      </c>
      <c r="C85" s="46" t="s">
        <v>574</v>
      </c>
      <c r="D85" s="177">
        <v>0</v>
      </c>
      <c r="E85" s="177">
        <v>0</v>
      </c>
      <c r="F85" s="177">
        <v>0</v>
      </c>
      <c r="G85" s="177">
        <v>10123.76719807675</v>
      </c>
      <c r="H85" s="177">
        <v>0</v>
      </c>
      <c r="I85" s="177">
        <v>0</v>
      </c>
      <c r="J85" s="177">
        <v>0</v>
      </c>
      <c r="K85" s="177">
        <v>0</v>
      </c>
      <c r="L85" s="141"/>
      <c r="M85" s="141"/>
      <c r="N85" s="131">
        <v>0</v>
      </c>
      <c r="O85" s="131">
        <v>0</v>
      </c>
      <c r="P85" s="131">
        <v>0</v>
      </c>
      <c r="Q85" s="131">
        <v>10123.76719807675</v>
      </c>
      <c r="R85" s="131">
        <v>0</v>
      </c>
      <c r="S85" s="131">
        <v>0</v>
      </c>
      <c r="T85" s="131">
        <v>0</v>
      </c>
      <c r="U85" s="131">
        <v>0</v>
      </c>
      <c r="V85" s="141"/>
      <c r="W85" s="141"/>
      <c r="X85" s="131">
        <v>0</v>
      </c>
      <c r="Y85" s="131">
        <v>0</v>
      </c>
      <c r="Z85" s="131">
        <v>0</v>
      </c>
      <c r="AA85" s="131">
        <v>0</v>
      </c>
      <c r="AB85" s="131">
        <v>0</v>
      </c>
      <c r="AC85" s="131">
        <v>0</v>
      </c>
      <c r="AD85" s="131">
        <v>0</v>
      </c>
      <c r="AE85" s="131">
        <v>0</v>
      </c>
      <c r="AF85" s="17"/>
    </row>
    <row r="86" spans="1:32" x14ac:dyDescent="0.25">
      <c r="A86" s="2" t="s">
        <v>338</v>
      </c>
      <c r="B86" s="9" t="s">
        <v>48</v>
      </c>
      <c r="C86" s="46" t="s">
        <v>574</v>
      </c>
      <c r="D86" s="177">
        <v>20858.705605300456</v>
      </c>
      <c r="E86" s="177">
        <v>23428.905246008922</v>
      </c>
      <c r="F86" s="177">
        <v>23291.724248268489</v>
      </c>
      <c r="G86" s="177">
        <v>16133.812872093473</v>
      </c>
      <c r="H86" s="177">
        <v>25985.670481529371</v>
      </c>
      <c r="I86" s="177">
        <v>36742.10760546058</v>
      </c>
      <c r="J86" s="177">
        <v>37909.545352480935</v>
      </c>
      <c r="K86" s="177">
        <v>38901.740221653614</v>
      </c>
      <c r="L86" s="141"/>
      <c r="M86" s="141"/>
      <c r="N86" s="131">
        <v>20858.705605300456</v>
      </c>
      <c r="O86" s="131">
        <v>23428.905246008922</v>
      </c>
      <c r="P86" s="131">
        <v>23291.724248268489</v>
      </c>
      <c r="Q86" s="131">
        <v>16133.812872093473</v>
      </c>
      <c r="R86" s="131">
        <v>25985.670481529371</v>
      </c>
      <c r="S86" s="131">
        <v>36742.10760546058</v>
      </c>
      <c r="T86" s="131">
        <v>37909.545352480935</v>
      </c>
      <c r="U86" s="131">
        <v>38901.740221653614</v>
      </c>
      <c r="V86" s="141"/>
      <c r="W86" s="141"/>
      <c r="X86" s="131">
        <v>0</v>
      </c>
      <c r="Y86" s="131">
        <v>0</v>
      </c>
      <c r="Z86" s="131">
        <v>0</v>
      </c>
      <c r="AA86" s="131">
        <v>0</v>
      </c>
      <c r="AB86" s="131">
        <v>0</v>
      </c>
      <c r="AC86" s="131">
        <v>0</v>
      </c>
      <c r="AD86" s="131">
        <v>0</v>
      </c>
      <c r="AE86" s="131">
        <v>0</v>
      </c>
      <c r="AF86" s="17"/>
    </row>
    <row r="87" spans="1:32" x14ac:dyDescent="0.25">
      <c r="A87" s="2"/>
      <c r="B87" s="10" t="s">
        <v>49</v>
      </c>
      <c r="C87" s="11"/>
      <c r="D87" s="179"/>
      <c r="E87" s="179"/>
      <c r="F87" s="179"/>
      <c r="G87" s="179"/>
      <c r="H87" s="179"/>
      <c r="I87" s="179"/>
      <c r="J87" s="179"/>
      <c r="K87" s="179"/>
      <c r="L87" s="141"/>
      <c r="M87" s="141"/>
      <c r="N87" s="153"/>
      <c r="O87" s="153"/>
      <c r="P87" s="153"/>
      <c r="Q87" s="153"/>
      <c r="R87" s="153"/>
      <c r="S87" s="153"/>
      <c r="T87" s="153"/>
      <c r="U87" s="153"/>
      <c r="V87" s="141"/>
      <c r="W87" s="141"/>
      <c r="X87" s="153"/>
      <c r="Y87" s="153"/>
      <c r="Z87" s="153"/>
      <c r="AA87" s="153"/>
      <c r="AB87" s="153"/>
      <c r="AC87" s="153"/>
      <c r="AD87" s="153"/>
      <c r="AE87" s="153"/>
      <c r="AF87" s="17"/>
    </row>
    <row r="88" spans="1:32" x14ac:dyDescent="0.25">
      <c r="A88" s="2" t="s">
        <v>339</v>
      </c>
      <c r="B88" s="9" t="s">
        <v>34</v>
      </c>
      <c r="C88" s="46" t="s">
        <v>574</v>
      </c>
      <c r="D88" s="177">
        <v>12453.914717277403</v>
      </c>
      <c r="E88" s="177">
        <v>13308.275085224068</v>
      </c>
      <c r="F88" s="177">
        <v>13127.10639216743</v>
      </c>
      <c r="G88" s="177">
        <v>13879.034911983723</v>
      </c>
      <c r="H88" s="177">
        <v>16170.75081632273</v>
      </c>
      <c r="I88" s="177">
        <v>21983.916181274624</v>
      </c>
      <c r="J88" s="177">
        <v>25541.453608230433</v>
      </c>
      <c r="K88" s="177">
        <v>27719.321829684828</v>
      </c>
      <c r="L88" s="141"/>
      <c r="M88" s="141"/>
      <c r="N88" s="131">
        <v>12453.914717277403</v>
      </c>
      <c r="O88" s="131">
        <v>13308.275085224068</v>
      </c>
      <c r="P88" s="131">
        <v>13127.10639216743</v>
      </c>
      <c r="Q88" s="131">
        <v>13879.034911983723</v>
      </c>
      <c r="R88" s="131">
        <v>16170.75081632273</v>
      </c>
      <c r="S88" s="131">
        <v>21983.916181274624</v>
      </c>
      <c r="T88" s="131">
        <v>25541.453608230433</v>
      </c>
      <c r="U88" s="131">
        <v>27719.321829684828</v>
      </c>
      <c r="V88" s="141"/>
      <c r="W88" s="141"/>
      <c r="X88" s="131">
        <v>0</v>
      </c>
      <c r="Y88" s="131">
        <v>0</v>
      </c>
      <c r="Z88" s="131">
        <v>0</v>
      </c>
      <c r="AA88" s="131">
        <v>0</v>
      </c>
      <c r="AB88" s="131">
        <v>0</v>
      </c>
      <c r="AC88" s="131">
        <v>0</v>
      </c>
      <c r="AD88" s="131">
        <v>0</v>
      </c>
      <c r="AE88" s="131">
        <v>0</v>
      </c>
      <c r="AF88" s="17"/>
    </row>
    <row r="89" spans="1:32" x14ac:dyDescent="0.25">
      <c r="A89" s="2" t="s">
        <v>340</v>
      </c>
      <c r="B89" s="9" t="s">
        <v>35</v>
      </c>
      <c r="C89" s="46" t="s">
        <v>574</v>
      </c>
      <c r="D89" s="177">
        <v>341.47475343675842</v>
      </c>
      <c r="E89" s="177">
        <v>488.18602972571381</v>
      </c>
      <c r="F89" s="177">
        <v>313.48313772339998</v>
      </c>
      <c r="G89" s="177">
        <v>631.59599549818006</v>
      </c>
      <c r="H89" s="177">
        <v>299.7821872329269</v>
      </c>
      <c r="I89" s="177">
        <v>637.33220952952126</v>
      </c>
      <c r="J89" s="177">
        <v>880.34075614807057</v>
      </c>
      <c r="K89" s="177">
        <v>491.61766842635035</v>
      </c>
      <c r="L89" s="141"/>
      <c r="M89" s="141"/>
      <c r="N89" s="131">
        <v>341.47475343675842</v>
      </c>
      <c r="O89" s="131">
        <v>488.18602972571381</v>
      </c>
      <c r="P89" s="131">
        <v>313.48313772339998</v>
      </c>
      <c r="Q89" s="131">
        <v>631.59599549818006</v>
      </c>
      <c r="R89" s="131">
        <v>299.7821872329269</v>
      </c>
      <c r="S89" s="131">
        <v>637.33220952952126</v>
      </c>
      <c r="T89" s="131">
        <v>880.34075614807057</v>
      </c>
      <c r="U89" s="131">
        <v>491.61766842635035</v>
      </c>
      <c r="V89" s="141"/>
      <c r="W89" s="141"/>
      <c r="X89" s="131">
        <v>0</v>
      </c>
      <c r="Y89" s="131">
        <v>0</v>
      </c>
      <c r="Z89" s="131">
        <v>0</v>
      </c>
      <c r="AA89" s="131">
        <v>0</v>
      </c>
      <c r="AB89" s="131">
        <v>0</v>
      </c>
      <c r="AC89" s="131">
        <v>0</v>
      </c>
      <c r="AD89" s="131">
        <v>0</v>
      </c>
      <c r="AE89" s="131">
        <v>0</v>
      </c>
      <c r="AF89" s="17"/>
    </row>
    <row r="90" spans="1:32" x14ac:dyDescent="0.25">
      <c r="A90" s="2" t="s">
        <v>341</v>
      </c>
      <c r="B90" s="9" t="s">
        <v>36</v>
      </c>
      <c r="C90" s="46" t="s">
        <v>574</v>
      </c>
      <c r="D90" s="177">
        <v>-1721.8010887955859</v>
      </c>
      <c r="E90" s="177">
        <v>-1826.6265846879282</v>
      </c>
      <c r="F90" s="177">
        <v>-1914.1264443383102</v>
      </c>
      <c r="G90" s="177">
        <v>-2076.8743290276311</v>
      </c>
      <c r="H90" s="177">
        <v>-2260.6981150918787</v>
      </c>
      <c r="I90" s="177">
        <v>-3739.0182686100893</v>
      </c>
      <c r="J90" s="177">
        <v>-5110.990503360862</v>
      </c>
      <c r="K90" s="177">
        <v>-6274.3980088775597</v>
      </c>
      <c r="L90" s="141"/>
      <c r="M90" s="141"/>
      <c r="N90" s="131">
        <v>-1721.8010887955859</v>
      </c>
      <c r="O90" s="131">
        <v>-1826.6265846879282</v>
      </c>
      <c r="P90" s="131">
        <v>-1914.1264443383102</v>
      </c>
      <c r="Q90" s="131">
        <v>-2076.8743290276311</v>
      </c>
      <c r="R90" s="131">
        <v>-2260.6981150918787</v>
      </c>
      <c r="S90" s="131">
        <v>-3739.0182686100893</v>
      </c>
      <c r="T90" s="131">
        <v>-5110.990503360862</v>
      </c>
      <c r="U90" s="131">
        <v>-6274.3980088775597</v>
      </c>
      <c r="V90" s="141"/>
      <c r="W90" s="141"/>
      <c r="X90" s="131">
        <v>0</v>
      </c>
      <c r="Y90" s="131">
        <v>0</v>
      </c>
      <c r="Z90" s="131">
        <v>0</v>
      </c>
      <c r="AA90" s="131">
        <v>0</v>
      </c>
      <c r="AB90" s="131">
        <v>0</v>
      </c>
      <c r="AC90" s="131">
        <v>0</v>
      </c>
      <c r="AD90" s="131">
        <v>0</v>
      </c>
      <c r="AE90" s="131">
        <v>0</v>
      </c>
      <c r="AF90" s="17"/>
    </row>
    <row r="91" spans="1:32" x14ac:dyDescent="0.25">
      <c r="A91" s="2" t="s">
        <v>342</v>
      </c>
      <c r="B91" s="9" t="s">
        <v>37</v>
      </c>
      <c r="C91" s="46" t="s">
        <v>574</v>
      </c>
      <c r="D91" s="177">
        <v>-1380.3263353588275</v>
      </c>
      <c r="E91" s="177">
        <v>-1338.4405549622145</v>
      </c>
      <c r="F91" s="177">
        <v>-1600.6433066149102</v>
      </c>
      <c r="G91" s="177">
        <v>-1445.2783335294512</v>
      </c>
      <c r="H91" s="177">
        <v>-1960.9159278589518</v>
      </c>
      <c r="I91" s="177">
        <v>-3101.6860590805682</v>
      </c>
      <c r="J91" s="177">
        <v>-4230.6497472127912</v>
      </c>
      <c r="K91" s="177">
        <v>-5782.7803404512097</v>
      </c>
      <c r="L91" s="141"/>
      <c r="M91" s="141"/>
      <c r="N91" s="131">
        <v>-1380.3263353588275</v>
      </c>
      <c r="O91" s="131">
        <v>-1338.4405549622145</v>
      </c>
      <c r="P91" s="131">
        <v>-1600.6433066149102</v>
      </c>
      <c r="Q91" s="131">
        <v>-1445.2783335294512</v>
      </c>
      <c r="R91" s="131">
        <v>-1960.9159278589518</v>
      </c>
      <c r="S91" s="131">
        <v>-3101.6860590805682</v>
      </c>
      <c r="T91" s="131">
        <v>-4230.6497472127912</v>
      </c>
      <c r="U91" s="131">
        <v>-5782.7803404512097</v>
      </c>
      <c r="V91" s="141"/>
      <c r="W91" s="141"/>
      <c r="X91" s="131">
        <v>0</v>
      </c>
      <c r="Y91" s="131">
        <v>0</v>
      </c>
      <c r="Z91" s="131">
        <v>0</v>
      </c>
      <c r="AA91" s="131">
        <v>0</v>
      </c>
      <c r="AB91" s="131">
        <v>0</v>
      </c>
      <c r="AC91" s="131">
        <v>0</v>
      </c>
      <c r="AD91" s="131">
        <v>0</v>
      </c>
      <c r="AE91" s="131">
        <v>0</v>
      </c>
      <c r="AF91" s="17"/>
    </row>
    <row r="92" spans="1:32" x14ac:dyDescent="0.25">
      <c r="A92" s="2" t="s">
        <v>343</v>
      </c>
      <c r="B92" s="9" t="s">
        <v>38</v>
      </c>
      <c r="C92" s="46" t="s">
        <v>574</v>
      </c>
      <c r="D92" s="177">
        <v>2234.6867033054918</v>
      </c>
      <c r="E92" s="177">
        <v>1157.2718619055761</v>
      </c>
      <c r="F92" s="177">
        <v>2352.5718264312022</v>
      </c>
      <c r="G92" s="177">
        <v>3736.9942378684582</v>
      </c>
      <c r="H92" s="177">
        <v>7774.0812928108426</v>
      </c>
      <c r="I92" s="177">
        <v>6659.2234860363797</v>
      </c>
      <c r="J92" s="177">
        <v>6408.5179686671863</v>
      </c>
      <c r="K92" s="177">
        <v>17128.142750479172</v>
      </c>
      <c r="L92" s="141"/>
      <c r="M92" s="141"/>
      <c r="N92" s="131">
        <v>2234.6867033054918</v>
      </c>
      <c r="O92" s="131">
        <v>1157.2718619055761</v>
      </c>
      <c r="P92" s="131">
        <v>2352.5718264312022</v>
      </c>
      <c r="Q92" s="131">
        <v>3736.9942378684582</v>
      </c>
      <c r="R92" s="131">
        <v>7774.0812928108426</v>
      </c>
      <c r="S92" s="131">
        <v>6659.2234860363797</v>
      </c>
      <c r="T92" s="131">
        <v>6408.5179686671863</v>
      </c>
      <c r="U92" s="131">
        <v>17128.142750479172</v>
      </c>
      <c r="V92" s="141"/>
      <c r="W92" s="141"/>
      <c r="X92" s="131">
        <v>0</v>
      </c>
      <c r="Y92" s="131">
        <v>0</v>
      </c>
      <c r="Z92" s="131">
        <v>0</v>
      </c>
      <c r="AA92" s="131">
        <v>0</v>
      </c>
      <c r="AB92" s="131">
        <v>0</v>
      </c>
      <c r="AC92" s="131">
        <v>0</v>
      </c>
      <c r="AD92" s="131">
        <v>0</v>
      </c>
      <c r="AE92" s="131">
        <v>0</v>
      </c>
      <c r="AF92" s="17"/>
    </row>
    <row r="93" spans="1:32" x14ac:dyDescent="0.25">
      <c r="A93" s="2" t="s">
        <v>344</v>
      </c>
      <c r="B93" s="9" t="s">
        <v>39</v>
      </c>
      <c r="C93" s="46" t="s">
        <v>574</v>
      </c>
      <c r="D93" s="177">
        <v>0</v>
      </c>
      <c r="E93" s="177">
        <v>0</v>
      </c>
      <c r="F93" s="177">
        <v>0</v>
      </c>
      <c r="G93" s="177">
        <v>0</v>
      </c>
      <c r="H93" s="177">
        <v>0</v>
      </c>
      <c r="I93" s="177">
        <v>0</v>
      </c>
      <c r="J93" s="177">
        <v>0</v>
      </c>
      <c r="K93" s="177">
        <v>0</v>
      </c>
      <c r="L93" s="141"/>
      <c r="M93" s="141"/>
      <c r="N93" s="131">
        <v>0</v>
      </c>
      <c r="O93" s="131">
        <v>0</v>
      </c>
      <c r="P93" s="131">
        <v>0</v>
      </c>
      <c r="Q93" s="131">
        <v>0</v>
      </c>
      <c r="R93" s="131">
        <v>0</v>
      </c>
      <c r="S93" s="131">
        <v>0</v>
      </c>
      <c r="T93" s="131">
        <v>0</v>
      </c>
      <c r="U93" s="131">
        <v>0</v>
      </c>
      <c r="V93" s="141"/>
      <c r="W93" s="141"/>
      <c r="X93" s="131">
        <v>0</v>
      </c>
      <c r="Y93" s="131">
        <v>0</v>
      </c>
      <c r="Z93" s="131">
        <v>0</v>
      </c>
      <c r="AA93" s="131">
        <v>0</v>
      </c>
      <c r="AB93" s="131">
        <v>0</v>
      </c>
      <c r="AC93" s="131">
        <v>0</v>
      </c>
      <c r="AD93" s="131">
        <v>0</v>
      </c>
      <c r="AE93" s="131">
        <v>0</v>
      </c>
      <c r="AF93" s="17"/>
    </row>
    <row r="94" spans="1:32" x14ac:dyDescent="0.25">
      <c r="A94" s="2" t="s">
        <v>345</v>
      </c>
      <c r="B94" s="9" t="s">
        <v>50</v>
      </c>
      <c r="C94" s="46" t="s">
        <v>574</v>
      </c>
      <c r="D94" s="177">
        <v>13308.275085224068</v>
      </c>
      <c r="E94" s="177">
        <v>13127.10639216743</v>
      </c>
      <c r="F94" s="177">
        <v>13879.034911983723</v>
      </c>
      <c r="G94" s="177">
        <v>16170.75081632273</v>
      </c>
      <c r="H94" s="177">
        <v>21983.916181274624</v>
      </c>
      <c r="I94" s="177">
        <v>25541.453608230433</v>
      </c>
      <c r="J94" s="177">
        <v>27719.321829684828</v>
      </c>
      <c r="K94" s="177">
        <v>39064.684239712791</v>
      </c>
      <c r="L94" s="141"/>
      <c r="M94" s="141"/>
      <c r="N94" s="131">
        <v>13308.275085224068</v>
      </c>
      <c r="O94" s="131">
        <v>13127.10639216743</v>
      </c>
      <c r="P94" s="131">
        <v>13879.034911983723</v>
      </c>
      <c r="Q94" s="131">
        <v>16170.75081632273</v>
      </c>
      <c r="R94" s="131">
        <v>21983.916181274624</v>
      </c>
      <c r="S94" s="131">
        <v>25541.453608230433</v>
      </c>
      <c r="T94" s="131">
        <v>27719.321829684828</v>
      </c>
      <c r="U94" s="131">
        <v>39064.684239712791</v>
      </c>
      <c r="V94" s="141"/>
      <c r="W94" s="141"/>
      <c r="X94" s="131">
        <v>0</v>
      </c>
      <c r="Y94" s="131">
        <v>0</v>
      </c>
      <c r="Z94" s="131">
        <v>0</v>
      </c>
      <c r="AA94" s="131">
        <v>0</v>
      </c>
      <c r="AB94" s="131">
        <v>0</v>
      </c>
      <c r="AC94" s="131">
        <v>0</v>
      </c>
      <c r="AD94" s="131">
        <v>0</v>
      </c>
      <c r="AE94" s="131">
        <v>0</v>
      </c>
      <c r="AF94" s="17"/>
    </row>
    <row r="95" spans="1:32" x14ac:dyDescent="0.25">
      <c r="D95" s="179"/>
      <c r="E95" s="179"/>
      <c r="F95" s="179"/>
      <c r="G95" s="179"/>
      <c r="H95" s="179"/>
      <c r="I95" s="179"/>
      <c r="J95" s="179"/>
      <c r="K95" s="179"/>
      <c r="L95" s="141"/>
      <c r="M95" s="141"/>
      <c r="N95" s="141"/>
      <c r="O95" s="141"/>
      <c r="P95" s="141"/>
      <c r="Q95" s="141"/>
      <c r="R95" s="141"/>
      <c r="S95" s="141"/>
      <c r="T95" s="141"/>
      <c r="U95" s="141"/>
      <c r="V95" s="141"/>
      <c r="W95" s="141"/>
      <c r="X95" s="141"/>
      <c r="Y95" s="141"/>
      <c r="Z95" s="141"/>
      <c r="AA95" s="141"/>
      <c r="AB95" s="141"/>
      <c r="AC95" s="141"/>
      <c r="AD95" s="141"/>
      <c r="AE95" s="141"/>
    </row>
    <row r="96" spans="1:32" ht="15.75" x14ac:dyDescent="0.25">
      <c r="A96" s="2"/>
      <c r="B96" s="20" t="s">
        <v>522</v>
      </c>
      <c r="C96" s="46"/>
      <c r="D96" s="178"/>
      <c r="E96" s="178"/>
      <c r="F96" s="178"/>
      <c r="G96" s="178"/>
      <c r="H96" s="178"/>
      <c r="I96" s="178"/>
      <c r="J96" s="178"/>
      <c r="K96" s="178"/>
      <c r="L96" s="173"/>
      <c r="M96" s="173"/>
      <c r="N96" s="173"/>
      <c r="O96" s="173"/>
      <c r="P96" s="173"/>
      <c r="Q96" s="173"/>
      <c r="R96" s="173"/>
      <c r="S96" s="173"/>
      <c r="T96" s="173"/>
      <c r="U96" s="173"/>
      <c r="V96" s="173"/>
      <c r="W96" s="173"/>
      <c r="X96" s="173"/>
      <c r="Y96" s="173"/>
      <c r="Z96" s="173"/>
      <c r="AA96" s="173"/>
      <c r="AB96" s="173"/>
      <c r="AC96" s="173"/>
      <c r="AD96" s="173"/>
      <c r="AE96" s="173"/>
      <c r="AF96" s="46"/>
    </row>
    <row r="97" spans="1:35" x14ac:dyDescent="0.25">
      <c r="A97" s="2" t="s">
        <v>346</v>
      </c>
      <c r="B97" s="9" t="s">
        <v>578</v>
      </c>
      <c r="C97" s="46" t="s">
        <v>574</v>
      </c>
      <c r="D97" s="177">
        <v>105368.88748857791</v>
      </c>
      <c r="E97" s="177">
        <v>115481.90367801108</v>
      </c>
      <c r="F97" s="177">
        <v>126069.44297421811</v>
      </c>
      <c r="G97" s="177">
        <v>135599.63544453445</v>
      </c>
      <c r="H97" s="177">
        <v>141777.97602927263</v>
      </c>
      <c r="I97" s="177">
        <v>151092.06478116792</v>
      </c>
      <c r="J97" s="177">
        <v>159611.55717829155</v>
      </c>
      <c r="K97" s="177">
        <v>161985.5989981762</v>
      </c>
      <c r="L97" s="141"/>
      <c r="M97" s="141"/>
      <c r="N97" s="131">
        <v>105368.88748857791</v>
      </c>
      <c r="O97" s="131">
        <v>115481.90367801108</v>
      </c>
      <c r="P97" s="131">
        <v>126069.44297421811</v>
      </c>
      <c r="Q97" s="131">
        <v>135599.63544453445</v>
      </c>
      <c r="R97" s="131">
        <v>141777.97602927263</v>
      </c>
      <c r="S97" s="131">
        <v>151092.06478116792</v>
      </c>
      <c r="T97" s="131">
        <v>159611.55717829155</v>
      </c>
      <c r="U97" s="131">
        <v>161985.5989981762</v>
      </c>
      <c r="V97" s="141"/>
      <c r="W97" s="141"/>
      <c r="X97" s="131">
        <v>0</v>
      </c>
      <c r="Y97" s="131">
        <v>0</v>
      </c>
      <c r="Z97" s="131">
        <v>0</v>
      </c>
      <c r="AA97" s="131">
        <v>0</v>
      </c>
      <c r="AB97" s="131">
        <v>0</v>
      </c>
      <c r="AC97" s="131">
        <v>0</v>
      </c>
      <c r="AD97" s="131">
        <v>0</v>
      </c>
      <c r="AE97" s="131">
        <v>0</v>
      </c>
      <c r="AF97" s="17"/>
    </row>
    <row r="98" spans="1:35" x14ac:dyDescent="0.25">
      <c r="A98" s="2" t="s">
        <v>347</v>
      </c>
      <c r="B98" s="9" t="s">
        <v>579</v>
      </c>
      <c r="C98" s="46" t="s">
        <v>574</v>
      </c>
      <c r="D98" s="177">
        <v>196970.77672940059</v>
      </c>
      <c r="E98" s="177">
        <v>203825.58530768726</v>
      </c>
      <c r="F98" s="177">
        <v>209624.51604570466</v>
      </c>
      <c r="G98" s="177">
        <v>221666.78138886162</v>
      </c>
      <c r="H98" s="177">
        <v>227535.51993167144</v>
      </c>
      <c r="I98" s="177">
        <v>237296.28453127656</v>
      </c>
      <c r="J98" s="177">
        <v>249488.34038448162</v>
      </c>
      <c r="K98" s="177">
        <v>254206.90175452479</v>
      </c>
      <c r="L98" s="141"/>
      <c r="M98" s="141"/>
      <c r="N98" s="131">
        <v>196970.77672940059</v>
      </c>
      <c r="O98" s="131">
        <v>203825.58530768726</v>
      </c>
      <c r="P98" s="131">
        <v>209624.51604570466</v>
      </c>
      <c r="Q98" s="131">
        <v>221666.78138886162</v>
      </c>
      <c r="R98" s="131">
        <v>227535.51993167144</v>
      </c>
      <c r="S98" s="131">
        <v>237296.28453127656</v>
      </c>
      <c r="T98" s="131">
        <v>249488.34038448162</v>
      </c>
      <c r="U98" s="131">
        <v>254206.90175452479</v>
      </c>
      <c r="V98" s="141"/>
      <c r="W98" s="141"/>
      <c r="X98" s="131">
        <v>0</v>
      </c>
      <c r="Y98" s="131">
        <v>0</v>
      </c>
      <c r="Z98" s="131">
        <v>0</v>
      </c>
      <c r="AA98" s="131">
        <v>0</v>
      </c>
      <c r="AB98" s="131">
        <v>0</v>
      </c>
      <c r="AC98" s="131">
        <v>0</v>
      </c>
      <c r="AD98" s="131">
        <v>0</v>
      </c>
      <c r="AE98" s="131">
        <v>0</v>
      </c>
      <c r="AF98" s="17"/>
    </row>
    <row r="99" spans="1:35" x14ac:dyDescent="0.25">
      <c r="A99" s="2" t="s">
        <v>348</v>
      </c>
      <c r="B99" s="9" t="s">
        <v>31</v>
      </c>
      <c r="C99" s="46" t="s">
        <v>574</v>
      </c>
      <c r="D99" s="177">
        <v>127926.05316342346</v>
      </c>
      <c r="E99" s="177">
        <v>132145.94268388094</v>
      </c>
      <c r="F99" s="177">
        <v>137463.23371376342</v>
      </c>
      <c r="G99" s="177">
        <v>144463.46214112066</v>
      </c>
      <c r="H99" s="177">
        <v>154115.8079600544</v>
      </c>
      <c r="I99" s="177">
        <v>166784.27395031368</v>
      </c>
      <c r="J99" s="177">
        <v>180863.03482650415</v>
      </c>
      <c r="K99" s="177">
        <v>183199.40838279747</v>
      </c>
      <c r="L99" s="141"/>
      <c r="M99" s="141"/>
      <c r="N99" s="131">
        <v>127926.05316342346</v>
      </c>
      <c r="O99" s="131">
        <v>132145.94268388094</v>
      </c>
      <c r="P99" s="131">
        <v>137463.23371376342</v>
      </c>
      <c r="Q99" s="131">
        <v>144463.46214112066</v>
      </c>
      <c r="R99" s="131">
        <v>154115.8079600544</v>
      </c>
      <c r="S99" s="131">
        <v>166784.27395031368</v>
      </c>
      <c r="T99" s="131">
        <v>180863.03482650415</v>
      </c>
      <c r="U99" s="131">
        <v>183199.40838279747</v>
      </c>
      <c r="V99" s="141"/>
      <c r="W99" s="141"/>
      <c r="X99" s="131">
        <v>0</v>
      </c>
      <c r="Y99" s="131">
        <v>0</v>
      </c>
      <c r="Z99" s="131">
        <v>0</v>
      </c>
      <c r="AA99" s="131">
        <v>0</v>
      </c>
      <c r="AB99" s="131">
        <v>0</v>
      </c>
      <c r="AC99" s="131">
        <v>0</v>
      </c>
      <c r="AD99" s="131">
        <v>0</v>
      </c>
      <c r="AE99" s="131">
        <v>0</v>
      </c>
      <c r="AF99" s="17"/>
    </row>
    <row r="100" spans="1:35" x14ac:dyDescent="0.25">
      <c r="A100" s="2" t="s">
        <v>349</v>
      </c>
      <c r="B100" s="9" t="s">
        <v>452</v>
      </c>
      <c r="C100" s="46" t="s">
        <v>574</v>
      </c>
      <c r="D100" s="177">
        <v>29892.065929208453</v>
      </c>
      <c r="E100" s="177">
        <v>29505.150079836916</v>
      </c>
      <c r="F100" s="177">
        <v>28691.708115439818</v>
      </c>
      <c r="G100" s="177">
        <v>28413.269829056237</v>
      </c>
      <c r="H100" s="177">
        <v>35451.44152142133</v>
      </c>
      <c r="I100" s="177">
        <v>41459.469199355204</v>
      </c>
      <c r="J100" s="177">
        <v>47651.384414009925</v>
      </c>
      <c r="K100" s="177">
        <v>50039.648111213712</v>
      </c>
      <c r="L100" s="141"/>
      <c r="M100" s="141"/>
      <c r="N100" s="131">
        <v>29892.065929208453</v>
      </c>
      <c r="O100" s="131">
        <v>29505.150079836916</v>
      </c>
      <c r="P100" s="131">
        <v>28691.708115439818</v>
      </c>
      <c r="Q100" s="131">
        <v>28413.269829056237</v>
      </c>
      <c r="R100" s="131">
        <v>35451.44152142133</v>
      </c>
      <c r="S100" s="131">
        <v>41459.469199355204</v>
      </c>
      <c r="T100" s="131">
        <v>47651.384414009925</v>
      </c>
      <c r="U100" s="131">
        <v>50039.648111213712</v>
      </c>
      <c r="V100" s="141"/>
      <c r="W100" s="141"/>
      <c r="X100" s="131">
        <v>0</v>
      </c>
      <c r="Y100" s="131">
        <v>0</v>
      </c>
      <c r="Z100" s="131">
        <v>0</v>
      </c>
      <c r="AA100" s="131">
        <v>0</v>
      </c>
      <c r="AB100" s="131">
        <v>0</v>
      </c>
      <c r="AC100" s="131">
        <v>0</v>
      </c>
      <c r="AD100" s="131">
        <v>0</v>
      </c>
      <c r="AE100" s="131">
        <v>0</v>
      </c>
      <c r="AF100" s="17"/>
    </row>
    <row r="101" spans="1:35" x14ac:dyDescent="0.25">
      <c r="A101" s="2" t="s">
        <v>350</v>
      </c>
      <c r="B101" s="9" t="s">
        <v>453</v>
      </c>
      <c r="C101" s="46" t="s">
        <v>574</v>
      </c>
      <c r="D101" s="177">
        <v>707.05129583595908</v>
      </c>
      <c r="E101" s="177">
        <v>706.13915360748058</v>
      </c>
      <c r="F101" s="177">
        <v>695.5271372183779</v>
      </c>
      <c r="G101" s="177">
        <v>698.50769718627078</v>
      </c>
      <c r="H101" s="177">
        <v>681.53813854403813</v>
      </c>
      <c r="I101" s="177">
        <v>671.03388853130753</v>
      </c>
      <c r="J101" s="177">
        <v>663.24522194104668</v>
      </c>
      <c r="K101" s="177">
        <v>642.73539366193154</v>
      </c>
      <c r="L101" s="141"/>
      <c r="M101" s="141"/>
      <c r="N101" s="131">
        <v>707.05129583595908</v>
      </c>
      <c r="O101" s="131">
        <v>706.13915360748058</v>
      </c>
      <c r="P101" s="131">
        <v>695.5271372183779</v>
      </c>
      <c r="Q101" s="131">
        <v>698.50769718627078</v>
      </c>
      <c r="R101" s="131">
        <v>681.53813854403813</v>
      </c>
      <c r="S101" s="131">
        <v>671.03388853130753</v>
      </c>
      <c r="T101" s="131">
        <v>663.24522194104668</v>
      </c>
      <c r="U101" s="131">
        <v>642.73539366193154</v>
      </c>
      <c r="V101" s="141"/>
      <c r="W101" s="141"/>
      <c r="X101" s="131">
        <v>0</v>
      </c>
      <c r="Y101" s="131">
        <v>0</v>
      </c>
      <c r="Z101" s="131">
        <v>0</v>
      </c>
      <c r="AA101" s="131">
        <v>0</v>
      </c>
      <c r="AB101" s="131">
        <v>0</v>
      </c>
      <c r="AC101" s="131">
        <v>0</v>
      </c>
      <c r="AD101" s="131">
        <v>0</v>
      </c>
      <c r="AE101" s="131">
        <v>0</v>
      </c>
      <c r="AF101" s="17"/>
    </row>
    <row r="102" spans="1:35" x14ac:dyDescent="0.25">
      <c r="A102" s="2" t="s">
        <v>351</v>
      </c>
      <c r="B102" s="58" t="s">
        <v>263</v>
      </c>
      <c r="C102" s="46" t="s">
        <v>574</v>
      </c>
      <c r="D102" s="177">
        <v>23847.383832089272</v>
      </c>
      <c r="E102" s="177">
        <v>24070.171806472248</v>
      </c>
      <c r="F102" s="177">
        <v>24555.187970724299</v>
      </c>
      <c r="G102" s="177">
        <v>24827.302728211511</v>
      </c>
      <c r="H102" s="177">
        <v>27310.888641965419</v>
      </c>
      <c r="I102" s="177">
        <v>32587.846497573395</v>
      </c>
      <c r="J102" s="177">
        <v>44033.027793759305</v>
      </c>
      <c r="K102" s="177">
        <v>59924.065639002816</v>
      </c>
      <c r="L102" s="141"/>
      <c r="M102" s="141"/>
      <c r="N102" s="131">
        <v>23847.383832089272</v>
      </c>
      <c r="O102" s="131">
        <v>24070.171806472248</v>
      </c>
      <c r="P102" s="131">
        <v>24555.187970724299</v>
      </c>
      <c r="Q102" s="131">
        <v>24827.302728211511</v>
      </c>
      <c r="R102" s="131">
        <v>27310.888641965419</v>
      </c>
      <c r="S102" s="131">
        <v>32587.846497573395</v>
      </c>
      <c r="T102" s="131">
        <v>44033.027793759305</v>
      </c>
      <c r="U102" s="131">
        <v>59924.065639002816</v>
      </c>
      <c r="V102" s="141"/>
      <c r="W102" s="141"/>
      <c r="X102" s="131">
        <v>0</v>
      </c>
      <c r="Y102" s="131">
        <v>0</v>
      </c>
      <c r="Z102" s="131">
        <v>0</v>
      </c>
      <c r="AA102" s="131">
        <v>0</v>
      </c>
      <c r="AB102" s="131">
        <v>0</v>
      </c>
      <c r="AC102" s="131">
        <v>0</v>
      </c>
      <c r="AD102" s="131">
        <v>0</v>
      </c>
      <c r="AE102" s="131">
        <v>0</v>
      </c>
      <c r="AF102" s="17"/>
    </row>
    <row r="103" spans="1:35" x14ac:dyDescent="0.25">
      <c r="A103" s="2" t="s">
        <v>352</v>
      </c>
      <c r="B103" s="9" t="s">
        <v>32</v>
      </c>
      <c r="C103" s="46" t="s">
        <v>574</v>
      </c>
      <c r="D103" s="180"/>
      <c r="E103" s="180"/>
      <c r="F103" s="180"/>
      <c r="G103" s="180"/>
      <c r="H103" s="180"/>
      <c r="I103" s="180"/>
      <c r="J103" s="180"/>
      <c r="K103" s="180"/>
      <c r="L103" s="141"/>
      <c r="M103" s="141"/>
      <c r="N103" s="181"/>
      <c r="O103" s="181"/>
      <c r="P103" s="181"/>
      <c r="Q103" s="181"/>
      <c r="R103" s="181"/>
      <c r="S103" s="181"/>
      <c r="T103" s="181"/>
      <c r="U103" s="181"/>
      <c r="V103" s="141"/>
      <c r="W103" s="141"/>
      <c r="X103" s="181"/>
      <c r="Y103" s="181"/>
      <c r="Z103" s="181"/>
      <c r="AA103" s="181"/>
      <c r="AB103" s="181"/>
      <c r="AC103" s="181"/>
      <c r="AD103" s="181"/>
      <c r="AE103" s="181"/>
      <c r="AF103" s="17"/>
    </row>
    <row r="104" spans="1:35" x14ac:dyDescent="0.25">
      <c r="A104" s="2" t="s">
        <v>434</v>
      </c>
      <c r="B104" s="9" t="s">
        <v>95</v>
      </c>
      <c r="C104" s="46" t="s">
        <v>574</v>
      </c>
      <c r="D104" s="177">
        <v>0</v>
      </c>
      <c r="E104" s="177">
        <v>0</v>
      </c>
      <c r="F104" s="177">
        <v>0</v>
      </c>
      <c r="G104" s="177">
        <v>0</v>
      </c>
      <c r="H104" s="177">
        <v>0</v>
      </c>
      <c r="I104" s="177">
        <v>0</v>
      </c>
      <c r="J104" s="177">
        <v>0</v>
      </c>
      <c r="K104" s="177">
        <v>0</v>
      </c>
      <c r="L104" s="141"/>
      <c r="M104" s="141"/>
      <c r="N104" s="131">
        <v>0</v>
      </c>
      <c r="O104" s="131">
        <v>0</v>
      </c>
      <c r="P104" s="131">
        <v>0</v>
      </c>
      <c r="Q104" s="131">
        <v>0</v>
      </c>
      <c r="R104" s="131">
        <v>0</v>
      </c>
      <c r="S104" s="131">
        <v>0</v>
      </c>
      <c r="T104" s="131">
        <v>0</v>
      </c>
      <c r="U104" s="131">
        <v>0</v>
      </c>
      <c r="V104" s="141"/>
      <c r="W104" s="141"/>
      <c r="X104" s="131">
        <v>32739.262310641381</v>
      </c>
      <c r="Y104" s="131">
        <v>33996.442229618406</v>
      </c>
      <c r="Z104" s="131">
        <v>35841.46480230178</v>
      </c>
      <c r="AA104" s="131">
        <v>38018.14973388167</v>
      </c>
      <c r="AB104" s="131">
        <v>40216.59479130376</v>
      </c>
      <c r="AC104" s="131">
        <v>42637.821164282825</v>
      </c>
      <c r="AD104" s="131">
        <v>45169.099133802752</v>
      </c>
      <c r="AE104" s="131">
        <v>47540.743888399666</v>
      </c>
      <c r="AF104" s="17"/>
    </row>
    <row r="105" spans="1:35" x14ac:dyDescent="0.25">
      <c r="A105" s="2" t="s">
        <v>435</v>
      </c>
      <c r="B105" s="9" t="s">
        <v>259</v>
      </c>
      <c r="C105" s="46" t="s">
        <v>574</v>
      </c>
      <c r="D105" s="177">
        <v>20858.705605300456</v>
      </c>
      <c r="E105" s="177">
        <v>23428.905246008922</v>
      </c>
      <c r="F105" s="177">
        <v>23291.724248268489</v>
      </c>
      <c r="G105" s="177">
        <v>16133.812872093473</v>
      </c>
      <c r="H105" s="177">
        <v>25985.670481529371</v>
      </c>
      <c r="I105" s="177">
        <v>36742.10760546058</v>
      </c>
      <c r="J105" s="177">
        <v>37909.545352480935</v>
      </c>
      <c r="K105" s="177">
        <v>38901.740221653614</v>
      </c>
      <c r="L105" s="141"/>
      <c r="M105" s="141"/>
      <c r="N105" s="131">
        <v>20858.705605300456</v>
      </c>
      <c r="O105" s="131">
        <v>23428.905246008922</v>
      </c>
      <c r="P105" s="131">
        <v>23291.724248268489</v>
      </c>
      <c r="Q105" s="131">
        <v>16133.812872093473</v>
      </c>
      <c r="R105" s="131">
        <v>25985.670481529371</v>
      </c>
      <c r="S105" s="131">
        <v>36742.10760546058</v>
      </c>
      <c r="T105" s="131">
        <v>37909.545352480935</v>
      </c>
      <c r="U105" s="131">
        <v>38901.740221653614</v>
      </c>
      <c r="V105" s="141"/>
      <c r="W105" s="141"/>
      <c r="X105" s="131">
        <v>0</v>
      </c>
      <c r="Y105" s="131">
        <v>0</v>
      </c>
      <c r="Z105" s="131">
        <v>0</v>
      </c>
      <c r="AA105" s="131">
        <v>0</v>
      </c>
      <c r="AB105" s="131">
        <v>0</v>
      </c>
      <c r="AC105" s="131">
        <v>0</v>
      </c>
      <c r="AD105" s="131">
        <v>0</v>
      </c>
      <c r="AE105" s="131">
        <v>0</v>
      </c>
      <c r="AF105" s="17"/>
    </row>
    <row r="106" spans="1:35" x14ac:dyDescent="0.25">
      <c r="A106" s="2" t="s">
        <v>436</v>
      </c>
      <c r="B106" s="9" t="s">
        <v>260</v>
      </c>
      <c r="C106" s="46" t="s">
        <v>574</v>
      </c>
      <c r="D106" s="177">
        <v>13308.275085224068</v>
      </c>
      <c r="E106" s="177">
        <v>13127.10639216743</v>
      </c>
      <c r="F106" s="177">
        <v>13879.034911983723</v>
      </c>
      <c r="G106" s="177">
        <v>16170.75081632273</v>
      </c>
      <c r="H106" s="177">
        <v>21983.916181274624</v>
      </c>
      <c r="I106" s="177">
        <v>25541.453608230433</v>
      </c>
      <c r="J106" s="177">
        <v>27719.321829684828</v>
      </c>
      <c r="K106" s="177">
        <v>39064.684239712791</v>
      </c>
      <c r="L106" s="141"/>
      <c r="M106" s="141"/>
      <c r="N106" s="131">
        <v>13308.275085224068</v>
      </c>
      <c r="O106" s="131">
        <v>13127.10639216743</v>
      </c>
      <c r="P106" s="131">
        <v>13879.034911983723</v>
      </c>
      <c r="Q106" s="131">
        <v>16170.75081632273</v>
      </c>
      <c r="R106" s="131">
        <v>21983.916181274624</v>
      </c>
      <c r="S106" s="131">
        <v>25541.453608230433</v>
      </c>
      <c r="T106" s="131">
        <v>27719.321829684828</v>
      </c>
      <c r="U106" s="131">
        <v>39064.684239712791</v>
      </c>
      <c r="V106" s="141"/>
      <c r="W106" s="141"/>
      <c r="X106" s="131">
        <v>0</v>
      </c>
      <c r="Y106" s="131">
        <v>0</v>
      </c>
      <c r="Z106" s="131">
        <v>0</v>
      </c>
      <c r="AA106" s="131">
        <v>0</v>
      </c>
      <c r="AB106" s="131">
        <v>0</v>
      </c>
      <c r="AC106" s="131">
        <v>0</v>
      </c>
      <c r="AD106" s="131">
        <v>0</v>
      </c>
      <c r="AE106" s="131">
        <v>0</v>
      </c>
      <c r="AF106" s="17"/>
    </row>
    <row r="107" spans="1:35" x14ac:dyDescent="0.25">
      <c r="A107" s="2"/>
      <c r="B107" s="67"/>
      <c r="C107" s="67"/>
      <c r="D107" s="179"/>
      <c r="E107" s="179"/>
      <c r="F107" s="179"/>
      <c r="G107" s="179"/>
      <c r="H107" s="179"/>
      <c r="I107" s="179"/>
      <c r="J107" s="179"/>
      <c r="K107" s="179"/>
      <c r="L107" s="141"/>
      <c r="M107" s="141"/>
      <c r="N107" s="153"/>
      <c r="O107" s="153"/>
      <c r="P107" s="153"/>
      <c r="Q107" s="153"/>
      <c r="R107" s="153"/>
      <c r="S107" s="153"/>
      <c r="T107" s="153"/>
      <c r="U107" s="153"/>
      <c r="V107" s="141"/>
      <c r="W107" s="141"/>
      <c r="X107" s="153"/>
      <c r="Y107" s="153"/>
      <c r="Z107" s="153"/>
      <c r="AA107" s="153"/>
      <c r="AB107" s="153"/>
      <c r="AC107" s="153"/>
      <c r="AD107" s="153"/>
      <c r="AE107" s="153"/>
      <c r="AF107" s="17"/>
    </row>
    <row r="108" spans="1:35" x14ac:dyDescent="0.25">
      <c r="A108" s="2"/>
      <c r="B108" s="45" t="s">
        <v>51</v>
      </c>
      <c r="C108" s="11"/>
      <c r="D108" s="179"/>
      <c r="E108" s="179"/>
      <c r="F108" s="179"/>
      <c r="G108" s="179"/>
      <c r="H108" s="179"/>
      <c r="I108" s="179"/>
      <c r="J108" s="179"/>
      <c r="K108" s="179"/>
      <c r="L108" s="141"/>
      <c r="M108" s="141"/>
      <c r="N108" s="153"/>
      <c r="O108" s="153"/>
      <c r="P108" s="153"/>
      <c r="Q108" s="153"/>
      <c r="R108" s="153"/>
      <c r="S108" s="153"/>
      <c r="T108" s="153"/>
      <c r="U108" s="153"/>
      <c r="V108" s="141"/>
      <c r="W108" s="141"/>
      <c r="X108" s="153"/>
      <c r="Y108" s="153"/>
      <c r="Z108" s="153"/>
      <c r="AA108" s="153"/>
      <c r="AB108" s="153"/>
      <c r="AC108" s="153"/>
      <c r="AD108" s="153"/>
      <c r="AE108" s="153"/>
      <c r="AF108" s="17"/>
    </row>
    <row r="109" spans="1:35" x14ac:dyDescent="0.25">
      <c r="A109" s="2" t="s">
        <v>437</v>
      </c>
      <c r="B109" s="19" t="s">
        <v>580</v>
      </c>
      <c r="C109" s="46" t="s">
        <v>574</v>
      </c>
      <c r="D109" s="177">
        <v>3353.0163400000001</v>
      </c>
      <c r="E109" s="177">
        <v>4117.70352</v>
      </c>
      <c r="F109" s="177">
        <v>5407.3168299999998</v>
      </c>
      <c r="G109" s="177">
        <v>8362.9391099999975</v>
      </c>
      <c r="H109" s="177">
        <v>6519.2702399999989</v>
      </c>
      <c r="I109" s="177">
        <v>10959.512409999999</v>
      </c>
      <c r="J109" s="177">
        <v>9096.4467999999979</v>
      </c>
      <c r="K109" s="177">
        <v>14216.928140000004</v>
      </c>
      <c r="L109" s="141"/>
      <c r="M109" s="141"/>
      <c r="N109" s="131">
        <v>3353.0163400000001</v>
      </c>
      <c r="O109" s="131">
        <v>4117.70352</v>
      </c>
      <c r="P109" s="131">
        <v>5407.3168299999998</v>
      </c>
      <c r="Q109" s="131">
        <v>8362.9391099999975</v>
      </c>
      <c r="R109" s="131">
        <v>6519.2702399999989</v>
      </c>
      <c r="S109" s="131">
        <v>10959.512409999999</v>
      </c>
      <c r="T109" s="131">
        <v>9096.4467999999979</v>
      </c>
      <c r="U109" s="131">
        <v>14216.928140000004</v>
      </c>
      <c r="V109" s="141"/>
      <c r="W109" s="141"/>
      <c r="X109" s="131"/>
      <c r="Y109" s="131"/>
      <c r="Z109" s="131"/>
      <c r="AA109" s="131">
        <v>0</v>
      </c>
      <c r="AB109" s="131">
        <v>81.418559999999999</v>
      </c>
      <c r="AC109" s="131">
        <v>466.48746</v>
      </c>
      <c r="AD109" s="131">
        <v>447.54224999999997</v>
      </c>
      <c r="AE109" s="131">
        <v>102.89534999999999</v>
      </c>
      <c r="AF109" s="17"/>
    </row>
    <row r="110" spans="1:35" x14ac:dyDescent="0.25">
      <c r="A110" s="2"/>
      <c r="B110" s="2"/>
      <c r="C110" s="2"/>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2"/>
      <c r="AG110" s="2"/>
      <c r="AH110" s="2"/>
      <c r="AI110" s="2"/>
    </row>
    <row r="111" spans="1:35" ht="15.75" x14ac:dyDescent="0.25">
      <c r="A111" s="2"/>
      <c r="B111" s="20" t="s">
        <v>523</v>
      </c>
      <c r="C111" s="67"/>
      <c r="D111" s="153"/>
      <c r="E111" s="153"/>
      <c r="F111" s="153"/>
      <c r="G111" s="153"/>
      <c r="H111" s="153"/>
      <c r="I111" s="153"/>
      <c r="J111" s="153"/>
      <c r="K111" s="153"/>
      <c r="L111" s="141"/>
      <c r="M111" s="141"/>
      <c r="N111" s="153"/>
      <c r="O111" s="153"/>
      <c r="P111" s="153"/>
      <c r="Q111" s="153"/>
      <c r="R111" s="153"/>
      <c r="S111" s="153"/>
      <c r="T111" s="153"/>
      <c r="U111" s="153"/>
      <c r="V111" s="141"/>
      <c r="W111" s="141"/>
      <c r="X111" s="153"/>
      <c r="Y111" s="153"/>
      <c r="Z111" s="153"/>
      <c r="AA111" s="153"/>
      <c r="AB111" s="153"/>
      <c r="AC111" s="153"/>
      <c r="AD111" s="153"/>
      <c r="AE111" s="153"/>
      <c r="AF111" s="17"/>
    </row>
    <row r="112" spans="1:35" x14ac:dyDescent="0.25">
      <c r="A112" s="2"/>
      <c r="B112" s="45" t="s">
        <v>524</v>
      </c>
      <c r="C112" s="11"/>
      <c r="D112" s="153"/>
      <c r="E112" s="153"/>
      <c r="F112" s="153"/>
      <c r="G112" s="153"/>
      <c r="H112" s="153"/>
      <c r="I112" s="153"/>
      <c r="J112" s="153"/>
      <c r="K112" s="153"/>
      <c r="L112" s="141"/>
      <c r="M112" s="141"/>
      <c r="N112" s="153"/>
      <c r="O112" s="153"/>
      <c r="P112" s="153"/>
      <c r="Q112" s="153"/>
      <c r="R112" s="153"/>
      <c r="S112" s="153"/>
      <c r="T112" s="153"/>
      <c r="U112" s="153"/>
      <c r="V112" s="141"/>
      <c r="W112" s="141"/>
      <c r="X112" s="153"/>
      <c r="Y112" s="153"/>
      <c r="Z112" s="153"/>
      <c r="AA112" s="153"/>
      <c r="AB112" s="153"/>
      <c r="AC112" s="153"/>
      <c r="AD112" s="153"/>
      <c r="AE112" s="153"/>
      <c r="AF112" s="17"/>
    </row>
    <row r="113" spans="1:33" x14ac:dyDescent="0.25">
      <c r="A113" s="2" t="s">
        <v>353</v>
      </c>
      <c r="B113" s="9" t="s">
        <v>454</v>
      </c>
      <c r="C113" s="46" t="s">
        <v>63</v>
      </c>
      <c r="D113" s="187">
        <v>62.6</v>
      </c>
      <c r="E113" s="187">
        <v>62.6</v>
      </c>
      <c r="F113" s="187">
        <v>62.6</v>
      </c>
      <c r="G113" s="187">
        <v>62.6</v>
      </c>
      <c r="H113" s="187">
        <v>62.6</v>
      </c>
      <c r="I113" s="187">
        <v>62.6</v>
      </c>
      <c r="J113" s="187">
        <v>62.6</v>
      </c>
      <c r="K113" s="188">
        <v>62.6</v>
      </c>
      <c r="L113" s="141"/>
      <c r="M113" s="141"/>
      <c r="N113" s="187">
        <v>62.6</v>
      </c>
      <c r="O113" s="187">
        <v>62.6</v>
      </c>
      <c r="P113" s="187">
        <v>62.6</v>
      </c>
      <c r="Q113" s="187">
        <v>62.6</v>
      </c>
      <c r="R113" s="187">
        <v>62.6</v>
      </c>
      <c r="S113" s="187">
        <v>62.6</v>
      </c>
      <c r="T113" s="187">
        <v>62.6</v>
      </c>
      <c r="U113" s="188">
        <v>62.6</v>
      </c>
      <c r="V113" s="141"/>
      <c r="W113" s="141"/>
      <c r="X113" s="131">
        <v>0</v>
      </c>
      <c r="Y113" s="131">
        <v>0</v>
      </c>
      <c r="Z113" s="131">
        <v>0</v>
      </c>
      <c r="AA113" s="131">
        <v>0</v>
      </c>
      <c r="AB113" s="131">
        <v>0</v>
      </c>
      <c r="AC113" s="131">
        <v>0</v>
      </c>
      <c r="AD113" s="131">
        <v>0</v>
      </c>
      <c r="AE113" s="131">
        <v>0</v>
      </c>
      <c r="AF113" s="17"/>
      <c r="AG113" s="125" t="s">
        <v>625</v>
      </c>
    </row>
    <row r="114" spans="1:33" x14ac:dyDescent="0.25">
      <c r="A114" s="2" t="s">
        <v>354</v>
      </c>
      <c r="B114" s="9" t="s">
        <v>455</v>
      </c>
      <c r="C114" s="46" t="s">
        <v>63</v>
      </c>
      <c r="D114" s="131">
        <v>48</v>
      </c>
      <c r="E114" s="131">
        <v>48</v>
      </c>
      <c r="F114" s="131">
        <v>48</v>
      </c>
      <c r="G114" s="131">
        <v>48</v>
      </c>
      <c r="H114" s="131">
        <v>48</v>
      </c>
      <c r="I114" s="131">
        <v>48</v>
      </c>
      <c r="J114" s="131">
        <v>48</v>
      </c>
      <c r="K114" s="188">
        <v>48</v>
      </c>
      <c r="L114" s="141"/>
      <c r="M114" s="141"/>
      <c r="N114" s="131">
        <v>48</v>
      </c>
      <c r="O114" s="131">
        <v>48</v>
      </c>
      <c r="P114" s="131">
        <v>48</v>
      </c>
      <c r="Q114" s="131">
        <v>48</v>
      </c>
      <c r="R114" s="131">
        <v>48</v>
      </c>
      <c r="S114" s="131">
        <v>48</v>
      </c>
      <c r="T114" s="131">
        <v>48</v>
      </c>
      <c r="U114" s="188">
        <v>48</v>
      </c>
      <c r="V114" s="141"/>
      <c r="W114" s="141"/>
      <c r="X114" s="131">
        <v>0</v>
      </c>
      <c r="Y114" s="131">
        <v>0</v>
      </c>
      <c r="Z114" s="131">
        <v>0</v>
      </c>
      <c r="AA114" s="131">
        <v>0</v>
      </c>
      <c r="AB114" s="131">
        <v>0</v>
      </c>
      <c r="AC114" s="131">
        <v>0</v>
      </c>
      <c r="AD114" s="131">
        <v>0</v>
      </c>
      <c r="AE114" s="131">
        <v>0</v>
      </c>
      <c r="AF114" s="17"/>
      <c r="AG114" s="125" t="s">
        <v>625</v>
      </c>
    </row>
    <row r="115" spans="1:33" x14ac:dyDescent="0.25">
      <c r="A115" s="2" t="s">
        <v>355</v>
      </c>
      <c r="B115" s="9" t="s">
        <v>31</v>
      </c>
      <c r="C115" s="46" t="s">
        <v>63</v>
      </c>
      <c r="D115" s="187">
        <v>72.8</v>
      </c>
      <c r="E115" s="187">
        <v>72.8</v>
      </c>
      <c r="F115" s="187">
        <v>72.8</v>
      </c>
      <c r="G115" s="187">
        <v>72.8</v>
      </c>
      <c r="H115" s="187">
        <v>72.8</v>
      </c>
      <c r="I115" s="187">
        <v>72.8</v>
      </c>
      <c r="J115" s="187">
        <v>72.8</v>
      </c>
      <c r="K115" s="188">
        <v>72.8</v>
      </c>
      <c r="L115" s="141"/>
      <c r="M115" s="141"/>
      <c r="N115" s="187">
        <v>72.8</v>
      </c>
      <c r="O115" s="187">
        <v>72.8</v>
      </c>
      <c r="P115" s="187">
        <v>72.8</v>
      </c>
      <c r="Q115" s="187">
        <v>72.8</v>
      </c>
      <c r="R115" s="187">
        <v>72.8</v>
      </c>
      <c r="S115" s="187">
        <v>72.8</v>
      </c>
      <c r="T115" s="187">
        <v>72.8</v>
      </c>
      <c r="U115" s="188">
        <v>72.8</v>
      </c>
      <c r="V115" s="141"/>
      <c r="W115" s="141"/>
      <c r="X115" s="131">
        <v>0</v>
      </c>
      <c r="Y115" s="131">
        <v>0</v>
      </c>
      <c r="Z115" s="131">
        <v>0</v>
      </c>
      <c r="AA115" s="131">
        <v>0</v>
      </c>
      <c r="AB115" s="131">
        <v>0</v>
      </c>
      <c r="AC115" s="131">
        <v>0</v>
      </c>
      <c r="AD115" s="131">
        <v>0</v>
      </c>
      <c r="AE115" s="131">
        <v>0</v>
      </c>
      <c r="AF115" s="17"/>
      <c r="AG115" s="125" t="s">
        <v>626</v>
      </c>
    </row>
    <row r="116" spans="1:33" x14ac:dyDescent="0.25">
      <c r="A116" s="2" t="s">
        <v>356</v>
      </c>
      <c r="B116" s="9" t="s">
        <v>456</v>
      </c>
      <c r="C116" s="46" t="s">
        <v>63</v>
      </c>
      <c r="D116" s="195">
        <v>62.6</v>
      </c>
      <c r="E116" s="195">
        <v>62.6</v>
      </c>
      <c r="F116" s="195">
        <v>62.6</v>
      </c>
      <c r="G116" s="195">
        <v>62.6</v>
      </c>
      <c r="H116" s="195">
        <v>62.6</v>
      </c>
      <c r="I116" s="195">
        <v>62.6</v>
      </c>
      <c r="J116" s="195">
        <v>62.6</v>
      </c>
      <c r="K116" s="195">
        <v>62.6</v>
      </c>
      <c r="L116" s="141"/>
      <c r="M116" s="141"/>
      <c r="N116" s="195">
        <v>62.6</v>
      </c>
      <c r="O116" s="195">
        <v>62.6</v>
      </c>
      <c r="P116" s="195">
        <v>62.6</v>
      </c>
      <c r="Q116" s="195">
        <v>62.6</v>
      </c>
      <c r="R116" s="195">
        <v>62.6</v>
      </c>
      <c r="S116" s="195">
        <v>62.6</v>
      </c>
      <c r="T116" s="195">
        <v>62.6</v>
      </c>
      <c r="U116" s="195">
        <v>62.6</v>
      </c>
      <c r="V116" s="141"/>
      <c r="W116" s="141"/>
      <c r="X116" s="131">
        <v>0</v>
      </c>
      <c r="Y116" s="131">
        <v>0</v>
      </c>
      <c r="Z116" s="131">
        <v>0</v>
      </c>
      <c r="AA116" s="131">
        <v>0</v>
      </c>
      <c r="AB116" s="131">
        <v>0</v>
      </c>
      <c r="AC116" s="131">
        <v>0</v>
      </c>
      <c r="AD116" s="131">
        <v>0</v>
      </c>
      <c r="AE116" s="131">
        <v>0</v>
      </c>
      <c r="AF116" s="17"/>
      <c r="AG116" s="125" t="s">
        <v>625</v>
      </c>
    </row>
    <row r="117" spans="1:33" x14ac:dyDescent="0.25">
      <c r="A117" s="2" t="s">
        <v>357</v>
      </c>
      <c r="B117" s="9" t="s">
        <v>459</v>
      </c>
      <c r="C117" s="46" t="s">
        <v>63</v>
      </c>
      <c r="D117" s="195">
        <v>48</v>
      </c>
      <c r="E117" s="195">
        <v>48</v>
      </c>
      <c r="F117" s="195">
        <v>48</v>
      </c>
      <c r="G117" s="195">
        <v>48</v>
      </c>
      <c r="H117" s="195">
        <v>48</v>
      </c>
      <c r="I117" s="195">
        <v>48</v>
      </c>
      <c r="J117" s="195">
        <v>48</v>
      </c>
      <c r="K117" s="195">
        <v>48</v>
      </c>
      <c r="L117" s="141"/>
      <c r="M117" s="141"/>
      <c r="N117" s="195">
        <v>48</v>
      </c>
      <c r="O117" s="195">
        <v>48</v>
      </c>
      <c r="P117" s="195">
        <v>48</v>
      </c>
      <c r="Q117" s="195">
        <v>48</v>
      </c>
      <c r="R117" s="195">
        <v>48</v>
      </c>
      <c r="S117" s="195">
        <v>48</v>
      </c>
      <c r="T117" s="195">
        <v>48</v>
      </c>
      <c r="U117" s="195">
        <v>48</v>
      </c>
      <c r="V117" s="141"/>
      <c r="W117" s="141"/>
      <c r="X117" s="131">
        <v>0</v>
      </c>
      <c r="Y117" s="131">
        <v>0</v>
      </c>
      <c r="Z117" s="131">
        <v>0</v>
      </c>
      <c r="AA117" s="131">
        <v>0</v>
      </c>
      <c r="AB117" s="131">
        <v>0</v>
      </c>
      <c r="AC117" s="131">
        <v>0</v>
      </c>
      <c r="AD117" s="131">
        <v>0</v>
      </c>
      <c r="AE117" s="131">
        <v>0</v>
      </c>
      <c r="AF117" s="17"/>
      <c r="AG117" s="125" t="s">
        <v>625</v>
      </c>
    </row>
    <row r="118" spans="1:33" x14ac:dyDescent="0.25">
      <c r="A118" s="2" t="s">
        <v>358</v>
      </c>
      <c r="B118" s="9" t="s">
        <v>264</v>
      </c>
      <c r="C118" s="46" t="s">
        <v>63</v>
      </c>
      <c r="D118" s="188">
        <v>48.1</v>
      </c>
      <c r="E118" s="188">
        <v>48.1</v>
      </c>
      <c r="F118" s="188">
        <v>48.1</v>
      </c>
      <c r="G118" s="188">
        <v>48.1</v>
      </c>
      <c r="H118" s="188">
        <v>48.1</v>
      </c>
      <c r="I118" s="188">
        <v>48.1</v>
      </c>
      <c r="J118" s="188">
        <v>48.1</v>
      </c>
      <c r="K118" s="188">
        <v>48.1</v>
      </c>
      <c r="L118" s="141"/>
      <c r="M118" s="141"/>
      <c r="N118" s="188">
        <v>48.1</v>
      </c>
      <c r="O118" s="188">
        <v>48.1</v>
      </c>
      <c r="P118" s="188">
        <v>48.1</v>
      </c>
      <c r="Q118" s="188">
        <v>48.1</v>
      </c>
      <c r="R118" s="188">
        <v>48.1</v>
      </c>
      <c r="S118" s="188">
        <v>48.1</v>
      </c>
      <c r="T118" s="188">
        <v>48.1</v>
      </c>
      <c r="U118" s="188">
        <v>48.1</v>
      </c>
      <c r="V118" s="141"/>
      <c r="W118" s="141"/>
      <c r="X118" s="131">
        <v>0</v>
      </c>
      <c r="Y118" s="131">
        <v>0</v>
      </c>
      <c r="Z118" s="131">
        <v>0</v>
      </c>
      <c r="AA118" s="131">
        <v>0</v>
      </c>
      <c r="AB118" s="131">
        <v>0</v>
      </c>
      <c r="AC118" s="131">
        <v>0</v>
      </c>
      <c r="AD118" s="131">
        <v>0</v>
      </c>
      <c r="AE118" s="131">
        <v>0</v>
      </c>
      <c r="AF118" s="17"/>
      <c r="AG118" s="125" t="s">
        <v>626</v>
      </c>
    </row>
    <row r="119" spans="1:33" x14ac:dyDescent="0.25">
      <c r="A119" s="2" t="s">
        <v>359</v>
      </c>
      <c r="B119" s="9" t="s">
        <v>95</v>
      </c>
      <c r="C119" s="46" t="s">
        <v>63</v>
      </c>
      <c r="D119" s="131">
        <v>40</v>
      </c>
      <c r="E119" s="131">
        <v>23.3</v>
      </c>
      <c r="F119" s="131">
        <v>20</v>
      </c>
      <c r="G119" s="131">
        <v>20</v>
      </c>
      <c r="H119" s="131">
        <v>20</v>
      </c>
      <c r="I119" s="131">
        <v>20</v>
      </c>
      <c r="J119" s="131">
        <v>20</v>
      </c>
      <c r="K119" s="188">
        <f t="shared" ref="K119" si="0">AE119</f>
        <v>0</v>
      </c>
      <c r="L119" s="141"/>
      <c r="M119" s="141"/>
      <c r="N119" s="131">
        <v>40</v>
      </c>
      <c r="O119" s="131">
        <v>23.3</v>
      </c>
      <c r="P119" s="131">
        <v>20</v>
      </c>
      <c r="Q119" s="131">
        <v>20</v>
      </c>
      <c r="R119" s="131">
        <v>20</v>
      </c>
      <c r="S119" s="131">
        <v>20</v>
      </c>
      <c r="T119" s="131">
        <v>20</v>
      </c>
      <c r="U119" s="188">
        <f t="shared" ref="U119" si="1">AO119</f>
        <v>0</v>
      </c>
      <c r="V119" s="141"/>
      <c r="W119" s="141"/>
      <c r="X119" s="131">
        <v>0</v>
      </c>
      <c r="Y119" s="131">
        <v>0</v>
      </c>
      <c r="Z119" s="131">
        <v>0</v>
      </c>
      <c r="AA119" s="131">
        <v>0</v>
      </c>
      <c r="AB119" s="131">
        <v>0</v>
      </c>
      <c r="AC119" s="131">
        <v>0</v>
      </c>
      <c r="AD119" s="131">
        <v>0</v>
      </c>
      <c r="AE119" s="131">
        <v>0</v>
      </c>
      <c r="AF119" s="17"/>
      <c r="AG119" s="125"/>
    </row>
    <row r="120" spans="1:33" x14ac:dyDescent="0.25">
      <c r="A120" s="2" t="s">
        <v>360</v>
      </c>
      <c r="B120" s="9" t="s">
        <v>753</v>
      </c>
      <c r="C120" s="46" t="s">
        <v>63</v>
      </c>
      <c r="D120" s="188">
        <f t="shared" ref="D120:D121" si="2">N120</f>
        <v>0</v>
      </c>
      <c r="E120" s="188">
        <f t="shared" ref="E120:K121" si="3">O120</f>
        <v>0</v>
      </c>
      <c r="F120" s="188">
        <f t="shared" si="3"/>
        <v>0</v>
      </c>
      <c r="G120" s="188">
        <f t="shared" si="3"/>
        <v>0</v>
      </c>
      <c r="H120" s="188">
        <f t="shared" si="3"/>
        <v>0</v>
      </c>
      <c r="I120" s="188">
        <f t="shared" si="3"/>
        <v>0</v>
      </c>
      <c r="J120" s="188">
        <f t="shared" si="3"/>
        <v>0</v>
      </c>
      <c r="K120" s="188">
        <f t="shared" si="3"/>
        <v>0</v>
      </c>
      <c r="L120" s="141"/>
      <c r="M120" s="141"/>
      <c r="N120" s="188">
        <f t="shared" ref="N120:N121" si="4">X120</f>
        <v>0</v>
      </c>
      <c r="O120" s="188">
        <f t="shared" ref="O120:O121" si="5">Y120</f>
        <v>0</v>
      </c>
      <c r="P120" s="188">
        <f t="shared" ref="P120:P121" si="6">Z120</f>
        <v>0</v>
      </c>
      <c r="Q120" s="188">
        <f t="shared" ref="Q120:Q121" si="7">AA120</f>
        <v>0</v>
      </c>
      <c r="R120" s="188">
        <f t="shared" ref="R120:R121" si="8">AB120</f>
        <v>0</v>
      </c>
      <c r="S120" s="188">
        <f t="shared" ref="S120:S121" si="9">AC120</f>
        <v>0</v>
      </c>
      <c r="T120" s="188">
        <f t="shared" ref="T120:T121" si="10">AD120</f>
        <v>0</v>
      </c>
      <c r="U120" s="188">
        <f t="shared" ref="U120:U121" si="11">AE120</f>
        <v>0</v>
      </c>
      <c r="V120" s="141"/>
      <c r="W120" s="141"/>
      <c r="X120" s="131">
        <v>0</v>
      </c>
      <c r="Y120" s="131">
        <v>0</v>
      </c>
      <c r="Z120" s="131">
        <v>0</v>
      </c>
      <c r="AA120" s="131">
        <v>0</v>
      </c>
      <c r="AB120" s="131">
        <v>0</v>
      </c>
      <c r="AC120" s="131">
        <v>0</v>
      </c>
      <c r="AD120" s="131">
        <v>0</v>
      </c>
      <c r="AE120" s="131">
        <v>0</v>
      </c>
      <c r="AF120" s="17"/>
      <c r="AG120" s="125"/>
    </row>
    <row r="121" spans="1:33" x14ac:dyDescent="0.25">
      <c r="A121" s="2" t="s">
        <v>361</v>
      </c>
      <c r="B121" s="9" t="s">
        <v>53</v>
      </c>
      <c r="C121" s="46" t="s">
        <v>63</v>
      </c>
      <c r="D121" s="189">
        <f t="shared" si="2"/>
        <v>0</v>
      </c>
      <c r="E121" s="189">
        <f t="shared" si="3"/>
        <v>0</v>
      </c>
      <c r="F121" s="189">
        <f t="shared" si="3"/>
        <v>0</v>
      </c>
      <c r="G121" s="189">
        <f t="shared" si="3"/>
        <v>0</v>
      </c>
      <c r="H121" s="189">
        <f t="shared" si="3"/>
        <v>0</v>
      </c>
      <c r="I121" s="189">
        <f t="shared" si="3"/>
        <v>0</v>
      </c>
      <c r="J121" s="189">
        <f t="shared" si="3"/>
        <v>0</v>
      </c>
      <c r="K121" s="188">
        <f t="shared" si="3"/>
        <v>0</v>
      </c>
      <c r="L121" s="141"/>
      <c r="M121" s="141"/>
      <c r="N121" s="189">
        <f t="shared" si="4"/>
        <v>0</v>
      </c>
      <c r="O121" s="189">
        <f t="shared" si="5"/>
        <v>0</v>
      </c>
      <c r="P121" s="189">
        <f t="shared" si="6"/>
        <v>0</v>
      </c>
      <c r="Q121" s="189">
        <f t="shared" si="7"/>
        <v>0</v>
      </c>
      <c r="R121" s="189">
        <f t="shared" si="8"/>
        <v>0</v>
      </c>
      <c r="S121" s="189">
        <f t="shared" si="9"/>
        <v>0</v>
      </c>
      <c r="T121" s="189">
        <f t="shared" si="10"/>
        <v>0</v>
      </c>
      <c r="U121" s="188">
        <f t="shared" si="11"/>
        <v>0</v>
      </c>
      <c r="V121" s="141"/>
      <c r="W121" s="141"/>
      <c r="X121" s="131">
        <v>0</v>
      </c>
      <c r="Y121" s="131">
        <v>0</v>
      </c>
      <c r="Z121" s="131">
        <v>0</v>
      </c>
      <c r="AA121" s="131">
        <v>0</v>
      </c>
      <c r="AB121" s="131">
        <v>0</v>
      </c>
      <c r="AC121" s="131">
        <v>0</v>
      </c>
      <c r="AD121" s="131">
        <v>0</v>
      </c>
      <c r="AE121" s="131">
        <v>0</v>
      </c>
      <c r="AF121" s="17"/>
      <c r="AG121" s="125"/>
    </row>
    <row r="122" spans="1:33" x14ac:dyDescent="0.25">
      <c r="A122" s="2"/>
      <c r="B122" s="9"/>
      <c r="C122" s="46"/>
      <c r="D122" s="153"/>
      <c r="E122" s="153"/>
      <c r="F122" s="153"/>
      <c r="G122" s="153"/>
      <c r="H122" s="153"/>
      <c r="I122" s="153"/>
      <c r="J122" s="153"/>
      <c r="K122" s="153"/>
      <c r="L122" s="176"/>
      <c r="M122" s="141"/>
      <c r="N122" s="153"/>
      <c r="O122" s="153"/>
      <c r="P122" s="153"/>
      <c r="Q122" s="153"/>
      <c r="R122" s="153"/>
      <c r="S122" s="153"/>
      <c r="T122" s="153"/>
      <c r="U122" s="153"/>
      <c r="V122" s="141"/>
      <c r="W122" s="141"/>
      <c r="X122" s="153"/>
      <c r="Y122" s="153"/>
      <c r="Z122" s="153"/>
      <c r="AA122" s="153"/>
      <c r="AB122" s="153"/>
      <c r="AC122" s="153"/>
      <c r="AD122" s="153"/>
      <c r="AE122" s="153"/>
      <c r="AF122" s="17"/>
    </row>
    <row r="123" spans="1:33" x14ac:dyDescent="0.25">
      <c r="A123" s="2"/>
      <c r="B123" s="45" t="s">
        <v>525</v>
      </c>
      <c r="C123" s="46"/>
      <c r="D123" s="153"/>
      <c r="E123" s="153"/>
      <c r="F123" s="153"/>
      <c r="G123" s="153"/>
      <c r="H123" s="153"/>
      <c r="I123" s="153"/>
      <c r="J123" s="153"/>
      <c r="K123" s="153"/>
      <c r="L123" s="176"/>
      <c r="M123" s="141"/>
      <c r="N123" s="153"/>
      <c r="O123" s="153"/>
      <c r="P123" s="153"/>
      <c r="Q123" s="153"/>
      <c r="R123" s="153"/>
      <c r="S123" s="153"/>
      <c r="T123" s="153"/>
      <c r="U123" s="153"/>
      <c r="V123" s="141"/>
      <c r="W123" s="141"/>
      <c r="X123" s="153"/>
      <c r="Y123" s="153"/>
      <c r="Z123" s="153"/>
      <c r="AA123" s="153"/>
      <c r="AB123" s="153"/>
      <c r="AC123" s="153"/>
      <c r="AD123" s="153"/>
      <c r="AE123" s="153"/>
      <c r="AF123" s="17"/>
    </row>
    <row r="124" spans="1:33" x14ac:dyDescent="0.25">
      <c r="A124" s="2" t="s">
        <v>425</v>
      </c>
      <c r="B124" s="9" t="s">
        <v>454</v>
      </c>
      <c r="C124" s="46" t="s">
        <v>63</v>
      </c>
      <c r="D124" s="188">
        <v>20.399999999999999</v>
      </c>
      <c r="E124" s="188">
        <v>20.399999999999999</v>
      </c>
      <c r="F124" s="188">
        <v>20.399999999999999</v>
      </c>
      <c r="G124" s="188">
        <v>20.399999999999999</v>
      </c>
      <c r="H124" s="188">
        <v>20.399999999999999</v>
      </c>
      <c r="I124" s="188">
        <v>20.399999999999999</v>
      </c>
      <c r="J124" s="188">
        <v>20.399999999999999</v>
      </c>
      <c r="K124" s="188">
        <v>20.399999999999999</v>
      </c>
      <c r="L124" s="176"/>
      <c r="M124" s="141"/>
      <c r="N124" s="188">
        <v>20.399999999999999</v>
      </c>
      <c r="O124" s="188">
        <v>20.399999999999999</v>
      </c>
      <c r="P124" s="188">
        <v>20.399999999999999</v>
      </c>
      <c r="Q124" s="188">
        <v>20.399999999999999</v>
      </c>
      <c r="R124" s="188">
        <v>20.399999999999999</v>
      </c>
      <c r="S124" s="188">
        <v>20.399999999999999</v>
      </c>
      <c r="T124" s="188">
        <v>20.399999999999999</v>
      </c>
      <c r="U124" s="188">
        <v>20.399999999999999</v>
      </c>
      <c r="V124" s="141"/>
      <c r="W124" s="141"/>
      <c r="X124" s="131">
        <v>0</v>
      </c>
      <c r="Y124" s="131">
        <v>0</v>
      </c>
      <c r="Z124" s="131">
        <v>0</v>
      </c>
      <c r="AA124" s="131">
        <v>0</v>
      </c>
      <c r="AB124" s="131">
        <v>0</v>
      </c>
      <c r="AC124" s="131">
        <v>0</v>
      </c>
      <c r="AD124" s="131">
        <v>0</v>
      </c>
      <c r="AE124" s="131">
        <v>0</v>
      </c>
    </row>
    <row r="125" spans="1:33" x14ac:dyDescent="0.25">
      <c r="A125" s="2" t="s">
        <v>426</v>
      </c>
      <c r="B125" s="9" t="s">
        <v>455</v>
      </c>
      <c r="C125" s="46" t="s">
        <v>63</v>
      </c>
      <c r="D125" s="188">
        <v>26</v>
      </c>
      <c r="E125" s="188">
        <v>26</v>
      </c>
      <c r="F125" s="188">
        <v>26</v>
      </c>
      <c r="G125" s="188">
        <v>26</v>
      </c>
      <c r="H125" s="188">
        <v>26</v>
      </c>
      <c r="I125" s="188">
        <v>26</v>
      </c>
      <c r="J125" s="188">
        <v>26</v>
      </c>
      <c r="K125" s="188">
        <v>26</v>
      </c>
      <c r="L125" s="176"/>
      <c r="M125" s="141"/>
      <c r="N125" s="188">
        <v>26</v>
      </c>
      <c r="O125" s="188">
        <v>26</v>
      </c>
      <c r="P125" s="188">
        <v>26</v>
      </c>
      <c r="Q125" s="188">
        <v>26</v>
      </c>
      <c r="R125" s="188">
        <v>26</v>
      </c>
      <c r="S125" s="188">
        <v>26</v>
      </c>
      <c r="T125" s="188">
        <v>26</v>
      </c>
      <c r="U125" s="188">
        <v>26</v>
      </c>
      <c r="V125" s="141"/>
      <c r="W125" s="141"/>
      <c r="X125" s="131">
        <v>0</v>
      </c>
      <c r="Y125" s="131">
        <v>0</v>
      </c>
      <c r="Z125" s="131">
        <v>0</v>
      </c>
      <c r="AA125" s="131">
        <v>0</v>
      </c>
      <c r="AB125" s="131">
        <v>0</v>
      </c>
      <c r="AC125" s="131">
        <v>0</v>
      </c>
      <c r="AD125" s="131">
        <v>0</v>
      </c>
      <c r="AE125" s="131">
        <v>0</v>
      </c>
    </row>
    <row r="126" spans="1:33" x14ac:dyDescent="0.25">
      <c r="A126" s="2" t="s">
        <v>427</v>
      </c>
      <c r="B126" s="9" t="s">
        <v>31</v>
      </c>
      <c r="C126" s="46" t="s">
        <v>63</v>
      </c>
      <c r="D126" s="188">
        <v>33.4</v>
      </c>
      <c r="E126" s="188">
        <v>33.4</v>
      </c>
      <c r="F126" s="188">
        <v>33.4</v>
      </c>
      <c r="G126" s="188">
        <v>33.4</v>
      </c>
      <c r="H126" s="188">
        <v>33.4</v>
      </c>
      <c r="I126" s="188">
        <v>33.4</v>
      </c>
      <c r="J126" s="188">
        <v>33.4</v>
      </c>
      <c r="K126" s="188">
        <v>33.4</v>
      </c>
      <c r="L126" s="176"/>
      <c r="M126" s="141"/>
      <c r="N126" s="188">
        <v>33.4</v>
      </c>
      <c r="O126" s="188">
        <v>33.4</v>
      </c>
      <c r="P126" s="188">
        <v>33.4</v>
      </c>
      <c r="Q126" s="188">
        <v>33.4</v>
      </c>
      <c r="R126" s="188">
        <v>33.4</v>
      </c>
      <c r="S126" s="188">
        <v>33.4</v>
      </c>
      <c r="T126" s="188">
        <v>33.4</v>
      </c>
      <c r="U126" s="188">
        <v>33.4</v>
      </c>
      <c r="V126" s="141"/>
      <c r="W126" s="141"/>
      <c r="X126" s="131">
        <v>0</v>
      </c>
      <c r="Y126" s="131">
        <v>0</v>
      </c>
      <c r="Z126" s="131">
        <v>0</v>
      </c>
      <c r="AA126" s="131">
        <v>0</v>
      </c>
      <c r="AB126" s="131">
        <v>0</v>
      </c>
      <c r="AC126" s="131">
        <v>0</v>
      </c>
      <c r="AD126" s="131">
        <v>0</v>
      </c>
      <c r="AE126" s="131">
        <v>0</v>
      </c>
    </row>
    <row r="127" spans="1:33" x14ac:dyDescent="0.25">
      <c r="A127" s="2" t="s">
        <v>428</v>
      </c>
      <c r="B127" s="9" t="s">
        <v>456</v>
      </c>
      <c r="C127" s="46" t="s">
        <v>63</v>
      </c>
      <c r="D127" s="188">
        <v>26.9</v>
      </c>
      <c r="E127" s="188">
        <v>26.9</v>
      </c>
      <c r="F127" s="188">
        <v>26.9</v>
      </c>
      <c r="G127" s="188">
        <v>26.9</v>
      </c>
      <c r="H127" s="188">
        <v>26.9</v>
      </c>
      <c r="I127" s="188">
        <v>26.9</v>
      </c>
      <c r="J127" s="188">
        <v>26.9</v>
      </c>
      <c r="K127" s="188">
        <v>26.9</v>
      </c>
      <c r="L127" s="176"/>
      <c r="M127" s="141"/>
      <c r="N127" s="188">
        <v>26.9</v>
      </c>
      <c r="O127" s="188">
        <v>26.9</v>
      </c>
      <c r="P127" s="188">
        <v>26.9</v>
      </c>
      <c r="Q127" s="188">
        <v>26.9</v>
      </c>
      <c r="R127" s="188">
        <v>26.9</v>
      </c>
      <c r="S127" s="188">
        <v>26.9</v>
      </c>
      <c r="T127" s="188">
        <v>26.9</v>
      </c>
      <c r="U127" s="188">
        <v>26.9</v>
      </c>
      <c r="V127" s="141"/>
      <c r="W127" s="141"/>
      <c r="X127" s="131">
        <v>0</v>
      </c>
      <c r="Y127" s="131">
        <v>0</v>
      </c>
      <c r="Z127" s="131">
        <v>0</v>
      </c>
      <c r="AA127" s="131">
        <v>0</v>
      </c>
      <c r="AB127" s="131">
        <v>0</v>
      </c>
      <c r="AC127" s="131">
        <v>0</v>
      </c>
      <c r="AD127" s="131">
        <v>0</v>
      </c>
      <c r="AE127" s="131">
        <v>0</v>
      </c>
    </row>
    <row r="128" spans="1:33" x14ac:dyDescent="0.25">
      <c r="A128" s="2" t="s">
        <v>429</v>
      </c>
      <c r="B128" s="9" t="s">
        <v>457</v>
      </c>
      <c r="C128" s="46" t="s">
        <v>63</v>
      </c>
      <c r="D128" s="188">
        <v>49.3</v>
      </c>
      <c r="E128" s="188">
        <v>49.3</v>
      </c>
      <c r="F128" s="188">
        <v>49.3</v>
      </c>
      <c r="G128" s="188">
        <v>49.3</v>
      </c>
      <c r="H128" s="188">
        <v>49.3</v>
      </c>
      <c r="I128" s="188">
        <v>49.3</v>
      </c>
      <c r="J128" s="188">
        <v>49.3</v>
      </c>
      <c r="K128" s="188">
        <v>49.3</v>
      </c>
      <c r="L128" s="176"/>
      <c r="M128" s="141"/>
      <c r="N128" s="188">
        <v>49.3</v>
      </c>
      <c r="O128" s="188">
        <v>49.3</v>
      </c>
      <c r="P128" s="188">
        <v>49.3</v>
      </c>
      <c r="Q128" s="188">
        <v>49.3</v>
      </c>
      <c r="R128" s="188">
        <v>49.3</v>
      </c>
      <c r="S128" s="188">
        <v>49.3</v>
      </c>
      <c r="T128" s="188">
        <v>49.3</v>
      </c>
      <c r="U128" s="188">
        <v>49.3</v>
      </c>
      <c r="V128" s="141"/>
      <c r="W128" s="141"/>
      <c r="X128" s="131">
        <v>0</v>
      </c>
      <c r="Y128" s="131">
        <v>0</v>
      </c>
      <c r="Z128" s="131">
        <v>0</v>
      </c>
      <c r="AA128" s="131">
        <v>0</v>
      </c>
      <c r="AB128" s="131">
        <v>0</v>
      </c>
      <c r="AC128" s="131">
        <v>0</v>
      </c>
      <c r="AD128" s="131">
        <v>0</v>
      </c>
      <c r="AE128" s="131">
        <v>0</v>
      </c>
    </row>
    <row r="129" spans="1:32" x14ac:dyDescent="0.25">
      <c r="A129" s="2" t="s">
        <v>430</v>
      </c>
      <c r="B129" s="9" t="s">
        <v>264</v>
      </c>
      <c r="C129" s="46" t="s">
        <v>63</v>
      </c>
      <c r="D129" s="188">
        <v>27.2</v>
      </c>
      <c r="E129" s="188">
        <v>27.2</v>
      </c>
      <c r="F129" s="188">
        <v>27.2</v>
      </c>
      <c r="G129" s="188">
        <v>27.2</v>
      </c>
      <c r="H129" s="188">
        <v>27.2</v>
      </c>
      <c r="I129" s="188">
        <v>27.2</v>
      </c>
      <c r="J129" s="188">
        <v>27.2</v>
      </c>
      <c r="K129" s="188">
        <v>27.2</v>
      </c>
      <c r="L129" s="176"/>
      <c r="M129" s="141"/>
      <c r="N129" s="188">
        <v>27.2</v>
      </c>
      <c r="O129" s="188">
        <v>27.2</v>
      </c>
      <c r="P129" s="188">
        <v>27.2</v>
      </c>
      <c r="Q129" s="188">
        <v>27.2</v>
      </c>
      <c r="R129" s="188">
        <v>27.2</v>
      </c>
      <c r="S129" s="188">
        <v>27.2</v>
      </c>
      <c r="T129" s="188">
        <v>27.2</v>
      </c>
      <c r="U129" s="188">
        <v>27.2</v>
      </c>
      <c r="V129" s="141"/>
      <c r="W129" s="141"/>
      <c r="X129" s="131">
        <v>0</v>
      </c>
      <c r="Y129" s="131">
        <v>0</v>
      </c>
      <c r="Z129" s="131">
        <v>0</v>
      </c>
      <c r="AA129" s="131">
        <v>0</v>
      </c>
      <c r="AB129" s="131">
        <v>0</v>
      </c>
      <c r="AC129" s="131">
        <v>0</v>
      </c>
      <c r="AD129" s="131">
        <v>0</v>
      </c>
      <c r="AE129" s="131">
        <v>0</v>
      </c>
    </row>
    <row r="130" spans="1:32" x14ac:dyDescent="0.25">
      <c r="A130" s="2" t="s">
        <v>431</v>
      </c>
      <c r="B130" s="9" t="s">
        <v>95</v>
      </c>
      <c r="C130" s="46" t="s">
        <v>63</v>
      </c>
      <c r="D130" s="131">
        <v>32</v>
      </c>
      <c r="E130" s="187">
        <v>16.3</v>
      </c>
      <c r="F130" s="131">
        <v>14</v>
      </c>
      <c r="G130" s="131">
        <v>15</v>
      </c>
      <c r="H130" s="131">
        <v>16</v>
      </c>
      <c r="I130" s="131">
        <v>17</v>
      </c>
      <c r="J130" s="131">
        <v>18</v>
      </c>
      <c r="K130" s="131">
        <v>19</v>
      </c>
      <c r="L130" s="176"/>
      <c r="M130" s="141"/>
      <c r="N130" s="131">
        <v>32</v>
      </c>
      <c r="O130" s="187">
        <v>16.3</v>
      </c>
      <c r="P130" s="131">
        <v>14</v>
      </c>
      <c r="Q130" s="131">
        <v>15</v>
      </c>
      <c r="R130" s="131">
        <v>16</v>
      </c>
      <c r="S130" s="131">
        <v>17</v>
      </c>
      <c r="T130" s="131">
        <v>18</v>
      </c>
      <c r="U130" s="131">
        <v>19</v>
      </c>
      <c r="V130" s="141"/>
      <c r="W130" s="141"/>
      <c r="X130" s="131">
        <v>0</v>
      </c>
      <c r="Y130" s="131">
        <v>0</v>
      </c>
      <c r="Z130" s="131">
        <v>0</v>
      </c>
      <c r="AA130" s="131">
        <v>0</v>
      </c>
      <c r="AB130" s="131">
        <v>0</v>
      </c>
      <c r="AC130" s="131">
        <v>0</v>
      </c>
      <c r="AD130" s="131">
        <v>0</v>
      </c>
      <c r="AE130" s="131">
        <v>0</v>
      </c>
    </row>
    <row r="131" spans="1:32" x14ac:dyDescent="0.25">
      <c r="A131" s="2" t="s">
        <v>432</v>
      </c>
      <c r="B131" s="9" t="s">
        <v>754</v>
      </c>
      <c r="C131" s="46" t="s">
        <v>63</v>
      </c>
      <c r="D131" s="188">
        <f t="shared" ref="D131:K132" si="12">N131</f>
        <v>0</v>
      </c>
      <c r="E131" s="188">
        <f t="shared" si="12"/>
        <v>0</v>
      </c>
      <c r="F131" s="188">
        <f t="shared" si="12"/>
        <v>0</v>
      </c>
      <c r="G131" s="188">
        <f t="shared" si="12"/>
        <v>0</v>
      </c>
      <c r="H131" s="188">
        <f t="shared" si="12"/>
        <v>0</v>
      </c>
      <c r="I131" s="188">
        <f t="shared" si="12"/>
        <v>0</v>
      </c>
      <c r="J131" s="188">
        <f t="shared" si="12"/>
        <v>0</v>
      </c>
      <c r="K131" s="188">
        <f t="shared" si="12"/>
        <v>0</v>
      </c>
      <c r="L131" s="176"/>
      <c r="M131" s="141"/>
      <c r="N131" s="188">
        <f t="shared" ref="N131:N132" si="13">X131</f>
        <v>0</v>
      </c>
      <c r="O131" s="188">
        <f t="shared" ref="O131:O132" si="14">Y131</f>
        <v>0</v>
      </c>
      <c r="P131" s="188">
        <f t="shared" ref="P131:P132" si="15">Z131</f>
        <v>0</v>
      </c>
      <c r="Q131" s="188">
        <f t="shared" ref="Q131:Q132" si="16">AA131</f>
        <v>0</v>
      </c>
      <c r="R131" s="188">
        <f t="shared" ref="R131:R132" si="17">AB131</f>
        <v>0</v>
      </c>
      <c r="S131" s="188">
        <f t="shared" ref="S131:S132" si="18">AC131</f>
        <v>0</v>
      </c>
      <c r="T131" s="188">
        <f t="shared" ref="T131:T132" si="19">AD131</f>
        <v>0</v>
      </c>
      <c r="U131" s="188">
        <f t="shared" ref="U131:U132" si="20">AE131</f>
        <v>0</v>
      </c>
      <c r="V131" s="141"/>
      <c r="W131" s="141"/>
      <c r="X131" s="131">
        <v>0</v>
      </c>
      <c r="Y131" s="131">
        <v>0</v>
      </c>
      <c r="Z131" s="131">
        <v>0</v>
      </c>
      <c r="AA131" s="131">
        <v>0</v>
      </c>
      <c r="AB131" s="131">
        <v>0</v>
      </c>
      <c r="AC131" s="131">
        <v>0</v>
      </c>
      <c r="AD131" s="131">
        <v>0</v>
      </c>
      <c r="AE131" s="131">
        <v>0</v>
      </c>
    </row>
    <row r="132" spans="1:32" x14ac:dyDescent="0.25">
      <c r="A132" s="2" t="s">
        <v>433</v>
      </c>
      <c r="B132" s="15" t="s">
        <v>53</v>
      </c>
      <c r="C132" s="66" t="s">
        <v>63</v>
      </c>
      <c r="D132" s="189">
        <f t="shared" si="12"/>
        <v>0</v>
      </c>
      <c r="E132" s="189">
        <f t="shared" si="12"/>
        <v>0</v>
      </c>
      <c r="F132" s="189">
        <f t="shared" si="12"/>
        <v>0</v>
      </c>
      <c r="G132" s="189">
        <f t="shared" si="12"/>
        <v>0</v>
      </c>
      <c r="H132" s="189">
        <f t="shared" si="12"/>
        <v>0</v>
      </c>
      <c r="I132" s="189">
        <f t="shared" si="12"/>
        <v>0</v>
      </c>
      <c r="J132" s="189">
        <f t="shared" si="12"/>
        <v>0</v>
      </c>
      <c r="K132" s="189">
        <f t="shared" si="12"/>
        <v>0</v>
      </c>
      <c r="L132" s="176"/>
      <c r="M132" s="141"/>
      <c r="N132" s="189">
        <f t="shared" si="13"/>
        <v>0</v>
      </c>
      <c r="O132" s="189">
        <f t="shared" si="14"/>
        <v>0</v>
      </c>
      <c r="P132" s="189">
        <f t="shared" si="15"/>
        <v>0</v>
      </c>
      <c r="Q132" s="189">
        <f t="shared" si="16"/>
        <v>0</v>
      </c>
      <c r="R132" s="189">
        <f t="shared" si="17"/>
        <v>0</v>
      </c>
      <c r="S132" s="189">
        <f t="shared" si="18"/>
        <v>0</v>
      </c>
      <c r="T132" s="189">
        <f t="shared" si="19"/>
        <v>0</v>
      </c>
      <c r="U132" s="189">
        <f t="shared" si="20"/>
        <v>0</v>
      </c>
      <c r="V132" s="141"/>
      <c r="W132" s="141"/>
      <c r="X132" s="131">
        <v>0</v>
      </c>
      <c r="Y132" s="131">
        <v>0</v>
      </c>
      <c r="Z132" s="131">
        <v>0</v>
      </c>
      <c r="AA132" s="131">
        <v>0</v>
      </c>
      <c r="AB132" s="131">
        <v>0</v>
      </c>
      <c r="AC132" s="131">
        <v>0</v>
      </c>
      <c r="AD132" s="131">
        <v>0</v>
      </c>
      <c r="AE132" s="131">
        <v>0</v>
      </c>
    </row>
    <row r="133" spans="1:32" x14ac:dyDescent="0.25">
      <c r="B133" s="7"/>
      <c r="D133" s="18"/>
      <c r="E133" s="18"/>
      <c r="F133" s="18"/>
      <c r="G133" s="18"/>
      <c r="H133" s="18"/>
      <c r="I133" s="18"/>
      <c r="J133" s="18"/>
      <c r="K133" s="18"/>
      <c r="L133" s="18"/>
      <c r="N133" s="18"/>
      <c r="O133" s="18"/>
      <c r="P133" s="18"/>
      <c r="Q133" s="18"/>
      <c r="R133" s="18"/>
      <c r="S133" s="18"/>
      <c r="T133" s="18"/>
      <c r="U133" s="18"/>
      <c r="V133" s="18"/>
      <c r="X133" s="18"/>
      <c r="Y133" s="18"/>
      <c r="Z133" s="18"/>
      <c r="AA133" s="18"/>
      <c r="AB133" s="18"/>
      <c r="AC133" s="18"/>
      <c r="AD133" s="18"/>
      <c r="AE133" s="18"/>
      <c r="AF133" s="18"/>
    </row>
    <row r="134" spans="1:32" x14ac:dyDescent="0.25">
      <c r="B134" s="7"/>
      <c r="D134" s="18"/>
      <c r="E134" s="18"/>
      <c r="F134" s="18"/>
      <c r="G134" s="18"/>
      <c r="H134" s="18"/>
      <c r="I134" s="18"/>
      <c r="J134" s="18"/>
      <c r="K134" s="18"/>
      <c r="L134" s="18"/>
      <c r="N134" s="18"/>
      <c r="O134" s="18"/>
      <c r="P134" s="18"/>
      <c r="Q134" s="18"/>
      <c r="R134" s="18"/>
      <c r="S134" s="18"/>
      <c r="T134" s="18"/>
      <c r="U134" s="18"/>
      <c r="V134" s="18"/>
      <c r="X134" s="18"/>
      <c r="Y134" s="18"/>
      <c r="Z134" s="18"/>
      <c r="AA134" s="18"/>
      <c r="AB134" s="18"/>
      <c r="AC134" s="18"/>
      <c r="AD134" s="18"/>
      <c r="AE134" s="18"/>
      <c r="AF134" s="18"/>
    </row>
    <row r="135" spans="1:32" x14ac:dyDescent="0.25">
      <c r="B135" s="7"/>
      <c r="D135" s="18"/>
      <c r="E135" s="18"/>
      <c r="F135" s="18"/>
      <c r="G135" s="18"/>
      <c r="H135" s="18"/>
      <c r="I135" s="18"/>
      <c r="J135" s="18"/>
      <c r="K135" s="18"/>
      <c r="L135" s="18"/>
      <c r="N135" s="18"/>
      <c r="O135" s="18"/>
      <c r="P135" s="18"/>
      <c r="Q135" s="18"/>
      <c r="R135" s="18"/>
      <c r="S135" s="18"/>
      <c r="T135" s="18"/>
      <c r="U135" s="18"/>
      <c r="V135" s="18"/>
      <c r="X135" s="18"/>
      <c r="Y135" s="18"/>
      <c r="Z135" s="18"/>
      <c r="AA135" s="18"/>
      <c r="AB135" s="18"/>
      <c r="AC135" s="18"/>
      <c r="AD135" s="18"/>
      <c r="AE135" s="18"/>
      <c r="AF135" s="18"/>
    </row>
    <row r="136" spans="1:32" x14ac:dyDescent="0.25">
      <c r="B136" s="7"/>
      <c r="D136" s="18"/>
      <c r="E136" s="18"/>
      <c r="F136" s="18"/>
      <c r="G136" s="18"/>
      <c r="H136" s="18"/>
      <c r="I136" s="18"/>
      <c r="J136" s="18"/>
      <c r="K136" s="18"/>
      <c r="L136" s="18"/>
      <c r="N136" s="18"/>
      <c r="O136" s="18"/>
      <c r="P136" s="18"/>
      <c r="Q136" s="18"/>
      <c r="R136" s="18"/>
      <c r="S136" s="18"/>
      <c r="T136" s="18"/>
      <c r="U136" s="18"/>
      <c r="V136" s="18"/>
      <c r="X136" s="18"/>
      <c r="Y136" s="18"/>
      <c r="Z136" s="18"/>
      <c r="AA136" s="18"/>
      <c r="AB136" s="18"/>
      <c r="AC136" s="18"/>
      <c r="AD136" s="18"/>
      <c r="AE136" s="18"/>
      <c r="AF136" s="18"/>
    </row>
    <row r="137" spans="1:32" x14ac:dyDescent="0.25">
      <c r="B137" s="7"/>
      <c r="D137" s="18"/>
      <c r="E137" s="18"/>
      <c r="F137" s="18"/>
      <c r="G137" s="18"/>
      <c r="H137" s="18"/>
      <c r="I137" s="18"/>
      <c r="J137" s="18"/>
      <c r="K137" s="18"/>
      <c r="L137" s="18"/>
      <c r="N137" s="18"/>
      <c r="O137" s="18"/>
      <c r="P137" s="18"/>
      <c r="Q137" s="18"/>
      <c r="R137" s="18"/>
      <c r="S137" s="18"/>
      <c r="T137" s="18"/>
      <c r="U137" s="18"/>
      <c r="V137" s="18"/>
      <c r="X137" s="18"/>
      <c r="Y137" s="18"/>
      <c r="Z137" s="18"/>
      <c r="AA137" s="18"/>
      <c r="AB137" s="18"/>
      <c r="AC137" s="18"/>
      <c r="AD137" s="18"/>
      <c r="AE137" s="18"/>
      <c r="AF137" s="18"/>
    </row>
    <row r="138" spans="1:32" x14ac:dyDescent="0.25">
      <c r="B138" s="7"/>
      <c r="D138" s="18"/>
      <c r="E138" s="18"/>
      <c r="F138" s="18"/>
      <c r="G138" s="18"/>
      <c r="H138" s="18"/>
      <c r="I138" s="18"/>
      <c r="J138" s="18"/>
      <c r="K138" s="18"/>
      <c r="L138" s="18"/>
      <c r="N138" s="18"/>
      <c r="O138" s="18"/>
      <c r="P138" s="18"/>
      <c r="Q138" s="18"/>
      <c r="R138" s="18"/>
      <c r="S138" s="18"/>
      <c r="T138" s="18"/>
      <c r="U138" s="18"/>
      <c r="V138" s="18"/>
      <c r="X138" s="18"/>
      <c r="Y138" s="18"/>
      <c r="Z138" s="18"/>
      <c r="AA138" s="18"/>
      <c r="AB138" s="18"/>
      <c r="AC138" s="18"/>
      <c r="AD138" s="18"/>
      <c r="AE138" s="18"/>
      <c r="AF138" s="18"/>
    </row>
    <row r="139" spans="1:32" x14ac:dyDescent="0.25">
      <c r="B139" s="7"/>
      <c r="D139" s="18"/>
      <c r="E139" s="18"/>
      <c r="F139" s="18"/>
      <c r="G139" s="18"/>
      <c r="H139" s="18"/>
      <c r="I139" s="18"/>
      <c r="J139" s="18"/>
      <c r="K139" s="18"/>
      <c r="L139" s="18"/>
      <c r="N139" s="18"/>
      <c r="O139" s="18"/>
      <c r="P139" s="18"/>
      <c r="Q139" s="18"/>
      <c r="R139" s="18"/>
      <c r="S139" s="18"/>
      <c r="T139" s="18"/>
      <c r="U139" s="18"/>
      <c r="V139" s="18"/>
      <c r="X139" s="18"/>
      <c r="Y139" s="18"/>
      <c r="Z139" s="18"/>
      <c r="AA139" s="18"/>
      <c r="AB139" s="18"/>
      <c r="AC139" s="18"/>
      <c r="AD139" s="18"/>
      <c r="AE139" s="18"/>
      <c r="AF139" s="18"/>
    </row>
    <row r="140" spans="1:32" x14ac:dyDescent="0.25">
      <c r="B140" s="7"/>
      <c r="D140" s="18"/>
      <c r="E140" s="18"/>
      <c r="F140" s="18"/>
      <c r="G140" s="18"/>
      <c r="H140" s="18"/>
      <c r="I140" s="18"/>
      <c r="J140" s="18"/>
      <c r="K140" s="18"/>
      <c r="L140" s="18"/>
      <c r="N140" s="18"/>
      <c r="O140" s="18"/>
      <c r="P140" s="18"/>
      <c r="Q140" s="18"/>
      <c r="R140" s="18"/>
      <c r="S140" s="18"/>
      <c r="T140" s="18"/>
      <c r="U140" s="18"/>
      <c r="V140" s="18"/>
      <c r="X140" s="18"/>
      <c r="Y140" s="18"/>
      <c r="Z140" s="18"/>
      <c r="AA140" s="18"/>
      <c r="AB140" s="18"/>
      <c r="AC140" s="18"/>
      <c r="AD140" s="18"/>
      <c r="AE140" s="18"/>
      <c r="AF140" s="18"/>
    </row>
    <row r="141" spans="1:32" x14ac:dyDescent="0.25">
      <c r="B141" s="7"/>
      <c r="D141" s="18"/>
      <c r="E141" s="18"/>
      <c r="F141" s="18"/>
      <c r="G141" s="18"/>
      <c r="H141" s="18"/>
      <c r="I141" s="18"/>
      <c r="J141" s="18"/>
      <c r="K141" s="18"/>
      <c r="L141" s="18"/>
      <c r="N141" s="18"/>
      <c r="O141" s="18"/>
      <c r="P141" s="18"/>
      <c r="Q141" s="18"/>
      <c r="R141" s="18"/>
      <c r="S141" s="18"/>
      <c r="T141" s="18"/>
      <c r="U141" s="18"/>
      <c r="V141" s="18"/>
      <c r="X141" s="18"/>
      <c r="Y141" s="18"/>
      <c r="Z141" s="18"/>
      <c r="AA141" s="18"/>
      <c r="AB141" s="18"/>
      <c r="AC141" s="18"/>
      <c r="AD141" s="18"/>
      <c r="AE141" s="18"/>
      <c r="AF141" s="18"/>
    </row>
    <row r="142" spans="1:32" x14ac:dyDescent="0.25">
      <c r="B142" s="7"/>
      <c r="D142" s="18"/>
      <c r="E142" s="18"/>
      <c r="F142" s="18"/>
      <c r="G142" s="18"/>
      <c r="H142" s="18"/>
      <c r="I142" s="18"/>
      <c r="J142" s="18"/>
      <c r="K142" s="18"/>
      <c r="L142" s="18"/>
      <c r="N142" s="18"/>
      <c r="O142" s="18"/>
      <c r="P142" s="18"/>
      <c r="Q142" s="18"/>
      <c r="R142" s="18"/>
      <c r="S142" s="18"/>
      <c r="T142" s="18"/>
      <c r="U142" s="18"/>
      <c r="V142" s="18"/>
      <c r="X142" s="18"/>
      <c r="Y142" s="18"/>
      <c r="Z142" s="18"/>
      <c r="AA142" s="18"/>
      <c r="AB142" s="18"/>
      <c r="AC142" s="18"/>
      <c r="AD142" s="18"/>
      <c r="AE142" s="18"/>
      <c r="AF142" s="18"/>
    </row>
    <row r="143" spans="1:32" x14ac:dyDescent="0.25">
      <c r="B143" s="7"/>
      <c r="D143" s="18"/>
      <c r="E143" s="18"/>
      <c r="F143" s="18"/>
      <c r="G143" s="18"/>
      <c r="H143" s="18"/>
      <c r="I143" s="18"/>
      <c r="J143" s="18"/>
      <c r="K143" s="18"/>
      <c r="L143" s="18"/>
      <c r="N143" s="18"/>
      <c r="O143" s="18"/>
      <c r="P143" s="18"/>
      <c r="Q143" s="18"/>
      <c r="R143" s="18"/>
      <c r="S143" s="18"/>
      <c r="T143" s="18"/>
      <c r="U143" s="18"/>
      <c r="V143" s="18"/>
      <c r="X143" s="18"/>
      <c r="Y143" s="18"/>
      <c r="Z143" s="18"/>
      <c r="AA143" s="18"/>
      <c r="AB143" s="18"/>
      <c r="AC143" s="18"/>
      <c r="AD143" s="18"/>
      <c r="AE143" s="18"/>
      <c r="AF143" s="18"/>
    </row>
    <row r="144" spans="1:32" x14ac:dyDescent="0.25">
      <c r="B144" s="7"/>
      <c r="D144" s="18"/>
      <c r="E144" s="18"/>
      <c r="F144" s="18"/>
      <c r="G144" s="18"/>
      <c r="H144" s="18"/>
      <c r="I144" s="18"/>
      <c r="J144" s="18"/>
      <c r="K144" s="18"/>
      <c r="L144" s="18"/>
      <c r="N144" s="18"/>
      <c r="O144" s="18"/>
      <c r="P144" s="18"/>
      <c r="Q144" s="18"/>
      <c r="R144" s="18"/>
      <c r="S144" s="18"/>
      <c r="T144" s="18"/>
      <c r="U144" s="18"/>
      <c r="V144" s="18"/>
      <c r="X144" s="18"/>
      <c r="Y144" s="18"/>
      <c r="Z144" s="18"/>
      <c r="AA144" s="18"/>
      <c r="AB144" s="18"/>
      <c r="AC144" s="18"/>
      <c r="AD144" s="18"/>
      <c r="AE144" s="18"/>
      <c r="AF144" s="18"/>
    </row>
    <row r="145" spans="2:32" x14ac:dyDescent="0.25">
      <c r="B145" s="7"/>
      <c r="D145" s="18"/>
      <c r="E145" s="18"/>
      <c r="F145" s="18"/>
      <c r="G145" s="18"/>
      <c r="H145" s="18"/>
      <c r="I145" s="18"/>
      <c r="J145" s="18"/>
      <c r="K145" s="18"/>
      <c r="L145" s="18"/>
      <c r="N145" s="18"/>
      <c r="O145" s="18"/>
      <c r="P145" s="18"/>
      <c r="Q145" s="18"/>
      <c r="R145" s="18"/>
      <c r="S145" s="18"/>
      <c r="T145" s="18"/>
      <c r="U145" s="18"/>
      <c r="V145" s="18"/>
      <c r="X145" s="18"/>
      <c r="Y145" s="18"/>
      <c r="Z145" s="18"/>
      <c r="AA145" s="18"/>
      <c r="AB145" s="18"/>
      <c r="AC145" s="18"/>
      <c r="AD145" s="18"/>
      <c r="AE145" s="18"/>
      <c r="AF145" s="18"/>
    </row>
    <row r="146" spans="2:32" x14ac:dyDescent="0.25">
      <c r="B146" s="7"/>
      <c r="D146" s="18"/>
      <c r="E146" s="18"/>
      <c r="F146" s="18"/>
      <c r="G146" s="18"/>
      <c r="H146" s="18"/>
      <c r="I146" s="18"/>
      <c r="J146" s="18"/>
      <c r="K146" s="18"/>
      <c r="L146" s="18"/>
      <c r="N146" s="18"/>
      <c r="O146" s="18"/>
      <c r="P146" s="18"/>
      <c r="Q146" s="18"/>
      <c r="R146" s="18"/>
      <c r="S146" s="18"/>
      <c r="T146" s="18"/>
      <c r="U146" s="18"/>
      <c r="V146" s="18"/>
      <c r="X146" s="18"/>
      <c r="Y146" s="18"/>
      <c r="Z146" s="18"/>
      <c r="AA146" s="18"/>
      <c r="AB146" s="18"/>
      <c r="AC146" s="18"/>
      <c r="AD146" s="18"/>
      <c r="AE146" s="18"/>
      <c r="AF146" s="18"/>
    </row>
    <row r="147" spans="2:32" x14ac:dyDescent="0.25">
      <c r="B147" s="7"/>
      <c r="D147" s="18"/>
      <c r="E147" s="18"/>
      <c r="F147" s="18"/>
      <c r="G147" s="18"/>
      <c r="H147" s="18"/>
      <c r="I147" s="18"/>
      <c r="J147" s="18"/>
      <c r="K147" s="18"/>
      <c r="L147" s="18"/>
      <c r="N147" s="18"/>
      <c r="O147" s="18"/>
      <c r="P147" s="18"/>
      <c r="Q147" s="18"/>
      <c r="R147" s="18"/>
      <c r="S147" s="18"/>
      <c r="T147" s="18"/>
      <c r="U147" s="18"/>
      <c r="V147" s="18"/>
      <c r="X147" s="18"/>
      <c r="Y147" s="18"/>
      <c r="Z147" s="18"/>
      <c r="AA147" s="18"/>
      <c r="AB147" s="18"/>
      <c r="AC147" s="18"/>
      <c r="AD147" s="18"/>
      <c r="AE147" s="18"/>
      <c r="AF147" s="18"/>
    </row>
    <row r="148" spans="2:32" x14ac:dyDescent="0.25">
      <c r="B148" s="7"/>
      <c r="D148" s="18"/>
      <c r="E148" s="18"/>
      <c r="F148" s="18"/>
      <c r="G148" s="18"/>
      <c r="H148" s="18"/>
      <c r="I148" s="18"/>
      <c r="J148" s="18"/>
      <c r="K148" s="18"/>
      <c r="L148" s="18"/>
      <c r="N148" s="18"/>
      <c r="O148" s="18"/>
      <c r="P148" s="18"/>
      <c r="Q148" s="18"/>
      <c r="R148" s="18"/>
      <c r="S148" s="18"/>
      <c r="T148" s="18"/>
      <c r="U148" s="18"/>
      <c r="V148" s="18"/>
      <c r="X148" s="18"/>
      <c r="Y148" s="18"/>
      <c r="Z148" s="18"/>
      <c r="AA148" s="18"/>
      <c r="AB148" s="18"/>
      <c r="AC148" s="18"/>
      <c r="AD148" s="18"/>
      <c r="AE148" s="18"/>
      <c r="AF148" s="18"/>
    </row>
    <row r="149" spans="2:32" x14ac:dyDescent="0.25">
      <c r="B149" s="7"/>
      <c r="D149" s="18"/>
      <c r="E149" s="18"/>
      <c r="F149" s="18"/>
      <c r="G149" s="18"/>
      <c r="H149" s="18"/>
      <c r="I149" s="18"/>
      <c r="J149" s="18"/>
      <c r="K149" s="18"/>
      <c r="L149" s="18"/>
      <c r="N149" s="18"/>
      <c r="O149" s="18"/>
      <c r="P149" s="18"/>
      <c r="Q149" s="18"/>
      <c r="R149" s="18"/>
      <c r="S149" s="18"/>
      <c r="T149" s="18"/>
      <c r="U149" s="18"/>
      <c r="V149" s="18"/>
      <c r="X149" s="18"/>
      <c r="Y149" s="18"/>
      <c r="Z149" s="18"/>
      <c r="AA149" s="18"/>
      <c r="AB149" s="18"/>
      <c r="AC149" s="18"/>
      <c r="AD149" s="18"/>
      <c r="AE149" s="18"/>
      <c r="AF149" s="18"/>
    </row>
    <row r="150" spans="2:32" x14ac:dyDescent="0.25">
      <c r="B150" s="7"/>
      <c r="D150" s="18"/>
      <c r="E150" s="18"/>
      <c r="F150" s="18"/>
      <c r="G150" s="18"/>
      <c r="H150" s="18"/>
      <c r="I150" s="18"/>
      <c r="J150" s="18"/>
      <c r="K150" s="18"/>
      <c r="L150" s="18"/>
      <c r="N150" s="18"/>
      <c r="O150" s="18"/>
      <c r="P150" s="18"/>
      <c r="Q150" s="18"/>
      <c r="R150" s="18"/>
      <c r="S150" s="18"/>
      <c r="T150" s="18"/>
      <c r="U150" s="18"/>
      <c r="V150" s="18"/>
      <c r="X150" s="18"/>
      <c r="Y150" s="18"/>
      <c r="Z150" s="18"/>
      <c r="AA150" s="18"/>
      <c r="AB150" s="18"/>
      <c r="AC150" s="18"/>
      <c r="AD150" s="18"/>
      <c r="AE150" s="18"/>
      <c r="AF150" s="18"/>
    </row>
    <row r="151" spans="2:32" x14ac:dyDescent="0.25">
      <c r="B151" s="7"/>
      <c r="D151" s="18"/>
      <c r="E151" s="18"/>
      <c r="F151" s="18"/>
      <c r="G151" s="18"/>
      <c r="H151" s="18"/>
      <c r="I151" s="18"/>
      <c r="J151" s="18"/>
      <c r="K151" s="18"/>
      <c r="L151" s="18"/>
      <c r="N151" s="18"/>
      <c r="O151" s="18"/>
      <c r="P151" s="18"/>
      <c r="Q151" s="18"/>
      <c r="R151" s="18"/>
      <c r="S151" s="18"/>
      <c r="T151" s="18"/>
      <c r="U151" s="18"/>
      <c r="V151" s="18"/>
      <c r="X151" s="18"/>
      <c r="Y151" s="18"/>
      <c r="Z151" s="18"/>
      <c r="AA151" s="18"/>
      <c r="AB151" s="18"/>
      <c r="AC151" s="18"/>
      <c r="AD151" s="18"/>
      <c r="AE151" s="18"/>
      <c r="AF151" s="18"/>
    </row>
    <row r="152" spans="2:32" x14ac:dyDescent="0.25">
      <c r="B152" s="7"/>
      <c r="D152" s="18"/>
      <c r="E152" s="18"/>
      <c r="F152" s="18"/>
      <c r="G152" s="18"/>
      <c r="H152" s="18"/>
      <c r="I152" s="18"/>
      <c r="J152" s="18"/>
      <c r="K152" s="18"/>
      <c r="L152" s="18"/>
      <c r="N152" s="18"/>
      <c r="O152" s="18"/>
      <c r="P152" s="18"/>
      <c r="Q152" s="18"/>
      <c r="R152" s="18"/>
      <c r="S152" s="18"/>
      <c r="T152" s="18"/>
      <c r="U152" s="18"/>
      <c r="V152" s="18"/>
      <c r="X152" s="18"/>
      <c r="Y152" s="18"/>
      <c r="Z152" s="18"/>
      <c r="AA152" s="18"/>
      <c r="AB152" s="18"/>
      <c r="AC152" s="18"/>
      <c r="AD152" s="18"/>
      <c r="AE152" s="18"/>
      <c r="AF152" s="18"/>
    </row>
    <row r="153" spans="2:32" x14ac:dyDescent="0.25">
      <c r="B153" s="7"/>
      <c r="D153" s="18"/>
      <c r="E153" s="18"/>
      <c r="F153" s="18"/>
      <c r="G153" s="18"/>
      <c r="H153" s="18"/>
      <c r="I153" s="18"/>
      <c r="J153" s="18"/>
      <c r="K153" s="18"/>
      <c r="L153" s="18"/>
      <c r="N153" s="18"/>
      <c r="O153" s="18"/>
      <c r="P153" s="18"/>
      <c r="Q153" s="18"/>
      <c r="R153" s="18"/>
      <c r="S153" s="18"/>
      <c r="T153" s="18"/>
      <c r="U153" s="18"/>
      <c r="V153" s="18"/>
      <c r="X153" s="18"/>
      <c r="Y153" s="18"/>
      <c r="Z153" s="18"/>
      <c r="AA153" s="18"/>
      <c r="AB153" s="18"/>
      <c r="AC153" s="18"/>
      <c r="AD153" s="18"/>
      <c r="AE153" s="18"/>
      <c r="AF153" s="18"/>
    </row>
    <row r="154" spans="2:32" x14ac:dyDescent="0.25">
      <c r="B154" s="7"/>
      <c r="D154" s="18"/>
      <c r="E154" s="18"/>
      <c r="F154" s="18"/>
      <c r="G154" s="18"/>
      <c r="H154" s="18"/>
      <c r="I154" s="18"/>
      <c r="J154" s="18"/>
      <c r="K154" s="18"/>
      <c r="L154" s="18"/>
      <c r="N154" s="18"/>
      <c r="O154" s="18"/>
      <c r="P154" s="18"/>
      <c r="Q154" s="18"/>
      <c r="R154" s="18"/>
      <c r="S154" s="18"/>
      <c r="T154" s="18"/>
      <c r="U154" s="18"/>
      <c r="V154" s="18"/>
      <c r="X154" s="18"/>
      <c r="Y154" s="18"/>
      <c r="Z154" s="18"/>
      <c r="AA154" s="18"/>
      <c r="AB154" s="18"/>
      <c r="AC154" s="18"/>
      <c r="AD154" s="18"/>
      <c r="AE154" s="18"/>
      <c r="AF154" s="18"/>
    </row>
    <row r="155" spans="2:32" x14ac:dyDescent="0.25">
      <c r="B155" s="7"/>
      <c r="D155" s="18"/>
      <c r="E155" s="18"/>
      <c r="F155" s="18"/>
      <c r="G155" s="18"/>
      <c r="H155" s="18"/>
      <c r="I155" s="18"/>
      <c r="J155" s="18"/>
      <c r="K155" s="18"/>
      <c r="L155" s="18"/>
      <c r="N155" s="18"/>
      <c r="O155" s="18"/>
      <c r="P155" s="18"/>
      <c r="Q155" s="18"/>
      <c r="R155" s="18"/>
      <c r="S155" s="18"/>
      <c r="T155" s="18"/>
      <c r="U155" s="18"/>
      <c r="V155" s="18"/>
      <c r="X155" s="18"/>
      <c r="Y155" s="18"/>
      <c r="Z155" s="18"/>
      <c r="AA155" s="18"/>
      <c r="AB155" s="18"/>
      <c r="AC155" s="18"/>
      <c r="AD155" s="18"/>
      <c r="AE155" s="18"/>
      <c r="AF155" s="18"/>
    </row>
    <row r="156" spans="2:32" x14ac:dyDescent="0.25">
      <c r="B156" s="7"/>
      <c r="D156" s="18"/>
      <c r="E156" s="18"/>
      <c r="F156" s="18"/>
      <c r="G156" s="18"/>
      <c r="H156" s="18"/>
      <c r="I156" s="18"/>
      <c r="J156" s="18"/>
      <c r="K156" s="18"/>
      <c r="L156" s="18"/>
      <c r="N156" s="18"/>
      <c r="O156" s="18"/>
      <c r="P156" s="18"/>
      <c r="Q156" s="18"/>
      <c r="R156" s="18"/>
      <c r="S156" s="18"/>
      <c r="T156" s="18"/>
      <c r="U156" s="18"/>
      <c r="V156" s="18"/>
      <c r="X156" s="18"/>
      <c r="Y156" s="18"/>
      <c r="Z156" s="18"/>
      <c r="AA156" s="18"/>
      <c r="AB156" s="18"/>
      <c r="AC156" s="18"/>
      <c r="AD156" s="18"/>
      <c r="AE156" s="18"/>
      <c r="AF156" s="18"/>
    </row>
    <row r="157" spans="2:32" x14ac:dyDescent="0.25">
      <c r="B157" s="7"/>
      <c r="D157" s="18"/>
      <c r="E157" s="18"/>
      <c r="F157" s="18"/>
      <c r="G157" s="18"/>
      <c r="H157" s="18"/>
      <c r="I157" s="18"/>
      <c r="J157" s="18"/>
      <c r="K157" s="18"/>
      <c r="L157" s="18"/>
      <c r="N157" s="18"/>
      <c r="O157" s="18"/>
      <c r="P157" s="18"/>
      <c r="Q157" s="18"/>
      <c r="R157" s="18"/>
      <c r="S157" s="18"/>
      <c r="T157" s="18"/>
      <c r="U157" s="18"/>
      <c r="V157" s="18"/>
      <c r="X157" s="18"/>
      <c r="Y157" s="18"/>
      <c r="Z157" s="18"/>
      <c r="AA157" s="18"/>
      <c r="AB157" s="18"/>
      <c r="AC157" s="18"/>
      <c r="AD157" s="18"/>
      <c r="AE157" s="18"/>
      <c r="AF157" s="18"/>
    </row>
    <row r="158" spans="2:32" x14ac:dyDescent="0.25">
      <c r="B158" s="7"/>
      <c r="D158" s="18"/>
      <c r="E158" s="18"/>
      <c r="F158" s="18"/>
      <c r="G158" s="18"/>
      <c r="H158" s="18"/>
      <c r="I158" s="18"/>
      <c r="J158" s="18"/>
      <c r="K158" s="18"/>
      <c r="L158" s="18"/>
      <c r="N158" s="18"/>
      <c r="O158" s="18"/>
      <c r="P158" s="18"/>
      <c r="Q158" s="18"/>
      <c r="R158" s="18"/>
      <c r="S158" s="18"/>
      <c r="T158" s="18"/>
      <c r="U158" s="18"/>
      <c r="V158" s="18"/>
      <c r="X158" s="18"/>
      <c r="Y158" s="18"/>
      <c r="Z158" s="18"/>
      <c r="AA158" s="18"/>
      <c r="AB158" s="18"/>
      <c r="AC158" s="18"/>
      <c r="AD158" s="18"/>
      <c r="AE158" s="18"/>
      <c r="AF158" s="18"/>
    </row>
    <row r="159" spans="2:32" x14ac:dyDescent="0.25">
      <c r="B159" s="7"/>
      <c r="D159" s="18"/>
      <c r="E159" s="18"/>
      <c r="F159" s="18"/>
      <c r="G159" s="18"/>
      <c r="H159" s="18"/>
      <c r="I159" s="18"/>
      <c r="J159" s="18"/>
      <c r="K159" s="18"/>
      <c r="L159" s="18"/>
      <c r="N159" s="18"/>
      <c r="O159" s="18"/>
      <c r="P159" s="18"/>
      <c r="Q159" s="18"/>
      <c r="R159" s="18"/>
      <c r="S159" s="18"/>
      <c r="T159" s="18"/>
      <c r="U159" s="18"/>
      <c r="V159" s="18"/>
      <c r="X159" s="18"/>
      <c r="Y159" s="18"/>
      <c r="Z159" s="18"/>
      <c r="AA159" s="18"/>
      <c r="AB159" s="18"/>
      <c r="AC159" s="18"/>
      <c r="AD159" s="18"/>
      <c r="AE159" s="18"/>
      <c r="AF159" s="18"/>
    </row>
    <row r="160" spans="2:32" x14ac:dyDescent="0.25">
      <c r="B160" s="7"/>
      <c r="D160" s="18"/>
      <c r="E160" s="18"/>
      <c r="F160" s="18"/>
      <c r="G160" s="18"/>
      <c r="H160" s="18"/>
      <c r="I160" s="18"/>
      <c r="J160" s="18"/>
      <c r="K160" s="18"/>
      <c r="L160" s="18"/>
      <c r="N160" s="18"/>
      <c r="O160" s="18"/>
      <c r="P160" s="18"/>
      <c r="Q160" s="18"/>
      <c r="R160" s="18"/>
      <c r="S160" s="18"/>
      <c r="T160" s="18"/>
      <c r="U160" s="18"/>
      <c r="V160" s="18"/>
      <c r="X160" s="18"/>
      <c r="Y160" s="18"/>
      <c r="Z160" s="18"/>
      <c r="AA160" s="18"/>
      <c r="AB160" s="18"/>
      <c r="AC160" s="18"/>
      <c r="AD160" s="18"/>
      <c r="AE160" s="18"/>
      <c r="AF160" s="18"/>
    </row>
    <row r="161" spans="2:32" x14ac:dyDescent="0.25">
      <c r="B161" s="7"/>
      <c r="D161" s="18"/>
      <c r="E161" s="18"/>
      <c r="F161" s="18"/>
      <c r="G161" s="18"/>
      <c r="H161" s="18"/>
      <c r="I161" s="18"/>
      <c r="J161" s="18"/>
      <c r="K161" s="18"/>
      <c r="L161" s="18"/>
      <c r="N161" s="18"/>
      <c r="O161" s="18"/>
      <c r="P161" s="18"/>
      <c r="Q161" s="18"/>
      <c r="R161" s="18"/>
      <c r="S161" s="18"/>
      <c r="T161" s="18"/>
      <c r="U161" s="18"/>
      <c r="V161" s="18"/>
      <c r="X161" s="18"/>
      <c r="Y161" s="18"/>
      <c r="Z161" s="18"/>
      <c r="AA161" s="18"/>
      <c r="AB161" s="18"/>
      <c r="AC161" s="18"/>
      <c r="AD161" s="18"/>
      <c r="AE161" s="18"/>
      <c r="AF161" s="18"/>
    </row>
    <row r="162" spans="2:32" x14ac:dyDescent="0.25">
      <c r="B162" s="7"/>
      <c r="D162" s="18"/>
      <c r="E162" s="18"/>
      <c r="F162" s="18"/>
      <c r="G162" s="18"/>
      <c r="H162" s="18"/>
      <c r="I162" s="18"/>
      <c r="J162" s="18"/>
      <c r="K162" s="18"/>
      <c r="L162" s="18"/>
      <c r="N162" s="18"/>
      <c r="O162" s="18"/>
      <c r="P162" s="18"/>
      <c r="Q162" s="18"/>
      <c r="R162" s="18"/>
      <c r="S162" s="18"/>
      <c r="T162" s="18"/>
      <c r="U162" s="18"/>
      <c r="V162" s="18"/>
      <c r="X162" s="18"/>
      <c r="Y162" s="18"/>
      <c r="Z162" s="18"/>
      <c r="AA162" s="18"/>
      <c r="AB162" s="18"/>
      <c r="AC162" s="18"/>
      <c r="AD162" s="18"/>
      <c r="AE162" s="18"/>
      <c r="AF162" s="18"/>
    </row>
    <row r="163" spans="2:32" x14ac:dyDescent="0.25">
      <c r="B163" s="7"/>
    </row>
    <row r="164" spans="2:32" x14ac:dyDescent="0.25">
      <c r="B164" s="7"/>
    </row>
    <row r="165" spans="2:32" x14ac:dyDescent="0.25">
      <c r="B165" s="7"/>
    </row>
    <row r="166" spans="2:32" x14ac:dyDescent="0.25">
      <c r="B166" s="7"/>
    </row>
    <row r="167" spans="2:32" x14ac:dyDescent="0.25">
      <c r="B167" s="7"/>
    </row>
    <row r="168" spans="2:32" x14ac:dyDescent="0.25">
      <c r="B168" s="7"/>
    </row>
    <row r="169" spans="2:32" x14ac:dyDescent="0.25">
      <c r="B169" s="7"/>
    </row>
    <row r="170" spans="2:32" x14ac:dyDescent="0.25">
      <c r="B170" s="7"/>
    </row>
    <row r="171" spans="2:32" x14ac:dyDescent="0.25">
      <c r="B171" s="7"/>
    </row>
    <row r="172" spans="2:32" x14ac:dyDescent="0.25">
      <c r="B172" s="7"/>
    </row>
    <row r="173" spans="2:32" x14ac:dyDescent="0.25">
      <c r="B173" s="7"/>
    </row>
    <row r="174" spans="2:32" x14ac:dyDescent="0.25">
      <c r="B174" s="7"/>
    </row>
    <row r="175" spans="2:32" x14ac:dyDescent="0.25">
      <c r="B175" s="7"/>
    </row>
    <row r="176" spans="2:32" x14ac:dyDescent="0.25">
      <c r="B176" s="7"/>
    </row>
    <row r="177" spans="2:2" x14ac:dyDescent="0.25">
      <c r="B177" s="7"/>
    </row>
    <row r="178" spans="2:2" x14ac:dyDescent="0.25">
      <c r="B178" s="7"/>
    </row>
    <row r="179" spans="2:2" x14ac:dyDescent="0.25">
      <c r="B179" s="7"/>
    </row>
    <row r="180" spans="2:2" x14ac:dyDescent="0.25">
      <c r="B180" s="7"/>
    </row>
    <row r="181" spans="2:2" x14ac:dyDescent="0.25">
      <c r="B181" s="7"/>
    </row>
    <row r="182" spans="2:2" x14ac:dyDescent="0.25">
      <c r="B182" s="7"/>
    </row>
    <row r="183" spans="2:2" x14ac:dyDescent="0.25">
      <c r="B183" s="7"/>
    </row>
    <row r="184" spans="2:2" x14ac:dyDescent="0.25">
      <c r="B184" s="7"/>
    </row>
    <row r="185" spans="2:2" x14ac:dyDescent="0.25">
      <c r="B185" s="7"/>
    </row>
    <row r="186" spans="2:2" x14ac:dyDescent="0.25">
      <c r="B186" s="7"/>
    </row>
    <row r="187" spans="2:2" x14ac:dyDescent="0.25">
      <c r="B187" s="7"/>
    </row>
    <row r="188" spans="2:2" x14ac:dyDescent="0.25">
      <c r="B188" s="7"/>
    </row>
    <row r="189" spans="2:2" x14ac:dyDescent="0.25">
      <c r="B189" s="7"/>
    </row>
    <row r="190" spans="2:2" x14ac:dyDescent="0.25">
      <c r="B190" s="7"/>
    </row>
    <row r="191" spans="2:2" x14ac:dyDescent="0.25">
      <c r="B191" s="7"/>
    </row>
    <row r="192" spans="2:2" x14ac:dyDescent="0.25">
      <c r="B192" s="7"/>
    </row>
    <row r="193" spans="2:2" x14ac:dyDescent="0.25">
      <c r="B193" s="7"/>
    </row>
    <row r="194" spans="2:2" x14ac:dyDescent="0.25">
      <c r="B194" s="7"/>
    </row>
    <row r="195" spans="2:2" x14ac:dyDescent="0.25">
      <c r="B195" s="7"/>
    </row>
    <row r="196" spans="2:2" x14ac:dyDescent="0.25">
      <c r="B196" s="7"/>
    </row>
    <row r="197" spans="2:2" x14ac:dyDescent="0.25">
      <c r="B197" s="7"/>
    </row>
    <row r="198" spans="2:2" x14ac:dyDescent="0.25">
      <c r="B198" s="7"/>
    </row>
    <row r="199" spans="2:2" x14ac:dyDescent="0.25">
      <c r="B199" s="7"/>
    </row>
    <row r="200" spans="2:2" x14ac:dyDescent="0.25">
      <c r="B200" s="7"/>
    </row>
    <row r="201" spans="2:2" x14ac:dyDescent="0.25">
      <c r="B201" s="7"/>
    </row>
    <row r="202" spans="2:2" x14ac:dyDescent="0.25">
      <c r="B202" s="7"/>
    </row>
    <row r="203" spans="2:2" x14ac:dyDescent="0.25">
      <c r="B203" s="7"/>
    </row>
    <row r="204" spans="2:2" x14ac:dyDescent="0.25">
      <c r="B204" s="7"/>
    </row>
    <row r="205" spans="2:2" x14ac:dyDescent="0.25">
      <c r="B205" s="7"/>
    </row>
    <row r="206" spans="2:2" x14ac:dyDescent="0.25">
      <c r="B206" s="7"/>
    </row>
    <row r="207" spans="2:2" x14ac:dyDescent="0.25">
      <c r="B207" s="7"/>
    </row>
    <row r="208" spans="2:2" x14ac:dyDescent="0.25">
      <c r="B208" s="7"/>
    </row>
    <row r="209" spans="2:2" x14ac:dyDescent="0.25">
      <c r="B209" s="7"/>
    </row>
    <row r="210" spans="2:2" x14ac:dyDescent="0.25">
      <c r="B210" s="7"/>
    </row>
    <row r="211" spans="2:2" x14ac:dyDescent="0.25">
      <c r="B211" s="7"/>
    </row>
    <row r="212" spans="2:2" x14ac:dyDescent="0.25">
      <c r="B212" s="7"/>
    </row>
    <row r="213" spans="2:2" x14ac:dyDescent="0.25">
      <c r="B213" s="7"/>
    </row>
    <row r="214" spans="2:2" x14ac:dyDescent="0.25">
      <c r="B214" s="7"/>
    </row>
    <row r="215" spans="2:2" x14ac:dyDescent="0.25">
      <c r="B215" s="7"/>
    </row>
    <row r="216" spans="2:2" x14ac:dyDescent="0.25">
      <c r="B216" s="7"/>
    </row>
    <row r="217" spans="2:2" x14ac:dyDescent="0.25">
      <c r="B217" s="7"/>
    </row>
    <row r="218" spans="2:2" x14ac:dyDescent="0.25">
      <c r="B218" s="7"/>
    </row>
    <row r="219" spans="2:2" x14ac:dyDescent="0.25">
      <c r="B219" s="7"/>
    </row>
    <row r="220" spans="2:2" x14ac:dyDescent="0.25">
      <c r="B220" s="7"/>
    </row>
    <row r="221" spans="2:2" x14ac:dyDescent="0.25">
      <c r="B221" s="7"/>
    </row>
    <row r="222" spans="2:2" x14ac:dyDescent="0.25">
      <c r="B222" s="7"/>
    </row>
    <row r="223" spans="2:2" x14ac:dyDescent="0.25">
      <c r="B223" s="7"/>
    </row>
    <row r="224" spans="2:2" x14ac:dyDescent="0.25">
      <c r="B224" s="7"/>
    </row>
    <row r="225" spans="2:2" x14ac:dyDescent="0.25">
      <c r="B225" s="7"/>
    </row>
    <row r="226" spans="2:2" x14ac:dyDescent="0.25">
      <c r="B226" s="7"/>
    </row>
    <row r="227" spans="2:2" x14ac:dyDescent="0.25">
      <c r="B227" s="7"/>
    </row>
    <row r="228" spans="2:2" x14ac:dyDescent="0.25">
      <c r="B228" s="7"/>
    </row>
    <row r="229" spans="2:2" x14ac:dyDescent="0.25">
      <c r="B229" s="7"/>
    </row>
    <row r="230" spans="2:2" x14ac:dyDescent="0.25">
      <c r="B230" s="7"/>
    </row>
    <row r="231" spans="2:2" x14ac:dyDescent="0.25">
      <c r="B231" s="7"/>
    </row>
    <row r="232" spans="2:2" x14ac:dyDescent="0.25">
      <c r="B232" s="7"/>
    </row>
    <row r="233" spans="2:2" x14ac:dyDescent="0.25">
      <c r="B233" s="7"/>
    </row>
    <row r="234" spans="2:2" x14ac:dyDescent="0.25">
      <c r="B234" s="7"/>
    </row>
    <row r="235" spans="2:2" x14ac:dyDescent="0.25">
      <c r="B235" s="7"/>
    </row>
    <row r="236" spans="2:2" x14ac:dyDescent="0.25">
      <c r="B236" s="7"/>
    </row>
    <row r="237" spans="2:2" x14ac:dyDescent="0.25">
      <c r="B237" s="7"/>
    </row>
    <row r="238" spans="2:2" x14ac:dyDescent="0.25">
      <c r="B238" s="7"/>
    </row>
    <row r="239" spans="2:2" x14ac:dyDescent="0.25">
      <c r="B239" s="7"/>
    </row>
    <row r="240" spans="2:2" x14ac:dyDescent="0.25">
      <c r="B240" s="7"/>
    </row>
  </sheetData>
  <phoneticPr fontId="1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35"/>
  <sheetViews>
    <sheetView topLeftCell="A102" zoomScaleNormal="100" workbookViewId="0">
      <selection activeCell="O119" sqref="O119"/>
    </sheetView>
  </sheetViews>
  <sheetFormatPr defaultRowHeight="15" x14ac:dyDescent="0.25"/>
  <cols>
    <col min="1" max="1" width="14.140625" bestFit="1" customWidth="1"/>
    <col min="2" max="2" width="69.5703125" customWidth="1"/>
    <col min="4" max="12" width="11.7109375" customWidth="1"/>
    <col min="14" max="22" width="11.7109375" customWidth="1"/>
    <col min="23" max="23" width="9" customWidth="1"/>
    <col min="24" max="32" width="11.7109375" customWidth="1"/>
  </cols>
  <sheetData>
    <row r="1" spans="1:33" ht="15.75" x14ac:dyDescent="0.25">
      <c r="A1" s="56"/>
      <c r="B1" s="134" t="s">
        <v>78</v>
      </c>
      <c r="C1" s="56"/>
      <c r="D1" s="56"/>
      <c r="E1" s="56"/>
      <c r="F1" s="56"/>
      <c r="G1" s="56"/>
      <c r="H1" s="56"/>
      <c r="I1" s="56"/>
      <c r="J1" s="56"/>
      <c r="K1" s="56"/>
      <c r="L1" s="56"/>
    </row>
    <row r="2" spans="1:33" x14ac:dyDescent="0.25">
      <c r="L2" s="73"/>
    </row>
    <row r="3" spans="1:33" x14ac:dyDescent="0.25">
      <c r="B3" s="1" t="s">
        <v>70</v>
      </c>
      <c r="D3" s="1" t="s">
        <v>0</v>
      </c>
      <c r="N3" s="1" t="s">
        <v>1</v>
      </c>
      <c r="X3" s="1" t="s">
        <v>74</v>
      </c>
    </row>
    <row r="4" spans="1:33" ht="29.25" customHeight="1" x14ac:dyDescent="0.25">
      <c r="B4" s="1" t="s">
        <v>238</v>
      </c>
      <c r="D4" s="57">
        <v>2006</v>
      </c>
      <c r="E4" s="57">
        <v>2007</v>
      </c>
      <c r="F4" s="57">
        <v>2008</v>
      </c>
      <c r="G4" s="57">
        <v>2009</v>
      </c>
      <c r="H4" s="57">
        <v>2010</v>
      </c>
      <c r="I4" s="57">
        <v>2011</v>
      </c>
      <c r="J4" s="57">
        <v>2012</v>
      </c>
      <c r="K4" s="57">
        <v>2013</v>
      </c>
      <c r="L4" s="101" t="s">
        <v>379</v>
      </c>
      <c r="N4" s="57">
        <v>2006</v>
      </c>
      <c r="O4" s="57">
        <v>2007</v>
      </c>
      <c r="P4" s="57">
        <v>2008</v>
      </c>
      <c r="Q4" s="57">
        <v>2009</v>
      </c>
      <c r="R4" s="57">
        <v>2010</v>
      </c>
      <c r="S4" s="57">
        <v>2011</v>
      </c>
      <c r="T4" s="57">
        <v>2012</v>
      </c>
      <c r="U4" s="57">
        <v>2013</v>
      </c>
      <c r="V4" s="101" t="s">
        <v>379</v>
      </c>
      <c r="X4" s="57">
        <v>2006</v>
      </c>
      <c r="Y4" s="57">
        <v>2007</v>
      </c>
      <c r="Z4" s="57">
        <v>2008</v>
      </c>
      <c r="AA4" s="57">
        <v>2009</v>
      </c>
      <c r="AB4" s="57">
        <v>2010</v>
      </c>
      <c r="AC4" s="57">
        <v>2011</v>
      </c>
      <c r="AD4" s="57">
        <v>2012</v>
      </c>
      <c r="AE4" s="57">
        <v>2013</v>
      </c>
      <c r="AF4" s="101" t="s">
        <v>379</v>
      </c>
    </row>
    <row r="5" spans="1:33" x14ac:dyDescent="0.25">
      <c r="A5" s="1" t="s">
        <v>68</v>
      </c>
      <c r="B5" s="1" t="s">
        <v>2</v>
      </c>
      <c r="C5" s="1" t="s">
        <v>3</v>
      </c>
    </row>
    <row r="6" spans="1:33" ht="15.75" x14ac:dyDescent="0.25">
      <c r="B6" s="20" t="s">
        <v>520</v>
      </c>
      <c r="C6" s="11"/>
    </row>
    <row r="7" spans="1:33" x14ac:dyDescent="0.25">
      <c r="A7" s="2"/>
      <c r="B7" s="16" t="s">
        <v>33</v>
      </c>
      <c r="C7" s="46"/>
      <c r="D7" s="54"/>
      <c r="E7" s="54"/>
      <c r="F7" s="54"/>
      <c r="G7" s="54"/>
      <c r="H7" s="54"/>
      <c r="I7" s="54"/>
      <c r="J7" s="54"/>
      <c r="K7" s="54"/>
      <c r="L7" s="54"/>
      <c r="M7" s="17"/>
      <c r="N7" s="54"/>
      <c r="O7" s="54"/>
      <c r="P7" s="54"/>
      <c r="Q7" s="54"/>
      <c r="R7" s="54"/>
      <c r="S7" s="54"/>
      <c r="T7" s="54"/>
      <c r="U7" s="54"/>
      <c r="V7" s="54"/>
      <c r="W7" s="17"/>
      <c r="X7" s="54"/>
      <c r="Y7" s="54"/>
      <c r="Z7" s="54"/>
      <c r="AA7" s="54"/>
      <c r="AB7" s="54"/>
      <c r="AC7" s="54"/>
      <c r="AD7" s="54"/>
      <c r="AE7" s="54"/>
      <c r="AF7" s="54"/>
    </row>
    <row r="8" spans="1:33" x14ac:dyDescent="0.25">
      <c r="A8" s="2" t="s">
        <v>275</v>
      </c>
      <c r="B8" s="19" t="s">
        <v>34</v>
      </c>
      <c r="C8" s="46" t="s">
        <v>574</v>
      </c>
      <c r="D8" s="131">
        <f>N8</f>
        <v>508098.11066439544</v>
      </c>
      <c r="E8" s="131">
        <f t="shared" ref="E8:K14" si="0">O8</f>
        <v>521848.61300140416</v>
      </c>
      <c r="F8" s="131">
        <f t="shared" si="0"/>
        <v>545304.17284738098</v>
      </c>
      <c r="G8" s="131">
        <f t="shared" si="0"/>
        <v>567558.99975203234</v>
      </c>
      <c r="H8" s="131">
        <f t="shared" si="0"/>
        <v>590844.27933624876</v>
      </c>
      <c r="I8" s="131">
        <f t="shared" si="0"/>
        <v>637670.01461256086</v>
      </c>
      <c r="J8" s="131">
        <f t="shared" si="0"/>
        <v>694710.64412096003</v>
      </c>
      <c r="K8" s="131">
        <f t="shared" si="0"/>
        <v>750007.89692857163</v>
      </c>
      <c r="L8" s="141"/>
      <c r="M8" s="141"/>
      <c r="N8" s="131">
        <v>508098.11066439544</v>
      </c>
      <c r="O8" s="131">
        <v>521848.61300140416</v>
      </c>
      <c r="P8" s="131">
        <v>545304.17284738098</v>
      </c>
      <c r="Q8" s="131">
        <v>567558.99975203234</v>
      </c>
      <c r="R8" s="131">
        <v>590844.27933624876</v>
      </c>
      <c r="S8" s="131">
        <v>637670.01461256086</v>
      </c>
      <c r="T8" s="131">
        <v>694710.64412096003</v>
      </c>
      <c r="U8" s="131">
        <v>750007.89692857163</v>
      </c>
      <c r="V8" s="141"/>
      <c r="W8" s="141"/>
      <c r="X8" s="131">
        <v>31034.846680791983</v>
      </c>
      <c r="Y8" s="131">
        <v>31534.261832562101</v>
      </c>
      <c r="Z8" s="131">
        <v>32810.912311699161</v>
      </c>
      <c r="AA8" s="131">
        <v>34691.842004888465</v>
      </c>
      <c r="AB8" s="131">
        <v>36884.812372973836</v>
      </c>
      <c r="AC8" s="131">
        <v>39134.586284681653</v>
      </c>
      <c r="AD8" s="131">
        <v>41595.514022628129</v>
      </c>
      <c r="AE8" s="131">
        <v>44163.879556614673</v>
      </c>
      <c r="AF8" s="152"/>
    </row>
    <row r="9" spans="1:33" x14ac:dyDescent="0.25">
      <c r="A9" s="2" t="s">
        <v>276</v>
      </c>
      <c r="B9" s="19" t="s">
        <v>35</v>
      </c>
      <c r="C9" s="46" t="s">
        <v>574</v>
      </c>
      <c r="D9" s="131">
        <f t="shared" ref="D9:D14" si="1">N9</f>
        <v>13872.294793129029</v>
      </c>
      <c r="E9" s="131">
        <f t="shared" si="0"/>
        <v>18987.971044026395</v>
      </c>
      <c r="F9" s="131">
        <f t="shared" si="0"/>
        <v>13133.616830979965</v>
      </c>
      <c r="G9" s="131">
        <f t="shared" si="0"/>
        <v>24703.818444414053</v>
      </c>
      <c r="H9" s="131">
        <f t="shared" si="0"/>
        <v>10754.029049044462</v>
      </c>
      <c r="I9" s="131">
        <f t="shared" si="0"/>
        <v>18143.151019067518</v>
      </c>
      <c r="J9" s="131">
        <f t="shared" si="0"/>
        <v>23546.102364470382</v>
      </c>
      <c r="K9" s="131">
        <f t="shared" si="0"/>
        <v>13200.138985942904</v>
      </c>
      <c r="L9" s="141"/>
      <c r="M9" s="141"/>
      <c r="N9" s="131">
        <v>13872.294793129029</v>
      </c>
      <c r="O9" s="131">
        <v>18987.971044026395</v>
      </c>
      <c r="P9" s="131">
        <v>13133.616830979965</v>
      </c>
      <c r="Q9" s="131">
        <v>24703.818444414053</v>
      </c>
      <c r="R9" s="131">
        <v>10754.029049044462</v>
      </c>
      <c r="S9" s="131">
        <v>18143.151019067518</v>
      </c>
      <c r="T9" s="131">
        <v>23546.102364470382</v>
      </c>
      <c r="U9" s="131">
        <v>13200.138985942904</v>
      </c>
      <c r="V9" s="141"/>
      <c r="W9" s="141"/>
      <c r="X9" s="131">
        <v>845.67055737736769</v>
      </c>
      <c r="Y9" s="131">
        <v>1149.0981046638719</v>
      </c>
      <c r="Z9" s="131">
        <v>799.51252155566226</v>
      </c>
      <c r="AA9" s="131">
        <v>1510.0121163887738</v>
      </c>
      <c r="AB9" s="131">
        <v>671.34498479552224</v>
      </c>
      <c r="AC9" s="131">
        <v>1113.4672993258255</v>
      </c>
      <c r="AD9" s="131">
        <v>1409.8131925398197</v>
      </c>
      <c r="AE9" s="131">
        <v>777.28428019642092</v>
      </c>
      <c r="AF9" s="152"/>
    </row>
    <row r="10" spans="1:33" x14ac:dyDescent="0.25">
      <c r="A10" s="2" t="s">
        <v>277</v>
      </c>
      <c r="B10" s="19" t="s">
        <v>36</v>
      </c>
      <c r="C10" s="46" t="s">
        <v>574</v>
      </c>
      <c r="D10" s="131">
        <f t="shared" si="1"/>
        <v>-23542.192527245334</v>
      </c>
      <c r="E10" s="131">
        <f t="shared" si="0"/>
        <v>-25060.505911149645</v>
      </c>
      <c r="F10" s="131">
        <f t="shared" si="0"/>
        <v>-26478.087488103611</v>
      </c>
      <c r="G10" s="131">
        <f t="shared" si="0"/>
        <v>-28581.312915546816</v>
      </c>
      <c r="H10" s="131">
        <f t="shared" si="0"/>
        <v>-30504.424851890242</v>
      </c>
      <c r="I10" s="131">
        <f t="shared" si="0"/>
        <v>-33673.952185944829</v>
      </c>
      <c r="J10" s="131">
        <f t="shared" si="0"/>
        <v>-37287.584471287773</v>
      </c>
      <c r="K10" s="131">
        <f t="shared" si="0"/>
        <v>-40926.84042581603</v>
      </c>
      <c r="L10" s="141"/>
      <c r="M10" s="141"/>
      <c r="N10" s="131">
        <v>-23542.192527245334</v>
      </c>
      <c r="O10" s="131">
        <v>-25060.505911149645</v>
      </c>
      <c r="P10" s="131">
        <v>-26478.087488103611</v>
      </c>
      <c r="Q10" s="131">
        <v>-28581.312915546816</v>
      </c>
      <c r="R10" s="131">
        <v>-30504.424851890242</v>
      </c>
      <c r="S10" s="131">
        <v>-33673.952185944829</v>
      </c>
      <c r="T10" s="131">
        <v>-37287.584471287773</v>
      </c>
      <c r="U10" s="131">
        <v>-40926.84042581603</v>
      </c>
      <c r="V10" s="141"/>
      <c r="W10" s="141"/>
      <c r="X10" s="131">
        <v>-1652.750395607246</v>
      </c>
      <c r="Y10" s="131">
        <v>-1752.4737055268138</v>
      </c>
      <c r="Z10" s="131">
        <v>-1854.9569283663604</v>
      </c>
      <c r="AA10" s="131">
        <v>-2009.1144990193159</v>
      </c>
      <c r="AB10" s="131">
        <v>-2163.8659042434201</v>
      </c>
      <c r="AC10" s="131">
        <v>-2296.8080632081478</v>
      </c>
      <c r="AD10" s="131">
        <v>-2453.2641486233392</v>
      </c>
      <c r="AE10" s="131">
        <v>-2626.709012030632</v>
      </c>
      <c r="AF10" s="152"/>
    </row>
    <row r="11" spans="1:33" x14ac:dyDescent="0.25">
      <c r="A11" s="2" t="s">
        <v>278</v>
      </c>
      <c r="B11" s="19" t="s">
        <v>37</v>
      </c>
      <c r="C11" s="46" t="s">
        <v>574</v>
      </c>
      <c r="D11" s="131">
        <f t="shared" si="1"/>
        <v>-9669.8977341163045</v>
      </c>
      <c r="E11" s="131">
        <f t="shared" si="0"/>
        <v>-6072.5348671232496</v>
      </c>
      <c r="F11" s="131">
        <f t="shared" si="0"/>
        <v>-13344.470657123646</v>
      </c>
      <c r="G11" s="131">
        <f t="shared" si="0"/>
        <v>-3877.4944711327626</v>
      </c>
      <c r="H11" s="131">
        <f t="shared" si="0"/>
        <v>-19750.395802845778</v>
      </c>
      <c r="I11" s="131">
        <f t="shared" si="0"/>
        <v>-15530.801166877311</v>
      </c>
      <c r="J11" s="131">
        <f t="shared" si="0"/>
        <v>-13741.482106817391</v>
      </c>
      <c r="K11" s="131">
        <f t="shared" si="0"/>
        <v>-27726.701439873126</v>
      </c>
      <c r="L11" s="141"/>
      <c r="M11" s="141"/>
      <c r="N11" s="131">
        <v>-9669.8977341163045</v>
      </c>
      <c r="O11" s="131">
        <v>-6072.5348671232496</v>
      </c>
      <c r="P11" s="131">
        <v>-13344.470657123646</v>
      </c>
      <c r="Q11" s="131">
        <v>-3877.4944711327626</v>
      </c>
      <c r="R11" s="131">
        <v>-19750.395802845778</v>
      </c>
      <c r="S11" s="131">
        <v>-15530.801166877311</v>
      </c>
      <c r="T11" s="131">
        <v>-13741.482106817391</v>
      </c>
      <c r="U11" s="131">
        <v>-27726.701439873126</v>
      </c>
      <c r="V11" s="141"/>
      <c r="W11" s="141"/>
      <c r="X11" s="131">
        <v>-807.07983822987831</v>
      </c>
      <c r="Y11" s="131">
        <v>-603.37560086294184</v>
      </c>
      <c r="Z11" s="131">
        <v>-1055.4444068106982</v>
      </c>
      <c r="AA11" s="131">
        <v>-499.10238263054202</v>
      </c>
      <c r="AB11" s="131">
        <v>-1492.520919447898</v>
      </c>
      <c r="AC11" s="131">
        <v>-1183.3407638823223</v>
      </c>
      <c r="AD11" s="131">
        <v>-1043.4509560835195</v>
      </c>
      <c r="AE11" s="131">
        <v>-1849.4247318342111</v>
      </c>
      <c r="AF11" s="152"/>
    </row>
    <row r="12" spans="1:33" x14ac:dyDescent="0.25">
      <c r="A12" s="2" t="s">
        <v>279</v>
      </c>
      <c r="B12" s="19" t="s">
        <v>38</v>
      </c>
      <c r="C12" s="46" t="s">
        <v>574</v>
      </c>
      <c r="D12" s="131">
        <f t="shared" si="1"/>
        <v>23420.400071124997</v>
      </c>
      <c r="E12" s="131">
        <f t="shared" si="0"/>
        <v>29528.094713099999</v>
      </c>
      <c r="F12" s="131">
        <f t="shared" si="0"/>
        <v>35599.297561774998</v>
      </c>
      <c r="G12" s="131">
        <f t="shared" si="0"/>
        <v>37286.541253426032</v>
      </c>
      <c r="H12" s="131">
        <f t="shared" si="0"/>
        <v>66576.131079157713</v>
      </c>
      <c r="I12" s="131">
        <f t="shared" si="0"/>
        <v>72571.430675276773</v>
      </c>
      <c r="J12" s="131">
        <f t="shared" si="0"/>
        <v>69038.734914428816</v>
      </c>
      <c r="K12" s="131">
        <f t="shared" si="0"/>
        <v>67719.502653891686</v>
      </c>
      <c r="L12" s="141"/>
      <c r="M12" s="141"/>
      <c r="N12" s="131">
        <v>23420.400071124997</v>
      </c>
      <c r="O12" s="131">
        <v>29528.094713099999</v>
      </c>
      <c r="P12" s="131">
        <v>35599.297561774998</v>
      </c>
      <c r="Q12" s="131">
        <v>37286.541253426032</v>
      </c>
      <c r="R12" s="131">
        <v>66576.131079157713</v>
      </c>
      <c r="S12" s="131">
        <v>72571.430675276773</v>
      </c>
      <c r="T12" s="131">
        <v>69038.734914428816</v>
      </c>
      <c r="U12" s="131">
        <v>67719.502653891686</v>
      </c>
      <c r="V12" s="141"/>
      <c r="W12" s="141"/>
      <c r="X12" s="131">
        <v>1306.4949899999999</v>
      </c>
      <c r="Y12" s="131">
        <v>1880.0260800000001</v>
      </c>
      <c r="Z12" s="131">
        <v>2936.3741</v>
      </c>
      <c r="AA12" s="131">
        <v>2692.0727507159181</v>
      </c>
      <c r="AB12" s="131">
        <v>3742.2948311557211</v>
      </c>
      <c r="AC12" s="131">
        <v>3644.2685018287966</v>
      </c>
      <c r="AD12" s="131">
        <v>3611.816490070059</v>
      </c>
      <c r="AE12" s="131">
        <v>4278.2346845548836</v>
      </c>
      <c r="AF12" s="152"/>
    </row>
    <row r="13" spans="1:33" x14ac:dyDescent="0.25">
      <c r="A13" s="2" t="s">
        <v>280</v>
      </c>
      <c r="B13" s="19" t="s">
        <v>39</v>
      </c>
      <c r="C13" s="46" t="s">
        <v>574</v>
      </c>
      <c r="D13" s="131">
        <f t="shared" si="1"/>
        <v>0</v>
      </c>
      <c r="E13" s="131">
        <f t="shared" si="0"/>
        <v>0</v>
      </c>
      <c r="F13" s="131">
        <f t="shared" si="0"/>
        <v>0</v>
      </c>
      <c r="G13" s="131">
        <f t="shared" si="0"/>
        <v>10123.76719807675</v>
      </c>
      <c r="H13" s="131">
        <f t="shared" si="0"/>
        <v>0</v>
      </c>
      <c r="I13" s="131">
        <f t="shared" si="0"/>
        <v>0</v>
      </c>
      <c r="J13" s="131">
        <f t="shared" si="0"/>
        <v>0</v>
      </c>
      <c r="K13" s="131">
        <f t="shared" si="0"/>
        <v>0</v>
      </c>
      <c r="L13" s="141"/>
      <c r="M13" s="141"/>
      <c r="N13" s="131">
        <v>0</v>
      </c>
      <c r="O13" s="131">
        <v>0</v>
      </c>
      <c r="P13" s="131">
        <v>0</v>
      </c>
      <c r="Q13" s="131">
        <v>10123.76719807675</v>
      </c>
      <c r="R13" s="131">
        <v>0</v>
      </c>
      <c r="S13" s="131">
        <v>0</v>
      </c>
      <c r="T13" s="131">
        <v>0</v>
      </c>
      <c r="U13" s="131">
        <v>0</v>
      </c>
      <c r="V13" s="141"/>
      <c r="W13" s="141"/>
      <c r="X13" s="131">
        <v>0</v>
      </c>
      <c r="Y13" s="131">
        <v>0</v>
      </c>
      <c r="Z13" s="131">
        <v>0</v>
      </c>
      <c r="AA13" s="131">
        <v>0</v>
      </c>
      <c r="AB13" s="131">
        <v>0</v>
      </c>
      <c r="AC13" s="131">
        <v>0</v>
      </c>
      <c r="AD13" s="131">
        <v>0</v>
      </c>
      <c r="AE13" s="131">
        <v>0</v>
      </c>
      <c r="AF13" s="152"/>
    </row>
    <row r="14" spans="1:33" x14ac:dyDescent="0.25">
      <c r="A14" s="2" t="s">
        <v>281</v>
      </c>
      <c r="B14" s="19" t="s">
        <v>40</v>
      </c>
      <c r="C14" s="46" t="s">
        <v>574</v>
      </c>
      <c r="D14" s="131">
        <f t="shared" si="1"/>
        <v>521848.61300140416</v>
      </c>
      <c r="E14" s="131">
        <f t="shared" si="0"/>
        <v>545304.17284738098</v>
      </c>
      <c r="F14" s="131">
        <f t="shared" si="0"/>
        <v>567558.99975203234</v>
      </c>
      <c r="G14" s="131">
        <f t="shared" si="0"/>
        <v>590844.27933624876</v>
      </c>
      <c r="H14" s="131">
        <f t="shared" si="0"/>
        <v>637670.01461256086</v>
      </c>
      <c r="I14" s="131">
        <f t="shared" si="0"/>
        <v>694710.64412096003</v>
      </c>
      <c r="J14" s="131">
        <f t="shared" si="0"/>
        <v>750007.89692857163</v>
      </c>
      <c r="K14" s="131">
        <f t="shared" si="0"/>
        <v>790000.69814259023</v>
      </c>
      <c r="L14" s="141"/>
      <c r="M14" s="141"/>
      <c r="N14" s="131">
        <v>521848.61300140416</v>
      </c>
      <c r="O14" s="131">
        <v>545304.17284738098</v>
      </c>
      <c r="P14" s="131">
        <v>567558.99975203234</v>
      </c>
      <c r="Q14" s="131">
        <v>590844.27933624876</v>
      </c>
      <c r="R14" s="131">
        <v>637670.01461256086</v>
      </c>
      <c r="S14" s="131">
        <v>694710.64412096003</v>
      </c>
      <c r="T14" s="131">
        <v>750007.89692857163</v>
      </c>
      <c r="U14" s="131">
        <v>790000.69814259023</v>
      </c>
      <c r="V14" s="141"/>
      <c r="W14" s="141"/>
      <c r="X14" s="131">
        <v>31534.261832562101</v>
      </c>
      <c r="Y14" s="131">
        <v>32810.912311699161</v>
      </c>
      <c r="Z14" s="131">
        <v>34691.842004888465</v>
      </c>
      <c r="AA14" s="131">
        <v>36884.812372973836</v>
      </c>
      <c r="AB14" s="131">
        <v>39134.586284681653</v>
      </c>
      <c r="AC14" s="131">
        <v>41595.514022628129</v>
      </c>
      <c r="AD14" s="131">
        <v>44163.879556614673</v>
      </c>
      <c r="AE14" s="131">
        <v>46592.689509335345</v>
      </c>
      <c r="AF14" s="152"/>
    </row>
    <row r="15" spans="1:33" x14ac:dyDescent="0.25">
      <c r="A15" s="2"/>
      <c r="B15" s="19"/>
      <c r="C15" s="46"/>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51"/>
      <c r="AG15" s="46"/>
    </row>
    <row r="16" spans="1:33" ht="15.75" x14ac:dyDescent="0.25">
      <c r="A16" s="2"/>
      <c r="B16" s="21" t="s">
        <v>521</v>
      </c>
      <c r="C16" s="46"/>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51"/>
      <c r="AG16" s="46"/>
    </row>
    <row r="17" spans="1:32" x14ac:dyDescent="0.25">
      <c r="A17" s="2"/>
      <c r="B17" s="10" t="s">
        <v>447</v>
      </c>
      <c r="C17" s="11"/>
      <c r="D17" s="153"/>
      <c r="E17" s="153"/>
      <c r="F17" s="153"/>
      <c r="G17" s="153"/>
      <c r="H17" s="153"/>
      <c r="I17" s="153"/>
      <c r="J17" s="153"/>
      <c r="K17" s="153"/>
      <c r="L17" s="141"/>
      <c r="M17" s="141"/>
      <c r="N17" s="153"/>
      <c r="O17" s="153"/>
      <c r="P17" s="153"/>
      <c r="Q17" s="153"/>
      <c r="R17" s="153"/>
      <c r="S17" s="153"/>
      <c r="T17" s="153"/>
      <c r="U17" s="153"/>
      <c r="V17" s="141"/>
      <c r="W17" s="141"/>
      <c r="X17" s="153"/>
      <c r="Y17" s="153"/>
      <c r="Z17" s="153"/>
      <c r="AA17" s="153"/>
      <c r="AB17" s="153"/>
      <c r="AC17" s="153"/>
      <c r="AD17" s="153"/>
      <c r="AE17" s="153"/>
      <c r="AF17" s="152"/>
    </row>
    <row r="18" spans="1:32" x14ac:dyDescent="0.25">
      <c r="A18" s="2" t="s">
        <v>282</v>
      </c>
      <c r="B18" s="9" t="s">
        <v>34</v>
      </c>
      <c r="C18" s="46" t="s">
        <v>574</v>
      </c>
      <c r="D18" s="131">
        <f>N18</f>
        <v>83547.88931617653</v>
      </c>
      <c r="E18" s="131">
        <f t="shared" ref="E18:K24" si="2">O18</f>
        <v>87495.497367800723</v>
      </c>
      <c r="F18" s="131">
        <f t="shared" si="2"/>
        <v>97888.561595758729</v>
      </c>
      <c r="G18" s="131">
        <f t="shared" si="2"/>
        <v>109025.09529889729</v>
      </c>
      <c r="H18" s="131">
        <f t="shared" si="2"/>
        <v>118468.20026914467</v>
      </c>
      <c r="I18" s="131">
        <f t="shared" si="2"/>
        <v>125232.85130292601</v>
      </c>
      <c r="J18" s="131">
        <f t="shared" si="2"/>
        <v>134927.74301418412</v>
      </c>
      <c r="K18" s="131">
        <f t="shared" si="2"/>
        <v>143735.02515951486</v>
      </c>
      <c r="L18" s="141"/>
      <c r="M18" s="141"/>
      <c r="N18" s="131">
        <v>83547.88931617653</v>
      </c>
      <c r="O18" s="131">
        <v>87495.497367800723</v>
      </c>
      <c r="P18" s="131">
        <v>97888.561595758729</v>
      </c>
      <c r="Q18" s="131">
        <v>109025.09529889729</v>
      </c>
      <c r="R18" s="131">
        <v>118468.20026914467</v>
      </c>
      <c r="S18" s="131">
        <v>125232.85130292601</v>
      </c>
      <c r="T18" s="131">
        <v>134927.74301418412</v>
      </c>
      <c r="U18" s="131">
        <v>143735.02515951486</v>
      </c>
      <c r="V18" s="141"/>
      <c r="W18" s="141"/>
      <c r="X18" s="131">
        <v>0</v>
      </c>
      <c r="Y18" s="131">
        <v>0</v>
      </c>
      <c r="Z18" s="131">
        <v>0</v>
      </c>
      <c r="AA18" s="131">
        <v>0</v>
      </c>
      <c r="AB18" s="131">
        <v>0</v>
      </c>
      <c r="AC18" s="131">
        <v>0</v>
      </c>
      <c r="AD18" s="131">
        <v>0</v>
      </c>
      <c r="AE18" s="131">
        <v>0</v>
      </c>
      <c r="AF18" s="152"/>
    </row>
    <row r="19" spans="1:32" x14ac:dyDescent="0.25">
      <c r="A19" s="2" t="s">
        <v>283</v>
      </c>
      <c r="B19" s="9" t="s">
        <v>35</v>
      </c>
      <c r="C19" s="46" t="s">
        <v>574</v>
      </c>
      <c r="D19" s="131">
        <f t="shared" ref="D19:D24" si="3">N19</f>
        <v>2304.6339231584602</v>
      </c>
      <c r="E19" s="131">
        <f t="shared" si="2"/>
        <v>3298.260848236102</v>
      </c>
      <c r="F19" s="131">
        <f t="shared" si="2"/>
        <v>2439.9927714867986</v>
      </c>
      <c r="G19" s="131">
        <f t="shared" si="2"/>
        <v>4745.47344210139</v>
      </c>
      <c r="H19" s="131">
        <f t="shared" si="2"/>
        <v>2156.2542139082998</v>
      </c>
      <c r="I19" s="131">
        <f t="shared" si="2"/>
        <v>3563.1572469624748</v>
      </c>
      <c r="J19" s="131">
        <f t="shared" si="2"/>
        <v>4573.1593084181441</v>
      </c>
      <c r="K19" s="131">
        <f t="shared" si="2"/>
        <v>2529.7364428074702</v>
      </c>
      <c r="L19" s="141"/>
      <c r="M19" s="141"/>
      <c r="N19" s="131">
        <v>2304.6339231584602</v>
      </c>
      <c r="O19" s="131">
        <v>3298.260848236102</v>
      </c>
      <c r="P19" s="131">
        <v>2439.9927714867986</v>
      </c>
      <c r="Q19" s="131">
        <v>4745.47344210139</v>
      </c>
      <c r="R19" s="131">
        <v>2156.2542139082998</v>
      </c>
      <c r="S19" s="131">
        <v>3563.1572469624748</v>
      </c>
      <c r="T19" s="131">
        <v>4573.1593084181441</v>
      </c>
      <c r="U19" s="131">
        <v>2529.7364428074702</v>
      </c>
      <c r="V19" s="141"/>
      <c r="W19" s="141"/>
      <c r="X19" s="131">
        <v>0</v>
      </c>
      <c r="Y19" s="131">
        <v>0</v>
      </c>
      <c r="Z19" s="131">
        <v>0</v>
      </c>
      <c r="AA19" s="131">
        <v>0</v>
      </c>
      <c r="AB19" s="131">
        <v>0</v>
      </c>
      <c r="AC19" s="131">
        <v>0</v>
      </c>
      <c r="AD19" s="131">
        <v>0</v>
      </c>
      <c r="AE19" s="131">
        <v>0</v>
      </c>
      <c r="AF19" s="152"/>
    </row>
    <row r="20" spans="1:32" x14ac:dyDescent="0.25">
      <c r="A20" s="2" t="s">
        <v>284</v>
      </c>
      <c r="B20" s="9" t="s">
        <v>36</v>
      </c>
      <c r="C20" s="46" t="s">
        <v>574</v>
      </c>
      <c r="D20" s="131">
        <f t="shared" si="3"/>
        <v>-3974.9740224631455</v>
      </c>
      <c r="E20" s="131">
        <f t="shared" si="2"/>
        <v>-4336.2818660197072</v>
      </c>
      <c r="F20" s="131">
        <f t="shared" si="2"/>
        <v>-4755.7160318246679</v>
      </c>
      <c r="G20" s="131">
        <f t="shared" si="2"/>
        <v>-5268.1825863458507</v>
      </c>
      <c r="H20" s="131">
        <f t="shared" si="2"/>
        <v>-5746.6331325043011</v>
      </c>
      <c r="I20" s="131">
        <f t="shared" si="2"/>
        <v>-6114.8158835521162</v>
      </c>
      <c r="J20" s="131">
        <f t="shared" si="2"/>
        <v>-6603.6710040343132</v>
      </c>
      <c r="K20" s="131">
        <f t="shared" si="2"/>
        <v>-7107.6199214533435</v>
      </c>
      <c r="L20" s="141"/>
      <c r="M20" s="141"/>
      <c r="N20" s="131">
        <v>-3974.9740224631455</v>
      </c>
      <c r="O20" s="131">
        <v>-4336.2818660197072</v>
      </c>
      <c r="P20" s="131">
        <v>-4755.7160318246679</v>
      </c>
      <c r="Q20" s="131">
        <v>-5268.1825863458507</v>
      </c>
      <c r="R20" s="131">
        <v>-5746.6331325043011</v>
      </c>
      <c r="S20" s="131">
        <v>-6114.8158835521162</v>
      </c>
      <c r="T20" s="131">
        <v>-6603.6710040343132</v>
      </c>
      <c r="U20" s="131">
        <v>-7107.6199214533435</v>
      </c>
      <c r="V20" s="141"/>
      <c r="W20" s="141"/>
      <c r="X20" s="131">
        <v>0</v>
      </c>
      <c r="Y20" s="131">
        <v>0</v>
      </c>
      <c r="Z20" s="131">
        <v>0</v>
      </c>
      <c r="AA20" s="131">
        <v>0</v>
      </c>
      <c r="AB20" s="131">
        <v>0</v>
      </c>
      <c r="AC20" s="131">
        <v>0</v>
      </c>
      <c r="AD20" s="131">
        <v>0</v>
      </c>
      <c r="AE20" s="131">
        <v>0</v>
      </c>
      <c r="AF20" s="152"/>
    </row>
    <row r="21" spans="1:32" x14ac:dyDescent="0.25">
      <c r="A21" s="2" t="s">
        <v>285</v>
      </c>
      <c r="B21" s="9" t="s">
        <v>37</v>
      </c>
      <c r="C21" s="46" t="s">
        <v>574</v>
      </c>
      <c r="D21" s="131">
        <f t="shared" si="3"/>
        <v>-1670.3400993046853</v>
      </c>
      <c r="E21" s="131">
        <f t="shared" si="2"/>
        <v>-1038.0210177836052</v>
      </c>
      <c r="F21" s="131">
        <f t="shared" si="2"/>
        <v>-2315.7232603378693</v>
      </c>
      <c r="G21" s="131">
        <f t="shared" si="2"/>
        <v>-522.70914424446073</v>
      </c>
      <c r="H21" s="131">
        <f t="shared" si="2"/>
        <v>-3590.3789185960013</v>
      </c>
      <c r="I21" s="131">
        <f t="shared" si="2"/>
        <v>-2551.6586365896414</v>
      </c>
      <c r="J21" s="131">
        <f t="shared" si="2"/>
        <v>-2030.5116956161692</v>
      </c>
      <c r="K21" s="131">
        <f t="shared" si="2"/>
        <v>-4577.8834786458738</v>
      </c>
      <c r="L21" s="141"/>
      <c r="M21" s="141"/>
      <c r="N21" s="131">
        <v>-1670.3400993046853</v>
      </c>
      <c r="O21" s="131">
        <v>-1038.0210177836052</v>
      </c>
      <c r="P21" s="131">
        <v>-2315.7232603378693</v>
      </c>
      <c r="Q21" s="131">
        <v>-522.70914424446073</v>
      </c>
      <c r="R21" s="131">
        <v>-3590.3789185960013</v>
      </c>
      <c r="S21" s="131">
        <v>-2551.6586365896414</v>
      </c>
      <c r="T21" s="131">
        <v>-2030.5116956161692</v>
      </c>
      <c r="U21" s="131">
        <v>-4577.8834786458738</v>
      </c>
      <c r="V21" s="141"/>
      <c r="W21" s="141"/>
      <c r="X21" s="131">
        <v>0</v>
      </c>
      <c r="Y21" s="131">
        <v>0</v>
      </c>
      <c r="Z21" s="131">
        <v>0</v>
      </c>
      <c r="AA21" s="131">
        <v>0</v>
      </c>
      <c r="AB21" s="131">
        <v>0</v>
      </c>
      <c r="AC21" s="131">
        <v>0</v>
      </c>
      <c r="AD21" s="131">
        <v>0</v>
      </c>
      <c r="AE21" s="131">
        <v>0</v>
      </c>
      <c r="AF21" s="152"/>
    </row>
    <row r="22" spans="1:32" x14ac:dyDescent="0.25">
      <c r="A22" s="2" t="s">
        <v>286</v>
      </c>
      <c r="B22" s="9" t="s">
        <v>38</v>
      </c>
      <c r="C22" s="46" t="s">
        <v>574</v>
      </c>
      <c r="D22" s="131">
        <f t="shared" si="3"/>
        <v>5617.9481509288689</v>
      </c>
      <c r="E22" s="131">
        <f t="shared" si="2"/>
        <v>11431.085245741608</v>
      </c>
      <c r="F22" s="131">
        <f t="shared" si="2"/>
        <v>13452.256963476413</v>
      </c>
      <c r="G22" s="131">
        <f t="shared" si="2"/>
        <v>9965.8141144918518</v>
      </c>
      <c r="H22" s="131">
        <f t="shared" si="2"/>
        <v>10355.029952377336</v>
      </c>
      <c r="I22" s="131">
        <f t="shared" si="2"/>
        <v>12246.550347847753</v>
      </c>
      <c r="J22" s="131">
        <f t="shared" si="2"/>
        <v>10837.793840946882</v>
      </c>
      <c r="K22" s="131">
        <f t="shared" si="2"/>
        <v>7653.642018574089</v>
      </c>
      <c r="L22" s="141"/>
      <c r="M22" s="141"/>
      <c r="N22" s="131">
        <v>5617.9481509288689</v>
      </c>
      <c r="O22" s="131">
        <v>11431.085245741608</v>
      </c>
      <c r="P22" s="131">
        <v>13452.256963476413</v>
      </c>
      <c r="Q22" s="131">
        <v>9965.8141144918518</v>
      </c>
      <c r="R22" s="131">
        <v>10355.029952377336</v>
      </c>
      <c r="S22" s="131">
        <v>12246.550347847753</v>
      </c>
      <c r="T22" s="131">
        <v>10837.793840946882</v>
      </c>
      <c r="U22" s="131">
        <v>7653.642018574089</v>
      </c>
      <c r="V22" s="141"/>
      <c r="W22" s="141"/>
      <c r="X22" s="131">
        <v>0</v>
      </c>
      <c r="Y22" s="131">
        <v>0</v>
      </c>
      <c r="Z22" s="131">
        <v>0</v>
      </c>
      <c r="AA22" s="131">
        <v>0</v>
      </c>
      <c r="AB22" s="131">
        <v>0</v>
      </c>
      <c r="AC22" s="131">
        <v>0</v>
      </c>
      <c r="AD22" s="131">
        <v>0</v>
      </c>
      <c r="AE22" s="131">
        <v>0</v>
      </c>
      <c r="AF22" s="152"/>
    </row>
    <row r="23" spans="1:32" x14ac:dyDescent="0.25">
      <c r="A23" s="2" t="s">
        <v>287</v>
      </c>
      <c r="B23" s="9" t="s">
        <v>39</v>
      </c>
      <c r="C23" s="46" t="s">
        <v>574</v>
      </c>
      <c r="D23" s="131">
        <f t="shared" si="3"/>
        <v>0</v>
      </c>
      <c r="E23" s="131">
        <f t="shared" si="2"/>
        <v>0</v>
      </c>
      <c r="F23" s="131">
        <f t="shared" si="2"/>
        <v>0</v>
      </c>
      <c r="G23" s="131">
        <f t="shared" si="2"/>
        <v>0</v>
      </c>
      <c r="H23" s="131">
        <f t="shared" si="2"/>
        <v>0</v>
      </c>
      <c r="I23" s="131">
        <f t="shared" si="2"/>
        <v>0</v>
      </c>
      <c r="J23" s="131">
        <f t="shared" si="2"/>
        <v>0</v>
      </c>
      <c r="K23" s="131">
        <f t="shared" si="2"/>
        <v>0</v>
      </c>
      <c r="L23" s="141"/>
      <c r="M23" s="141"/>
      <c r="N23" s="131">
        <v>0</v>
      </c>
      <c r="O23" s="131">
        <v>0</v>
      </c>
      <c r="P23" s="131">
        <v>0</v>
      </c>
      <c r="Q23" s="131">
        <v>0</v>
      </c>
      <c r="R23" s="131">
        <v>0</v>
      </c>
      <c r="S23" s="131">
        <v>0</v>
      </c>
      <c r="T23" s="131">
        <v>0</v>
      </c>
      <c r="U23" s="131">
        <v>0</v>
      </c>
      <c r="V23" s="141"/>
      <c r="W23" s="141"/>
      <c r="X23" s="131">
        <v>0</v>
      </c>
      <c r="Y23" s="131">
        <v>0</v>
      </c>
      <c r="Z23" s="131">
        <v>0</v>
      </c>
      <c r="AA23" s="131">
        <v>0</v>
      </c>
      <c r="AB23" s="131">
        <v>0</v>
      </c>
      <c r="AC23" s="131">
        <v>0</v>
      </c>
      <c r="AD23" s="131">
        <v>0</v>
      </c>
      <c r="AE23" s="131">
        <v>0</v>
      </c>
      <c r="AF23" s="152"/>
    </row>
    <row r="24" spans="1:32" x14ac:dyDescent="0.25">
      <c r="A24" s="2" t="s">
        <v>288</v>
      </c>
      <c r="B24" s="9" t="s">
        <v>41</v>
      </c>
      <c r="C24" s="46" t="s">
        <v>574</v>
      </c>
      <c r="D24" s="131">
        <f t="shared" si="3"/>
        <v>87495.497367800723</v>
      </c>
      <c r="E24" s="131">
        <f t="shared" si="2"/>
        <v>97888.561595758729</v>
      </c>
      <c r="F24" s="131">
        <f t="shared" si="2"/>
        <v>109025.09529889729</v>
      </c>
      <c r="G24" s="131">
        <f t="shared" si="2"/>
        <v>118468.20026914467</v>
      </c>
      <c r="H24" s="131">
        <f t="shared" si="2"/>
        <v>125232.85130292601</v>
      </c>
      <c r="I24" s="131">
        <f t="shared" si="2"/>
        <v>134927.74301418412</v>
      </c>
      <c r="J24" s="131">
        <f t="shared" si="2"/>
        <v>143735.02515951486</v>
      </c>
      <c r="K24" s="131">
        <f t="shared" si="2"/>
        <v>146810.78369944304</v>
      </c>
      <c r="L24" s="141"/>
      <c r="M24" s="141"/>
      <c r="N24" s="131">
        <v>87495.497367800723</v>
      </c>
      <c r="O24" s="131">
        <v>97888.561595758729</v>
      </c>
      <c r="P24" s="131">
        <v>109025.09529889729</v>
      </c>
      <c r="Q24" s="131">
        <v>118468.20026914467</v>
      </c>
      <c r="R24" s="131">
        <v>125232.85130292601</v>
      </c>
      <c r="S24" s="131">
        <v>134927.74301418412</v>
      </c>
      <c r="T24" s="131">
        <v>143735.02515951486</v>
      </c>
      <c r="U24" s="131">
        <v>146810.78369944304</v>
      </c>
      <c r="V24" s="141"/>
      <c r="W24" s="141"/>
      <c r="X24" s="131">
        <v>0</v>
      </c>
      <c r="Y24" s="131">
        <v>0</v>
      </c>
      <c r="Z24" s="131">
        <v>0</v>
      </c>
      <c r="AA24" s="131">
        <v>0</v>
      </c>
      <c r="AB24" s="131">
        <v>0</v>
      </c>
      <c r="AC24" s="131">
        <v>0</v>
      </c>
      <c r="AD24" s="131">
        <v>0</v>
      </c>
      <c r="AE24" s="131">
        <v>0</v>
      </c>
      <c r="AF24" s="152"/>
    </row>
    <row r="25" spans="1:32" x14ac:dyDescent="0.25">
      <c r="A25" s="2"/>
      <c r="B25" s="10" t="s">
        <v>448</v>
      </c>
      <c r="C25" s="11"/>
      <c r="D25" s="153"/>
      <c r="E25" s="153"/>
      <c r="F25" s="153"/>
      <c r="G25" s="153"/>
      <c r="H25" s="153"/>
      <c r="I25" s="153"/>
      <c r="J25" s="153"/>
      <c r="K25" s="153"/>
      <c r="L25" s="141"/>
      <c r="M25" s="141"/>
      <c r="N25" s="153"/>
      <c r="O25" s="153"/>
      <c r="P25" s="153"/>
      <c r="Q25" s="153"/>
      <c r="R25" s="153"/>
      <c r="S25" s="153"/>
      <c r="T25" s="153"/>
      <c r="U25" s="153"/>
      <c r="V25" s="141"/>
      <c r="W25" s="141"/>
      <c r="X25" s="153"/>
      <c r="Y25" s="153"/>
      <c r="Z25" s="153"/>
      <c r="AA25" s="153"/>
      <c r="AB25" s="153"/>
      <c r="AC25" s="153"/>
      <c r="AD25" s="153"/>
      <c r="AE25" s="153"/>
      <c r="AF25" s="152"/>
    </row>
    <row r="26" spans="1:32" x14ac:dyDescent="0.25">
      <c r="A26" s="2" t="s">
        <v>289</v>
      </c>
      <c r="B26" s="9" t="s">
        <v>34</v>
      </c>
      <c r="C26" s="46" t="s">
        <v>574</v>
      </c>
      <c r="D26" s="131">
        <f>N26</f>
        <v>219404.65496260312</v>
      </c>
      <c r="E26" s="131">
        <f t="shared" ref="E26:K32" si="4">O26</f>
        <v>224405.12989212116</v>
      </c>
      <c r="F26" s="131">
        <f t="shared" si="4"/>
        <v>231304.64635873536</v>
      </c>
      <c r="G26" s="131">
        <f t="shared" si="4"/>
        <v>236916.79783312351</v>
      </c>
      <c r="H26" s="131">
        <f t="shared" si="4"/>
        <v>248875.37146458938</v>
      </c>
      <c r="I26" s="131">
        <f t="shared" si="4"/>
        <v>254270.85482553081</v>
      </c>
      <c r="J26" s="131">
        <f t="shared" si="4"/>
        <v>263702.13305258937</v>
      </c>
      <c r="K26" s="131">
        <f t="shared" si="4"/>
        <v>275600.12080715544</v>
      </c>
      <c r="L26" s="141"/>
      <c r="M26" s="141"/>
      <c r="N26" s="131">
        <v>219404.65496260312</v>
      </c>
      <c r="O26" s="131">
        <v>224405.12989212116</v>
      </c>
      <c r="P26" s="131">
        <v>231304.64635873536</v>
      </c>
      <c r="Q26" s="131">
        <v>236916.79783312351</v>
      </c>
      <c r="R26" s="131">
        <v>248875.37146458938</v>
      </c>
      <c r="S26" s="131">
        <v>254270.85482553081</v>
      </c>
      <c r="T26" s="131">
        <v>263702.13305258937</v>
      </c>
      <c r="U26" s="131">
        <v>275600.12080715544</v>
      </c>
      <c r="V26" s="141"/>
      <c r="W26" s="141"/>
      <c r="X26" s="131">
        <v>0</v>
      </c>
      <c r="Y26" s="131">
        <v>0</v>
      </c>
      <c r="Z26" s="131">
        <v>0</v>
      </c>
      <c r="AA26" s="131">
        <v>0</v>
      </c>
      <c r="AB26" s="131">
        <v>0</v>
      </c>
      <c r="AC26" s="131">
        <v>0</v>
      </c>
      <c r="AD26" s="131">
        <v>0</v>
      </c>
      <c r="AE26" s="131">
        <v>0</v>
      </c>
      <c r="AF26" s="152"/>
    </row>
    <row r="27" spans="1:32" x14ac:dyDescent="0.25">
      <c r="A27" s="2" t="s">
        <v>290</v>
      </c>
      <c r="B27" s="9" t="s">
        <v>35</v>
      </c>
      <c r="C27" s="46" t="s">
        <v>574</v>
      </c>
      <c r="D27" s="131">
        <f t="shared" ref="D27:D32" si="5">N27</f>
        <v>5951.1742609063785</v>
      </c>
      <c r="E27" s="131">
        <f t="shared" si="4"/>
        <v>8072.1492531065023</v>
      </c>
      <c r="F27" s="131">
        <f t="shared" si="4"/>
        <v>5501.3860101753389</v>
      </c>
      <c r="G27" s="131">
        <f t="shared" si="4"/>
        <v>10312.142988937732</v>
      </c>
      <c r="H27" s="131">
        <f t="shared" si="4"/>
        <v>4529.8110990066516</v>
      </c>
      <c r="I27" s="131">
        <f t="shared" si="4"/>
        <v>7234.5796620999317</v>
      </c>
      <c r="J27" s="131">
        <f t="shared" si="4"/>
        <v>8937.7605930338159</v>
      </c>
      <c r="K27" s="131">
        <f t="shared" si="4"/>
        <v>4850.5621262059531</v>
      </c>
      <c r="L27" s="141"/>
      <c r="M27" s="141"/>
      <c r="N27" s="131">
        <v>5951.1742609063785</v>
      </c>
      <c r="O27" s="131">
        <v>8072.1492531065023</v>
      </c>
      <c r="P27" s="131">
        <v>5501.3860101753389</v>
      </c>
      <c r="Q27" s="131">
        <v>10312.142988937732</v>
      </c>
      <c r="R27" s="131">
        <v>4529.8110990066516</v>
      </c>
      <c r="S27" s="131">
        <v>7234.5796620999317</v>
      </c>
      <c r="T27" s="131">
        <v>8937.7605930338159</v>
      </c>
      <c r="U27" s="131">
        <v>4850.5621262059531</v>
      </c>
      <c r="V27" s="141"/>
      <c r="W27" s="141"/>
      <c r="X27" s="131">
        <v>0</v>
      </c>
      <c r="Y27" s="131">
        <v>0</v>
      </c>
      <c r="Z27" s="131">
        <v>0</v>
      </c>
      <c r="AA27" s="131">
        <v>0</v>
      </c>
      <c r="AB27" s="131">
        <v>0</v>
      </c>
      <c r="AC27" s="131">
        <v>0</v>
      </c>
      <c r="AD27" s="131">
        <v>0</v>
      </c>
      <c r="AE27" s="131">
        <v>0</v>
      </c>
      <c r="AF27" s="152"/>
    </row>
    <row r="28" spans="1:32" x14ac:dyDescent="0.25">
      <c r="A28" s="2" t="s">
        <v>291</v>
      </c>
      <c r="B28" s="9" t="s">
        <v>36</v>
      </c>
      <c r="C28" s="46" t="s">
        <v>574</v>
      </c>
      <c r="D28" s="131">
        <f t="shared" si="5"/>
        <v>-8133.9069203018998</v>
      </c>
      <c r="E28" s="131">
        <f t="shared" si="4"/>
        <v>-8610.9606446540311</v>
      </c>
      <c r="F28" s="131">
        <f t="shared" si="4"/>
        <v>-9023.7921908538028</v>
      </c>
      <c r="G28" s="131">
        <f t="shared" si="4"/>
        <v>-9683.5061832384872</v>
      </c>
      <c r="H28" s="131">
        <f t="shared" si="4"/>
        <v>-10388.243081310728</v>
      </c>
      <c r="I28" s="131">
        <f t="shared" si="4"/>
        <v>-10806.495749859405</v>
      </c>
      <c r="J28" s="131">
        <f t="shared" si="4"/>
        <v>-11381.428232983679</v>
      </c>
      <c r="K28" s="131">
        <f t="shared" si="4"/>
        <v>-12063.738333018331</v>
      </c>
      <c r="L28" s="141"/>
      <c r="M28" s="141"/>
      <c r="N28" s="131">
        <v>-8133.9069203018998</v>
      </c>
      <c r="O28" s="131">
        <v>-8610.9606446540311</v>
      </c>
      <c r="P28" s="131">
        <v>-9023.7921908538028</v>
      </c>
      <c r="Q28" s="131">
        <v>-9683.5061832384872</v>
      </c>
      <c r="R28" s="131">
        <v>-10388.243081310728</v>
      </c>
      <c r="S28" s="131">
        <v>-10806.495749859405</v>
      </c>
      <c r="T28" s="131">
        <v>-11381.428232983679</v>
      </c>
      <c r="U28" s="131">
        <v>-12063.738333018331</v>
      </c>
      <c r="V28" s="141"/>
      <c r="W28" s="141"/>
      <c r="X28" s="131">
        <v>0</v>
      </c>
      <c r="Y28" s="131">
        <v>0</v>
      </c>
      <c r="Z28" s="131">
        <v>0</v>
      </c>
      <c r="AA28" s="131">
        <v>0</v>
      </c>
      <c r="AB28" s="131">
        <v>0</v>
      </c>
      <c r="AC28" s="131">
        <v>0</v>
      </c>
      <c r="AD28" s="131">
        <v>0</v>
      </c>
      <c r="AE28" s="131">
        <v>0</v>
      </c>
      <c r="AF28" s="152"/>
    </row>
    <row r="29" spans="1:32" x14ac:dyDescent="0.25">
      <c r="A29" s="2" t="s">
        <v>292</v>
      </c>
      <c r="B29" s="9" t="s">
        <v>37</v>
      </c>
      <c r="C29" s="46" t="s">
        <v>574</v>
      </c>
      <c r="D29" s="131">
        <f t="shared" si="5"/>
        <v>-2182.7326593955213</v>
      </c>
      <c r="E29" s="131">
        <f t="shared" si="4"/>
        <v>-538.81139154752873</v>
      </c>
      <c r="F29" s="131">
        <f t="shared" si="4"/>
        <v>-3522.4061806784639</v>
      </c>
      <c r="G29" s="131">
        <f t="shared" si="4"/>
        <v>628.63680569924509</v>
      </c>
      <c r="H29" s="131">
        <f t="shared" si="4"/>
        <v>-5858.431982304076</v>
      </c>
      <c r="I29" s="131">
        <f t="shared" si="4"/>
        <v>-3571.9160877594732</v>
      </c>
      <c r="J29" s="131">
        <f t="shared" si="4"/>
        <v>-2443.6676399498629</v>
      </c>
      <c r="K29" s="131">
        <f t="shared" si="4"/>
        <v>-7213.176206812378</v>
      </c>
      <c r="L29" s="141"/>
      <c r="M29" s="141"/>
      <c r="N29" s="131">
        <v>-2182.7326593955213</v>
      </c>
      <c r="O29" s="131">
        <v>-538.81139154752873</v>
      </c>
      <c r="P29" s="131">
        <v>-3522.4061806784639</v>
      </c>
      <c r="Q29" s="131">
        <v>628.63680569924509</v>
      </c>
      <c r="R29" s="131">
        <v>-5858.431982304076</v>
      </c>
      <c r="S29" s="131">
        <v>-3571.9160877594732</v>
      </c>
      <c r="T29" s="131">
        <v>-2443.6676399498629</v>
      </c>
      <c r="U29" s="131">
        <v>-7213.176206812378</v>
      </c>
      <c r="V29" s="141"/>
      <c r="W29" s="141"/>
      <c r="X29" s="131">
        <v>0</v>
      </c>
      <c r="Y29" s="131">
        <v>0</v>
      </c>
      <c r="Z29" s="131">
        <v>0</v>
      </c>
      <c r="AA29" s="131">
        <v>0</v>
      </c>
      <c r="AB29" s="131">
        <v>0</v>
      </c>
      <c r="AC29" s="131">
        <v>0</v>
      </c>
      <c r="AD29" s="131">
        <v>0</v>
      </c>
      <c r="AE29" s="131">
        <v>0</v>
      </c>
      <c r="AF29" s="152"/>
    </row>
    <row r="30" spans="1:32" x14ac:dyDescent="0.25">
      <c r="A30" s="2" t="s">
        <v>293</v>
      </c>
      <c r="B30" s="9" t="s">
        <v>38</v>
      </c>
      <c r="C30" s="46" t="s">
        <v>574</v>
      </c>
      <c r="D30" s="131">
        <f t="shared" si="5"/>
        <v>7183.2075889135558</v>
      </c>
      <c r="E30" s="131">
        <f t="shared" si="4"/>
        <v>7438.3278581617369</v>
      </c>
      <c r="F30" s="131">
        <f t="shared" si="4"/>
        <v>9134.5576550665974</v>
      </c>
      <c r="G30" s="131">
        <f t="shared" si="4"/>
        <v>11329.936825766679</v>
      </c>
      <c r="H30" s="131">
        <f t="shared" si="4"/>
        <v>11253.91534324551</v>
      </c>
      <c r="I30" s="131">
        <f t="shared" si="4"/>
        <v>13003.194314818009</v>
      </c>
      <c r="J30" s="131">
        <f t="shared" si="4"/>
        <v>14341.655394515999</v>
      </c>
      <c r="K30" s="131">
        <f t="shared" si="4"/>
        <v>11356.138022310852</v>
      </c>
      <c r="L30" s="141"/>
      <c r="M30" s="141"/>
      <c r="N30" s="131">
        <v>7183.2075889135558</v>
      </c>
      <c r="O30" s="131">
        <v>7438.3278581617369</v>
      </c>
      <c r="P30" s="131">
        <v>9134.5576550665974</v>
      </c>
      <c r="Q30" s="131">
        <v>11329.936825766679</v>
      </c>
      <c r="R30" s="131">
        <v>11253.91534324551</v>
      </c>
      <c r="S30" s="131">
        <v>13003.194314818009</v>
      </c>
      <c r="T30" s="131">
        <v>14341.655394515999</v>
      </c>
      <c r="U30" s="131">
        <v>11356.138022310852</v>
      </c>
      <c r="V30" s="141"/>
      <c r="W30" s="141"/>
      <c r="X30" s="131">
        <v>0</v>
      </c>
      <c r="Y30" s="131">
        <v>0</v>
      </c>
      <c r="Z30" s="131">
        <v>0</v>
      </c>
      <c r="AA30" s="131">
        <v>0</v>
      </c>
      <c r="AB30" s="131">
        <v>0</v>
      </c>
      <c r="AC30" s="131">
        <v>0</v>
      </c>
      <c r="AD30" s="131">
        <v>0</v>
      </c>
      <c r="AE30" s="131">
        <v>0</v>
      </c>
      <c r="AF30" s="152"/>
    </row>
    <row r="31" spans="1:32" x14ac:dyDescent="0.25">
      <c r="A31" s="2" t="s">
        <v>294</v>
      </c>
      <c r="B31" s="9" t="s">
        <v>39</v>
      </c>
      <c r="C31" s="46" t="s">
        <v>574</v>
      </c>
      <c r="D31" s="131">
        <f t="shared" si="5"/>
        <v>0</v>
      </c>
      <c r="E31" s="131">
        <f t="shared" si="4"/>
        <v>0</v>
      </c>
      <c r="F31" s="131">
        <f t="shared" si="4"/>
        <v>0</v>
      </c>
      <c r="G31" s="131">
        <f t="shared" si="4"/>
        <v>0</v>
      </c>
      <c r="H31" s="131">
        <f t="shared" si="4"/>
        <v>0</v>
      </c>
      <c r="I31" s="131">
        <f t="shared" si="4"/>
        <v>0</v>
      </c>
      <c r="J31" s="131">
        <f t="shared" si="4"/>
        <v>0</v>
      </c>
      <c r="K31" s="131">
        <f t="shared" si="4"/>
        <v>0</v>
      </c>
      <c r="L31" s="141"/>
      <c r="M31" s="141"/>
      <c r="N31" s="131">
        <v>0</v>
      </c>
      <c r="O31" s="131">
        <v>0</v>
      </c>
      <c r="P31" s="131">
        <v>0</v>
      </c>
      <c r="Q31" s="131">
        <v>0</v>
      </c>
      <c r="R31" s="131">
        <v>0</v>
      </c>
      <c r="S31" s="131">
        <v>0</v>
      </c>
      <c r="T31" s="131">
        <v>0</v>
      </c>
      <c r="U31" s="131">
        <v>0</v>
      </c>
      <c r="V31" s="141"/>
      <c r="W31" s="141"/>
      <c r="X31" s="131">
        <v>0</v>
      </c>
      <c r="Y31" s="131">
        <v>0</v>
      </c>
      <c r="Z31" s="131">
        <v>0</v>
      </c>
      <c r="AA31" s="131">
        <v>0</v>
      </c>
      <c r="AB31" s="131">
        <v>0</v>
      </c>
      <c r="AC31" s="131">
        <v>0</v>
      </c>
      <c r="AD31" s="131">
        <v>0</v>
      </c>
      <c r="AE31" s="131">
        <v>0</v>
      </c>
      <c r="AF31" s="152"/>
    </row>
    <row r="32" spans="1:32" x14ac:dyDescent="0.25">
      <c r="A32" s="2" t="s">
        <v>295</v>
      </c>
      <c r="B32" s="9" t="s">
        <v>42</v>
      </c>
      <c r="C32" s="46" t="s">
        <v>574</v>
      </c>
      <c r="D32" s="131">
        <f t="shared" si="5"/>
        <v>224405.12989212116</v>
      </c>
      <c r="E32" s="131">
        <f t="shared" si="4"/>
        <v>231304.64635873536</v>
      </c>
      <c r="F32" s="131">
        <f t="shared" si="4"/>
        <v>236916.79783312351</v>
      </c>
      <c r="G32" s="131">
        <f t="shared" si="4"/>
        <v>248875.37146458938</v>
      </c>
      <c r="H32" s="131">
        <f t="shared" si="4"/>
        <v>254270.85482553081</v>
      </c>
      <c r="I32" s="131">
        <f t="shared" si="4"/>
        <v>263702.13305258937</v>
      </c>
      <c r="J32" s="131">
        <f t="shared" si="4"/>
        <v>275600.12080715544</v>
      </c>
      <c r="K32" s="131">
        <f t="shared" si="4"/>
        <v>279743.08262265398</v>
      </c>
      <c r="L32" s="141"/>
      <c r="M32" s="141"/>
      <c r="N32" s="131">
        <v>224405.12989212116</v>
      </c>
      <c r="O32" s="131">
        <v>231304.64635873536</v>
      </c>
      <c r="P32" s="131">
        <v>236916.79783312351</v>
      </c>
      <c r="Q32" s="131">
        <v>248875.37146458938</v>
      </c>
      <c r="R32" s="131">
        <v>254270.85482553081</v>
      </c>
      <c r="S32" s="131">
        <v>263702.13305258937</v>
      </c>
      <c r="T32" s="131">
        <v>275600.12080715544</v>
      </c>
      <c r="U32" s="131">
        <v>279743.08262265398</v>
      </c>
      <c r="V32" s="141"/>
      <c r="W32" s="141"/>
      <c r="X32" s="131">
        <v>0</v>
      </c>
      <c r="Y32" s="131">
        <v>0</v>
      </c>
      <c r="Z32" s="131">
        <v>0</v>
      </c>
      <c r="AA32" s="131">
        <v>0</v>
      </c>
      <c r="AB32" s="131">
        <v>0</v>
      </c>
      <c r="AC32" s="131">
        <v>0</v>
      </c>
      <c r="AD32" s="131">
        <v>0</v>
      </c>
      <c r="AE32" s="131">
        <v>0</v>
      </c>
      <c r="AF32" s="152"/>
    </row>
    <row r="33" spans="1:32" x14ac:dyDescent="0.25">
      <c r="A33" s="2"/>
      <c r="B33" s="10" t="s">
        <v>43</v>
      </c>
      <c r="C33" s="11"/>
      <c r="D33" s="153"/>
      <c r="E33" s="153"/>
      <c r="F33" s="153"/>
      <c r="G33" s="153"/>
      <c r="H33" s="153"/>
      <c r="I33" s="153"/>
      <c r="J33" s="153"/>
      <c r="K33" s="153"/>
      <c r="L33" s="141"/>
      <c r="M33" s="141"/>
      <c r="N33" s="153"/>
      <c r="O33" s="153"/>
      <c r="P33" s="153"/>
      <c r="Q33" s="153"/>
      <c r="R33" s="153"/>
      <c r="S33" s="153"/>
      <c r="T33" s="153"/>
      <c r="U33" s="153"/>
      <c r="V33" s="141"/>
      <c r="W33" s="141"/>
      <c r="X33" s="153"/>
      <c r="Y33" s="153"/>
      <c r="Z33" s="153"/>
      <c r="AA33" s="153"/>
      <c r="AB33" s="153"/>
      <c r="AC33" s="153"/>
      <c r="AD33" s="153"/>
      <c r="AE33" s="153"/>
      <c r="AF33" s="152"/>
    </row>
    <row r="34" spans="1:32" x14ac:dyDescent="0.25">
      <c r="A34" s="2" t="s">
        <v>296</v>
      </c>
      <c r="B34" s="9" t="s">
        <v>34</v>
      </c>
      <c r="C34" s="46" t="s">
        <v>574</v>
      </c>
      <c r="D34" s="131">
        <f>N34</f>
        <v>82509.540310447424</v>
      </c>
      <c r="E34" s="131">
        <f t="shared" ref="E34:K40" si="6">O34</f>
        <v>86093.27685963719</v>
      </c>
      <c r="F34" s="131">
        <f t="shared" si="6"/>
        <v>90885.853508151209</v>
      </c>
      <c r="G34" s="131">
        <f t="shared" si="6"/>
        <v>97431.320997334245</v>
      </c>
      <c r="H34" s="131">
        <f t="shared" si="6"/>
        <v>104664.39774732174</v>
      </c>
      <c r="I34" s="131">
        <f t="shared" si="6"/>
        <v>115889.01690747903</v>
      </c>
      <c r="J34" s="131">
        <f t="shared" si="6"/>
        <v>129742.33879408533</v>
      </c>
      <c r="K34" s="131">
        <f t="shared" si="6"/>
        <v>144862.04235693457</v>
      </c>
      <c r="L34" s="141"/>
      <c r="M34" s="141"/>
      <c r="N34" s="131">
        <v>82509.540310447424</v>
      </c>
      <c r="O34" s="131">
        <v>86093.27685963719</v>
      </c>
      <c r="P34" s="131">
        <v>90885.853508151209</v>
      </c>
      <c r="Q34" s="131">
        <v>97431.320997334245</v>
      </c>
      <c r="R34" s="131">
        <v>104664.39774732174</v>
      </c>
      <c r="S34" s="131">
        <v>115889.01690747903</v>
      </c>
      <c r="T34" s="131">
        <v>129742.33879408533</v>
      </c>
      <c r="U34" s="131">
        <v>144862.04235693457</v>
      </c>
      <c r="V34" s="141"/>
      <c r="W34" s="141"/>
      <c r="X34" s="131">
        <v>0</v>
      </c>
      <c r="Y34" s="131">
        <v>0</v>
      </c>
      <c r="Z34" s="131">
        <v>0</v>
      </c>
      <c r="AA34" s="131">
        <v>0</v>
      </c>
      <c r="AB34" s="131">
        <v>0</v>
      </c>
      <c r="AC34" s="131">
        <v>0</v>
      </c>
      <c r="AD34" s="131">
        <v>0</v>
      </c>
      <c r="AE34" s="131">
        <v>0</v>
      </c>
      <c r="AF34" s="152"/>
    </row>
    <row r="35" spans="1:32" x14ac:dyDescent="0.25">
      <c r="A35" s="2" t="s">
        <v>297</v>
      </c>
      <c r="B35" s="9" t="s">
        <v>35</v>
      </c>
      <c r="C35" s="46" t="s">
        <v>574</v>
      </c>
      <c r="D35" s="131">
        <f t="shared" ref="D35:D40" si="7">N35</f>
        <v>2279.5044833196512</v>
      </c>
      <c r="E35" s="131">
        <f t="shared" si="6"/>
        <v>3160.6462625076092</v>
      </c>
      <c r="F35" s="131">
        <f t="shared" si="6"/>
        <v>2230.0717774504556</v>
      </c>
      <c r="G35" s="131">
        <f t="shared" si="6"/>
        <v>4240.837808525921</v>
      </c>
      <c r="H35" s="131">
        <f t="shared" si="6"/>
        <v>1905.0095145879966</v>
      </c>
      <c r="I35" s="131">
        <f t="shared" si="6"/>
        <v>3297.3040711051244</v>
      </c>
      <c r="J35" s="131">
        <f t="shared" si="6"/>
        <v>4397.4083542606822</v>
      </c>
      <c r="K35" s="131">
        <f t="shared" si="6"/>
        <v>2549.5719454820569</v>
      </c>
      <c r="L35" s="141"/>
      <c r="M35" s="141"/>
      <c r="N35" s="131">
        <v>2279.5044833196512</v>
      </c>
      <c r="O35" s="131">
        <v>3160.6462625076092</v>
      </c>
      <c r="P35" s="131">
        <v>2230.0717774504556</v>
      </c>
      <c r="Q35" s="131">
        <v>4240.837808525921</v>
      </c>
      <c r="R35" s="131">
        <v>1905.0095145879966</v>
      </c>
      <c r="S35" s="131">
        <v>3297.3040711051244</v>
      </c>
      <c r="T35" s="131">
        <v>4397.4083542606822</v>
      </c>
      <c r="U35" s="131">
        <v>2549.5719454820569</v>
      </c>
      <c r="V35" s="141"/>
      <c r="W35" s="141"/>
      <c r="X35" s="131">
        <v>0</v>
      </c>
      <c r="Y35" s="131">
        <v>0</v>
      </c>
      <c r="Z35" s="131">
        <v>0</v>
      </c>
      <c r="AA35" s="131">
        <v>0</v>
      </c>
      <c r="AB35" s="131">
        <v>0</v>
      </c>
      <c r="AC35" s="131">
        <v>0</v>
      </c>
      <c r="AD35" s="131">
        <v>0</v>
      </c>
      <c r="AE35" s="131">
        <v>0</v>
      </c>
      <c r="AF35" s="152"/>
    </row>
    <row r="36" spans="1:32" x14ac:dyDescent="0.25">
      <c r="A36" s="2" t="s">
        <v>298</v>
      </c>
      <c r="B36" s="9" t="s">
        <v>36</v>
      </c>
      <c r="C36" s="46" t="s">
        <v>574</v>
      </c>
      <c r="D36" s="131">
        <f t="shared" si="7"/>
        <v>-4507.1652373711731</v>
      </c>
      <c r="E36" s="131">
        <f t="shared" si="6"/>
        <v>-4825.4368741760627</v>
      </c>
      <c r="F36" s="131">
        <f t="shared" si="6"/>
        <v>-5141.5521883423544</v>
      </c>
      <c r="G36" s="131">
        <f t="shared" si="6"/>
        <v>-5600.7909741173953</v>
      </c>
      <c r="H36" s="131">
        <f t="shared" si="6"/>
        <v>-6059.3991718141297</v>
      </c>
      <c r="I36" s="131">
        <f t="shared" si="6"/>
        <v>-6430.6691051478601</v>
      </c>
      <c r="J36" s="131">
        <f t="shared" si="6"/>
        <v>-6904.8027623432417</v>
      </c>
      <c r="K36" s="131">
        <f t="shared" si="6"/>
        <v>-7442.5723068097577</v>
      </c>
      <c r="L36" s="141"/>
      <c r="M36" s="141"/>
      <c r="N36" s="131">
        <v>-4507.1652373711731</v>
      </c>
      <c r="O36" s="131">
        <v>-4825.4368741760627</v>
      </c>
      <c r="P36" s="131">
        <v>-5141.5521883423544</v>
      </c>
      <c r="Q36" s="131">
        <v>-5600.7909741173953</v>
      </c>
      <c r="R36" s="131">
        <v>-6059.3991718141297</v>
      </c>
      <c r="S36" s="131">
        <v>-6430.6691051478601</v>
      </c>
      <c r="T36" s="131">
        <v>-6904.8027623432417</v>
      </c>
      <c r="U36" s="131">
        <v>-7442.5723068097577</v>
      </c>
      <c r="V36" s="141"/>
      <c r="W36" s="141"/>
      <c r="X36" s="131">
        <v>0</v>
      </c>
      <c r="Y36" s="131">
        <v>0</v>
      </c>
      <c r="Z36" s="131">
        <v>0</v>
      </c>
      <c r="AA36" s="131">
        <v>0</v>
      </c>
      <c r="AB36" s="131">
        <v>0</v>
      </c>
      <c r="AC36" s="131">
        <v>0</v>
      </c>
      <c r="AD36" s="131">
        <v>0</v>
      </c>
      <c r="AE36" s="131">
        <v>0</v>
      </c>
      <c r="AF36" s="152"/>
    </row>
    <row r="37" spans="1:32" x14ac:dyDescent="0.25">
      <c r="A37" s="2" t="s">
        <v>299</v>
      </c>
      <c r="B37" s="9" t="s">
        <v>37</v>
      </c>
      <c r="C37" s="46" t="s">
        <v>574</v>
      </c>
      <c r="D37" s="131">
        <f t="shared" si="7"/>
        <v>-2227.660754051522</v>
      </c>
      <c r="E37" s="131">
        <f t="shared" si="6"/>
        <v>-1664.7906116684535</v>
      </c>
      <c r="F37" s="131">
        <f t="shared" si="6"/>
        <v>-2911.4804108918988</v>
      </c>
      <c r="G37" s="131">
        <f t="shared" si="6"/>
        <v>-1359.9531655914743</v>
      </c>
      <c r="H37" s="131">
        <f t="shared" si="6"/>
        <v>-4154.3896572261328</v>
      </c>
      <c r="I37" s="131">
        <f t="shared" si="6"/>
        <v>-3133.3650340427357</v>
      </c>
      <c r="J37" s="131">
        <f t="shared" si="6"/>
        <v>-2507.3944080825595</v>
      </c>
      <c r="K37" s="131">
        <f t="shared" si="6"/>
        <v>-4893.0003613277004</v>
      </c>
      <c r="L37" s="141"/>
      <c r="M37" s="141"/>
      <c r="N37" s="131">
        <v>-2227.660754051522</v>
      </c>
      <c r="O37" s="131">
        <v>-1664.7906116684535</v>
      </c>
      <c r="P37" s="131">
        <v>-2911.4804108918988</v>
      </c>
      <c r="Q37" s="131">
        <v>-1359.9531655914743</v>
      </c>
      <c r="R37" s="131">
        <v>-4154.3896572261328</v>
      </c>
      <c r="S37" s="131">
        <v>-3133.3650340427357</v>
      </c>
      <c r="T37" s="131">
        <v>-2507.3944080825595</v>
      </c>
      <c r="U37" s="131">
        <v>-4893.0003613277004</v>
      </c>
      <c r="V37" s="141"/>
      <c r="W37" s="141"/>
      <c r="X37" s="131">
        <v>0</v>
      </c>
      <c r="Y37" s="131">
        <v>0</v>
      </c>
      <c r="Z37" s="131">
        <v>0</v>
      </c>
      <c r="AA37" s="131">
        <v>0</v>
      </c>
      <c r="AB37" s="131">
        <v>0</v>
      </c>
      <c r="AC37" s="131">
        <v>0</v>
      </c>
      <c r="AD37" s="131">
        <v>0</v>
      </c>
      <c r="AE37" s="131">
        <v>0</v>
      </c>
      <c r="AF37" s="152"/>
    </row>
    <row r="38" spans="1:32" x14ac:dyDescent="0.25">
      <c r="A38" s="2" t="s">
        <v>300</v>
      </c>
      <c r="B38" s="9" t="s">
        <v>38</v>
      </c>
      <c r="C38" s="46" t="s">
        <v>574</v>
      </c>
      <c r="D38" s="131">
        <f t="shared" si="7"/>
        <v>5811.397303241285</v>
      </c>
      <c r="E38" s="131">
        <f t="shared" si="6"/>
        <v>6457.3672601824801</v>
      </c>
      <c r="F38" s="131">
        <f t="shared" si="6"/>
        <v>9456.9479000749234</v>
      </c>
      <c r="G38" s="131">
        <f t="shared" si="6"/>
        <v>8593.0299155789817</v>
      </c>
      <c r="H38" s="131">
        <f t="shared" si="6"/>
        <v>15379.008817383425</v>
      </c>
      <c r="I38" s="131">
        <f t="shared" si="6"/>
        <v>16986.686920649041</v>
      </c>
      <c r="J38" s="131">
        <f t="shared" si="6"/>
        <v>17627.097970931794</v>
      </c>
      <c r="K38" s="131">
        <f t="shared" si="6"/>
        <v>9092.4702457694675</v>
      </c>
      <c r="L38" s="141"/>
      <c r="M38" s="141"/>
      <c r="N38" s="131">
        <v>5811.397303241285</v>
      </c>
      <c r="O38" s="131">
        <v>6457.3672601824801</v>
      </c>
      <c r="P38" s="131">
        <v>9456.9479000749234</v>
      </c>
      <c r="Q38" s="131">
        <v>8593.0299155789817</v>
      </c>
      <c r="R38" s="131">
        <v>15379.008817383425</v>
      </c>
      <c r="S38" s="131">
        <v>16986.686920649041</v>
      </c>
      <c r="T38" s="131">
        <v>17627.097970931794</v>
      </c>
      <c r="U38" s="131">
        <v>9092.4702457694675</v>
      </c>
      <c r="V38" s="141"/>
      <c r="W38" s="141"/>
      <c r="X38" s="131">
        <v>0</v>
      </c>
      <c r="Y38" s="131">
        <v>0</v>
      </c>
      <c r="Z38" s="131">
        <v>0</v>
      </c>
      <c r="AA38" s="131">
        <v>0</v>
      </c>
      <c r="AB38" s="131">
        <v>0</v>
      </c>
      <c r="AC38" s="131">
        <v>0</v>
      </c>
      <c r="AD38" s="131">
        <v>0</v>
      </c>
      <c r="AE38" s="131">
        <v>0</v>
      </c>
      <c r="AF38" s="152"/>
    </row>
    <row r="39" spans="1:32" x14ac:dyDescent="0.25">
      <c r="A39" s="2" t="s">
        <v>301</v>
      </c>
      <c r="B39" s="9" t="s">
        <v>39</v>
      </c>
      <c r="C39" s="46" t="s">
        <v>574</v>
      </c>
      <c r="D39" s="131">
        <f t="shared" si="7"/>
        <v>0</v>
      </c>
      <c r="E39" s="131">
        <f t="shared" si="6"/>
        <v>0</v>
      </c>
      <c r="F39" s="131">
        <f t="shared" si="6"/>
        <v>0</v>
      </c>
      <c r="G39" s="131">
        <f t="shared" si="6"/>
        <v>0</v>
      </c>
      <c r="H39" s="131">
        <f t="shared" si="6"/>
        <v>0</v>
      </c>
      <c r="I39" s="131">
        <f t="shared" si="6"/>
        <v>0</v>
      </c>
      <c r="J39" s="131">
        <f t="shared" si="6"/>
        <v>0</v>
      </c>
      <c r="K39" s="131">
        <f t="shared" si="6"/>
        <v>0</v>
      </c>
      <c r="L39" s="141"/>
      <c r="M39" s="141"/>
      <c r="N39" s="131">
        <v>0</v>
      </c>
      <c r="O39" s="131">
        <v>0</v>
      </c>
      <c r="P39" s="131">
        <v>0</v>
      </c>
      <c r="Q39" s="131">
        <v>0</v>
      </c>
      <c r="R39" s="131">
        <v>0</v>
      </c>
      <c r="S39" s="131">
        <v>0</v>
      </c>
      <c r="T39" s="131">
        <v>0</v>
      </c>
      <c r="U39" s="131">
        <v>0</v>
      </c>
      <c r="V39" s="141"/>
      <c r="W39" s="141"/>
      <c r="X39" s="131">
        <v>0</v>
      </c>
      <c r="Y39" s="131">
        <v>0</v>
      </c>
      <c r="Z39" s="131">
        <v>0</v>
      </c>
      <c r="AA39" s="131">
        <v>0</v>
      </c>
      <c r="AB39" s="131">
        <v>0</v>
      </c>
      <c r="AC39" s="131">
        <v>0</v>
      </c>
      <c r="AD39" s="131">
        <v>0</v>
      </c>
      <c r="AE39" s="131">
        <v>0</v>
      </c>
      <c r="AF39" s="152"/>
    </row>
    <row r="40" spans="1:32" x14ac:dyDescent="0.25">
      <c r="A40" s="2" t="s">
        <v>302</v>
      </c>
      <c r="B40" s="9" t="s">
        <v>44</v>
      </c>
      <c r="C40" s="46" t="s">
        <v>574</v>
      </c>
      <c r="D40" s="131">
        <f t="shared" si="7"/>
        <v>86093.27685963719</v>
      </c>
      <c r="E40" s="131">
        <f t="shared" si="6"/>
        <v>90885.853508151209</v>
      </c>
      <c r="F40" s="131">
        <f t="shared" si="6"/>
        <v>97431.320997334245</v>
      </c>
      <c r="G40" s="131">
        <f t="shared" si="6"/>
        <v>104664.39774732174</v>
      </c>
      <c r="H40" s="131">
        <f t="shared" si="6"/>
        <v>115889.01690747903</v>
      </c>
      <c r="I40" s="131">
        <f t="shared" si="6"/>
        <v>129742.33879408533</v>
      </c>
      <c r="J40" s="131">
        <f t="shared" si="6"/>
        <v>144862.04235693457</v>
      </c>
      <c r="K40" s="131">
        <f t="shared" si="6"/>
        <v>149061.51224137636</v>
      </c>
      <c r="L40" s="141"/>
      <c r="M40" s="141"/>
      <c r="N40" s="131">
        <v>86093.27685963719</v>
      </c>
      <c r="O40" s="131">
        <v>90885.853508151209</v>
      </c>
      <c r="P40" s="131">
        <v>97431.320997334245</v>
      </c>
      <c r="Q40" s="131">
        <v>104664.39774732174</v>
      </c>
      <c r="R40" s="131">
        <v>115889.01690747903</v>
      </c>
      <c r="S40" s="131">
        <v>129742.33879408533</v>
      </c>
      <c r="T40" s="131">
        <v>144862.04235693457</v>
      </c>
      <c r="U40" s="131">
        <v>149061.51224137636</v>
      </c>
      <c r="V40" s="141"/>
      <c r="W40" s="141"/>
      <c r="X40" s="131">
        <v>0</v>
      </c>
      <c r="Y40" s="131">
        <v>0</v>
      </c>
      <c r="Z40" s="131">
        <v>0</v>
      </c>
      <c r="AA40" s="131">
        <v>0</v>
      </c>
      <c r="AB40" s="131">
        <v>0</v>
      </c>
      <c r="AC40" s="131">
        <v>0</v>
      </c>
      <c r="AD40" s="131">
        <v>0</v>
      </c>
      <c r="AE40" s="131">
        <v>0</v>
      </c>
      <c r="AF40" s="152"/>
    </row>
    <row r="41" spans="1:32" x14ac:dyDescent="0.25">
      <c r="A41" s="2"/>
      <c r="B41" s="10" t="s">
        <v>449</v>
      </c>
      <c r="C41" s="11"/>
      <c r="D41" s="153"/>
      <c r="E41" s="153"/>
      <c r="F41" s="153"/>
      <c r="G41" s="153"/>
      <c r="H41" s="153"/>
      <c r="I41" s="153"/>
      <c r="J41" s="153"/>
      <c r="K41" s="153"/>
      <c r="L41" s="141"/>
      <c r="M41" s="141"/>
      <c r="N41" s="153"/>
      <c r="O41" s="153"/>
      <c r="P41" s="153"/>
      <c r="Q41" s="153"/>
      <c r="R41" s="153"/>
      <c r="S41" s="153"/>
      <c r="T41" s="153"/>
      <c r="U41" s="153"/>
      <c r="V41" s="141"/>
      <c r="W41" s="141"/>
      <c r="X41" s="153"/>
      <c r="Y41" s="153"/>
      <c r="Z41" s="153"/>
      <c r="AA41" s="153"/>
      <c r="AB41" s="153"/>
      <c r="AC41" s="153"/>
      <c r="AD41" s="153"/>
      <c r="AE41" s="153"/>
      <c r="AF41" s="152"/>
    </row>
    <row r="42" spans="1:32" x14ac:dyDescent="0.25">
      <c r="A42" s="2" t="s">
        <v>303</v>
      </c>
      <c r="B42" s="9" t="s">
        <v>34</v>
      </c>
      <c r="C42" s="46" t="s">
        <v>574</v>
      </c>
      <c r="D42" s="131">
        <f>N42</f>
        <v>22435.302772650921</v>
      </c>
      <c r="E42" s="131">
        <f t="shared" ref="E42:K48" si="8">O42</f>
        <v>22552.247980025284</v>
      </c>
      <c r="F42" s="131">
        <f t="shared" si="8"/>
        <v>22239.656314081811</v>
      </c>
      <c r="G42" s="131">
        <f t="shared" si="8"/>
        <v>21621.862184513582</v>
      </c>
      <c r="H42" s="131">
        <f t="shared" si="8"/>
        <v>21377.013458126221</v>
      </c>
      <c r="I42" s="131">
        <f t="shared" si="8"/>
        <v>28693.00629407747</v>
      </c>
      <c r="J42" s="131">
        <f t="shared" si="8"/>
        <v>34909.04301981732</v>
      </c>
      <c r="K42" s="131">
        <f t="shared" si="8"/>
        <v>41282.622032485713</v>
      </c>
      <c r="L42" s="141"/>
      <c r="M42" s="141"/>
      <c r="N42" s="131">
        <v>22435.302772650921</v>
      </c>
      <c r="O42" s="131">
        <v>22552.247980025284</v>
      </c>
      <c r="P42" s="131">
        <v>22239.656314081811</v>
      </c>
      <c r="Q42" s="131">
        <v>21621.862184513582</v>
      </c>
      <c r="R42" s="131">
        <v>21377.013458126221</v>
      </c>
      <c r="S42" s="131">
        <v>28693.00629407747</v>
      </c>
      <c r="T42" s="131">
        <v>34909.04301981732</v>
      </c>
      <c r="U42" s="131">
        <v>41282.622032485713</v>
      </c>
      <c r="V42" s="141"/>
      <c r="W42" s="141"/>
      <c r="X42" s="131">
        <v>0</v>
      </c>
      <c r="Y42" s="131">
        <v>0</v>
      </c>
      <c r="Z42" s="131">
        <v>0</v>
      </c>
      <c r="AA42" s="131">
        <v>0</v>
      </c>
      <c r="AB42" s="131">
        <v>0</v>
      </c>
      <c r="AC42" s="131">
        <v>0</v>
      </c>
      <c r="AD42" s="131">
        <v>0</v>
      </c>
      <c r="AE42" s="131">
        <v>0</v>
      </c>
      <c r="AF42" s="152"/>
    </row>
    <row r="43" spans="1:32" x14ac:dyDescent="0.25">
      <c r="A43" s="2" t="s">
        <v>304</v>
      </c>
      <c r="B43" s="9" t="s">
        <v>35</v>
      </c>
      <c r="C43" s="46" t="s">
        <v>574</v>
      </c>
      <c r="D43" s="131">
        <f t="shared" ref="D43:D48" si="9">N43</f>
        <v>606.42378398014887</v>
      </c>
      <c r="E43" s="131">
        <f t="shared" si="8"/>
        <v>798.00843934016098</v>
      </c>
      <c r="F43" s="131">
        <f t="shared" si="8"/>
        <v>518.70918516808661</v>
      </c>
      <c r="G43" s="131">
        <f t="shared" si="8"/>
        <v>941.12252306761661</v>
      </c>
      <c r="H43" s="131">
        <f t="shared" si="8"/>
        <v>389.08563855227618</v>
      </c>
      <c r="I43" s="131">
        <f t="shared" si="8"/>
        <v>816.38078387737949</v>
      </c>
      <c r="J43" s="131">
        <f t="shared" si="8"/>
        <v>1183.1859887944952</v>
      </c>
      <c r="K43" s="131">
        <f t="shared" si="8"/>
        <v>726.57414777175097</v>
      </c>
      <c r="L43" s="141"/>
      <c r="M43" s="141"/>
      <c r="N43" s="131">
        <v>606.42378398014887</v>
      </c>
      <c r="O43" s="131">
        <v>798.00843934016098</v>
      </c>
      <c r="P43" s="131">
        <v>518.70918516808661</v>
      </c>
      <c r="Q43" s="131">
        <v>941.12252306761661</v>
      </c>
      <c r="R43" s="131">
        <v>389.08563855227618</v>
      </c>
      <c r="S43" s="131">
        <v>816.38078387737949</v>
      </c>
      <c r="T43" s="131">
        <v>1183.1859887944952</v>
      </c>
      <c r="U43" s="131">
        <v>726.57414777175097</v>
      </c>
      <c r="V43" s="141"/>
      <c r="W43" s="141"/>
      <c r="X43" s="131">
        <v>0</v>
      </c>
      <c r="Y43" s="131">
        <v>0</v>
      </c>
      <c r="Z43" s="131">
        <v>0</v>
      </c>
      <c r="AA43" s="131">
        <v>0</v>
      </c>
      <c r="AB43" s="131">
        <v>0</v>
      </c>
      <c r="AC43" s="131">
        <v>0</v>
      </c>
      <c r="AD43" s="131">
        <v>0</v>
      </c>
      <c r="AE43" s="131">
        <v>0</v>
      </c>
      <c r="AF43" s="152"/>
    </row>
    <row r="44" spans="1:32" x14ac:dyDescent="0.25">
      <c r="A44" s="2" t="s">
        <v>305</v>
      </c>
      <c r="B44" s="9" t="s">
        <v>36</v>
      </c>
      <c r="C44" s="46" t="s">
        <v>574</v>
      </c>
      <c r="D44" s="131">
        <f t="shared" si="9"/>
        <v>-1065.4451262292089</v>
      </c>
      <c r="E44" s="131">
        <f t="shared" si="8"/>
        <v>-1110.6001052836368</v>
      </c>
      <c r="F44" s="131">
        <f t="shared" si="8"/>
        <v>-1136.5033147363165</v>
      </c>
      <c r="G44" s="131">
        <f t="shared" si="8"/>
        <v>-1185.9712494549749</v>
      </c>
      <c r="H44" s="131">
        <f t="shared" si="8"/>
        <v>-1237.5923468908909</v>
      </c>
      <c r="I44" s="131">
        <f t="shared" si="8"/>
        <v>-1467.9454816773848</v>
      </c>
      <c r="J44" s="131">
        <f t="shared" si="8"/>
        <v>-1686.2868480863467</v>
      </c>
      <c r="K44" s="131">
        <f t="shared" si="8"/>
        <v>-1921.184682038187</v>
      </c>
      <c r="L44" s="141"/>
      <c r="M44" s="141"/>
      <c r="N44" s="131">
        <v>-1065.4451262292089</v>
      </c>
      <c r="O44" s="131">
        <v>-1110.6001052836368</v>
      </c>
      <c r="P44" s="131">
        <v>-1136.5033147363165</v>
      </c>
      <c r="Q44" s="131">
        <v>-1185.9712494549749</v>
      </c>
      <c r="R44" s="131">
        <v>-1237.5923468908909</v>
      </c>
      <c r="S44" s="131">
        <v>-1467.9454816773848</v>
      </c>
      <c r="T44" s="131">
        <v>-1686.2868480863467</v>
      </c>
      <c r="U44" s="131">
        <v>-1921.184682038187</v>
      </c>
      <c r="V44" s="141"/>
      <c r="W44" s="141"/>
      <c r="X44" s="131">
        <v>0</v>
      </c>
      <c r="Y44" s="131">
        <v>0</v>
      </c>
      <c r="Z44" s="131">
        <v>0</v>
      </c>
      <c r="AA44" s="131">
        <v>0</v>
      </c>
      <c r="AB44" s="131">
        <v>0</v>
      </c>
      <c r="AC44" s="131">
        <v>0</v>
      </c>
      <c r="AD44" s="131">
        <v>0</v>
      </c>
      <c r="AE44" s="131">
        <v>0</v>
      </c>
      <c r="AF44" s="152"/>
    </row>
    <row r="45" spans="1:32" x14ac:dyDescent="0.25">
      <c r="A45" s="2" t="s">
        <v>306</v>
      </c>
      <c r="B45" s="9" t="s">
        <v>37</v>
      </c>
      <c r="C45" s="46" t="s">
        <v>574</v>
      </c>
      <c r="D45" s="131">
        <f t="shared" si="9"/>
        <v>-459.02134224906001</v>
      </c>
      <c r="E45" s="131">
        <f t="shared" si="8"/>
        <v>-312.59166594347585</v>
      </c>
      <c r="F45" s="131">
        <f t="shared" si="8"/>
        <v>-617.79412956822989</v>
      </c>
      <c r="G45" s="131">
        <f t="shared" si="8"/>
        <v>-244.84872638735828</v>
      </c>
      <c r="H45" s="131">
        <f t="shared" si="8"/>
        <v>-848.50670833861477</v>
      </c>
      <c r="I45" s="131">
        <f t="shared" si="8"/>
        <v>-651.56469780000532</v>
      </c>
      <c r="J45" s="131">
        <f t="shared" si="8"/>
        <v>-503.10085929185152</v>
      </c>
      <c r="K45" s="131">
        <f t="shared" si="8"/>
        <v>-1194.6105342664359</v>
      </c>
      <c r="L45" s="141"/>
      <c r="M45" s="141"/>
      <c r="N45" s="131">
        <v>-459.02134224906001</v>
      </c>
      <c r="O45" s="131">
        <v>-312.59166594347585</v>
      </c>
      <c r="P45" s="131">
        <v>-617.79412956822989</v>
      </c>
      <c r="Q45" s="131">
        <v>-244.84872638735828</v>
      </c>
      <c r="R45" s="131">
        <v>-848.50670833861477</v>
      </c>
      <c r="S45" s="131">
        <v>-651.56469780000532</v>
      </c>
      <c r="T45" s="131">
        <v>-503.10085929185152</v>
      </c>
      <c r="U45" s="131">
        <v>-1194.6105342664359</v>
      </c>
      <c r="V45" s="141"/>
      <c r="W45" s="141"/>
      <c r="X45" s="131">
        <v>0</v>
      </c>
      <c r="Y45" s="131">
        <v>0</v>
      </c>
      <c r="Z45" s="131">
        <v>0</v>
      </c>
      <c r="AA45" s="131">
        <v>0</v>
      </c>
      <c r="AB45" s="131">
        <v>0</v>
      </c>
      <c r="AC45" s="131">
        <v>0</v>
      </c>
      <c r="AD45" s="131">
        <v>0</v>
      </c>
      <c r="AE45" s="131">
        <v>0</v>
      </c>
      <c r="AF45" s="152"/>
    </row>
    <row r="46" spans="1:32" x14ac:dyDescent="0.25">
      <c r="A46" s="2" t="s">
        <v>307</v>
      </c>
      <c r="B46" s="9" t="s">
        <v>38</v>
      </c>
      <c r="C46" s="46" t="s">
        <v>574</v>
      </c>
      <c r="D46" s="131">
        <f t="shared" si="9"/>
        <v>575.96654962342404</v>
      </c>
      <c r="E46" s="131">
        <f t="shared" si="8"/>
        <v>0</v>
      </c>
      <c r="F46" s="131">
        <f t="shared" si="8"/>
        <v>0</v>
      </c>
      <c r="G46" s="131">
        <f t="shared" si="8"/>
        <v>0</v>
      </c>
      <c r="H46" s="131">
        <f t="shared" si="8"/>
        <v>8164.4995442898644</v>
      </c>
      <c r="I46" s="131">
        <f t="shared" si="8"/>
        <v>6867.6014235398497</v>
      </c>
      <c r="J46" s="131">
        <f t="shared" si="8"/>
        <v>6876.6798719602457</v>
      </c>
      <c r="K46" s="131">
        <f t="shared" si="8"/>
        <v>4070.3355646929708</v>
      </c>
      <c r="L46" s="141"/>
      <c r="M46" s="141"/>
      <c r="N46" s="131">
        <v>575.96654962342404</v>
      </c>
      <c r="O46" s="131">
        <v>0</v>
      </c>
      <c r="P46" s="131">
        <v>0</v>
      </c>
      <c r="Q46" s="131">
        <v>0</v>
      </c>
      <c r="R46" s="131">
        <v>8164.4995442898644</v>
      </c>
      <c r="S46" s="131">
        <v>6867.6014235398497</v>
      </c>
      <c r="T46" s="131">
        <v>6876.6798719602457</v>
      </c>
      <c r="U46" s="131">
        <v>4070.3355646929708</v>
      </c>
      <c r="V46" s="141"/>
      <c r="W46" s="141"/>
      <c r="X46" s="131">
        <v>0</v>
      </c>
      <c r="Y46" s="131">
        <v>0</v>
      </c>
      <c r="Z46" s="131">
        <v>0</v>
      </c>
      <c r="AA46" s="131">
        <v>0</v>
      </c>
      <c r="AB46" s="131">
        <v>0</v>
      </c>
      <c r="AC46" s="131">
        <v>0</v>
      </c>
      <c r="AD46" s="131">
        <v>0</v>
      </c>
      <c r="AE46" s="131">
        <v>0</v>
      </c>
      <c r="AF46" s="152"/>
    </row>
    <row r="47" spans="1:32" x14ac:dyDescent="0.25">
      <c r="A47" s="2" t="s">
        <v>308</v>
      </c>
      <c r="B47" s="9" t="s">
        <v>39</v>
      </c>
      <c r="C47" s="46" t="s">
        <v>574</v>
      </c>
      <c r="D47" s="131">
        <f t="shared" si="9"/>
        <v>0</v>
      </c>
      <c r="E47" s="131">
        <f t="shared" si="8"/>
        <v>0</v>
      </c>
      <c r="F47" s="131">
        <f t="shared" si="8"/>
        <v>0</v>
      </c>
      <c r="G47" s="131">
        <f t="shared" si="8"/>
        <v>0</v>
      </c>
      <c r="H47" s="131">
        <f t="shared" si="8"/>
        <v>0</v>
      </c>
      <c r="I47" s="131">
        <f t="shared" si="8"/>
        <v>0</v>
      </c>
      <c r="J47" s="131">
        <f t="shared" si="8"/>
        <v>0</v>
      </c>
      <c r="K47" s="131">
        <f t="shared" si="8"/>
        <v>0</v>
      </c>
      <c r="L47" s="141"/>
      <c r="M47" s="141"/>
      <c r="N47" s="131">
        <v>0</v>
      </c>
      <c r="O47" s="131">
        <v>0</v>
      </c>
      <c r="P47" s="131">
        <v>0</v>
      </c>
      <c r="Q47" s="131">
        <v>0</v>
      </c>
      <c r="R47" s="131">
        <v>0</v>
      </c>
      <c r="S47" s="131">
        <v>0</v>
      </c>
      <c r="T47" s="131">
        <v>0</v>
      </c>
      <c r="U47" s="131">
        <v>0</v>
      </c>
      <c r="V47" s="141"/>
      <c r="W47" s="141"/>
      <c r="X47" s="131">
        <v>0</v>
      </c>
      <c r="Y47" s="131">
        <v>0</v>
      </c>
      <c r="Z47" s="131">
        <v>0</v>
      </c>
      <c r="AA47" s="131">
        <v>0</v>
      </c>
      <c r="AB47" s="131">
        <v>0</v>
      </c>
      <c r="AC47" s="131">
        <v>0</v>
      </c>
      <c r="AD47" s="131">
        <v>0</v>
      </c>
      <c r="AE47" s="131">
        <v>0</v>
      </c>
      <c r="AF47" s="152"/>
    </row>
    <row r="48" spans="1:32" x14ac:dyDescent="0.25">
      <c r="A48" s="2" t="s">
        <v>309</v>
      </c>
      <c r="B48" s="9" t="s">
        <v>450</v>
      </c>
      <c r="C48" s="46" t="s">
        <v>574</v>
      </c>
      <c r="D48" s="131">
        <f t="shared" si="9"/>
        <v>22552.247980025284</v>
      </c>
      <c r="E48" s="131">
        <f t="shared" si="8"/>
        <v>22239.656314081811</v>
      </c>
      <c r="F48" s="131">
        <f t="shared" si="8"/>
        <v>21621.862184513582</v>
      </c>
      <c r="G48" s="131">
        <f t="shared" si="8"/>
        <v>21377.013458126221</v>
      </c>
      <c r="H48" s="131">
        <f t="shared" si="8"/>
        <v>28693.00629407747</v>
      </c>
      <c r="I48" s="131">
        <f t="shared" si="8"/>
        <v>34909.04301981732</v>
      </c>
      <c r="J48" s="131">
        <f t="shared" si="8"/>
        <v>41282.622032485713</v>
      </c>
      <c r="K48" s="131">
        <f t="shared" si="8"/>
        <v>44158.347062912246</v>
      </c>
      <c r="L48" s="141"/>
      <c r="M48" s="141"/>
      <c r="N48" s="131">
        <v>22552.247980025284</v>
      </c>
      <c r="O48" s="131">
        <v>22239.656314081811</v>
      </c>
      <c r="P48" s="131">
        <v>21621.862184513582</v>
      </c>
      <c r="Q48" s="131">
        <v>21377.013458126221</v>
      </c>
      <c r="R48" s="131">
        <v>28693.00629407747</v>
      </c>
      <c r="S48" s="131">
        <v>34909.04301981732</v>
      </c>
      <c r="T48" s="131">
        <v>41282.622032485713</v>
      </c>
      <c r="U48" s="131">
        <v>44158.347062912246</v>
      </c>
      <c r="V48" s="141"/>
      <c r="W48" s="141"/>
      <c r="X48" s="131">
        <v>0</v>
      </c>
      <c r="Y48" s="131">
        <v>0</v>
      </c>
      <c r="Z48" s="131">
        <v>0</v>
      </c>
      <c r="AA48" s="131">
        <v>0</v>
      </c>
      <c r="AB48" s="131">
        <v>0</v>
      </c>
      <c r="AC48" s="131">
        <v>0</v>
      </c>
      <c r="AD48" s="131">
        <v>0</v>
      </c>
      <c r="AE48" s="131">
        <v>0</v>
      </c>
      <c r="AF48" s="152"/>
    </row>
    <row r="49" spans="1:32" x14ac:dyDescent="0.25">
      <c r="A49" s="2"/>
      <c r="B49" s="10" t="s">
        <v>451</v>
      </c>
      <c r="C49" s="11"/>
      <c r="D49" s="153"/>
      <c r="E49" s="153"/>
      <c r="F49" s="153"/>
      <c r="G49" s="153"/>
      <c r="H49" s="153"/>
      <c r="I49" s="153"/>
      <c r="J49" s="153"/>
      <c r="K49" s="153"/>
      <c r="L49" s="141"/>
      <c r="M49" s="141"/>
      <c r="N49" s="153"/>
      <c r="O49" s="153"/>
      <c r="P49" s="153"/>
      <c r="Q49" s="153"/>
      <c r="R49" s="153"/>
      <c r="S49" s="153"/>
      <c r="T49" s="153"/>
      <c r="U49" s="153"/>
      <c r="V49" s="141"/>
      <c r="W49" s="141"/>
      <c r="X49" s="153"/>
      <c r="Y49" s="153"/>
      <c r="Z49" s="153"/>
      <c r="AA49" s="153"/>
      <c r="AB49" s="153"/>
      <c r="AC49" s="153"/>
      <c r="AD49" s="153"/>
      <c r="AE49" s="153"/>
      <c r="AF49" s="152"/>
    </row>
    <row r="50" spans="1:32" x14ac:dyDescent="0.25">
      <c r="A50" s="2" t="s">
        <v>310</v>
      </c>
      <c r="B50" s="9" t="s">
        <v>34</v>
      </c>
      <c r="C50" s="46" t="s">
        <v>574</v>
      </c>
      <c r="D50" s="131">
        <f>N50</f>
        <v>2749.2614986049994</v>
      </c>
      <c r="E50" s="131">
        <f t="shared" ref="E50:K56" si="10">O50</f>
        <v>2725.3004360627588</v>
      </c>
      <c r="F50" s="131">
        <f t="shared" si="10"/>
        <v>2720.9592785067107</v>
      </c>
      <c r="G50" s="131">
        <f t="shared" si="10"/>
        <v>2681.2958665854708</v>
      </c>
      <c r="H50" s="131">
        <f t="shared" si="10"/>
        <v>2690.3883832115002</v>
      </c>
      <c r="I50" s="131">
        <f t="shared" si="10"/>
        <v>2627.0576596599008</v>
      </c>
      <c r="J50" s="131">
        <f t="shared" si="10"/>
        <v>2587.4606026162014</v>
      </c>
      <c r="K50" s="131">
        <f t="shared" si="10"/>
        <v>2557.5623409332302</v>
      </c>
      <c r="L50" s="141"/>
      <c r="M50" s="141"/>
      <c r="N50" s="131">
        <v>2749.2614986049994</v>
      </c>
      <c r="O50" s="131">
        <v>2725.3004360627588</v>
      </c>
      <c r="P50" s="131">
        <v>2720.9592785067107</v>
      </c>
      <c r="Q50" s="131">
        <v>2681.2958665854708</v>
      </c>
      <c r="R50" s="131">
        <v>2690.3883832115002</v>
      </c>
      <c r="S50" s="131">
        <v>2627.0576596599008</v>
      </c>
      <c r="T50" s="131">
        <v>2587.4606026162014</v>
      </c>
      <c r="U50" s="131">
        <v>2557.5623409332302</v>
      </c>
      <c r="V50" s="141"/>
      <c r="W50" s="141"/>
      <c r="X50" s="131">
        <v>0</v>
      </c>
      <c r="Y50" s="131">
        <v>0</v>
      </c>
      <c r="Z50" s="131">
        <v>0</v>
      </c>
      <c r="AA50" s="131">
        <v>0</v>
      </c>
      <c r="AB50" s="131">
        <v>0</v>
      </c>
      <c r="AC50" s="131">
        <v>0</v>
      </c>
      <c r="AD50" s="131">
        <v>0</v>
      </c>
      <c r="AE50" s="131">
        <v>0</v>
      </c>
      <c r="AF50" s="152"/>
    </row>
    <row r="51" spans="1:32" x14ac:dyDescent="0.25">
      <c r="A51" s="2" t="s">
        <v>311</v>
      </c>
      <c r="B51" s="9" t="s">
        <v>35</v>
      </c>
      <c r="C51" s="46" t="s">
        <v>574</v>
      </c>
      <c r="D51" s="131">
        <f t="shared" ref="D51:D56" si="11">N51</f>
        <v>73.370442886324795</v>
      </c>
      <c r="E51" s="131">
        <f t="shared" si="10"/>
        <v>96.434410868564058</v>
      </c>
      <c r="F51" s="131">
        <f t="shared" si="10"/>
        <v>63.46260707887344</v>
      </c>
      <c r="G51" s="131">
        <f t="shared" si="10"/>
        <v>116.70724332241221</v>
      </c>
      <c r="H51" s="131">
        <f t="shared" si="10"/>
        <v>48.968088273226357</v>
      </c>
      <c r="I51" s="131">
        <f t="shared" si="10"/>
        <v>74.745719200811223</v>
      </c>
      <c r="J51" s="131">
        <f t="shared" si="10"/>
        <v>87.697824596203205</v>
      </c>
      <c r="K51" s="131">
        <f t="shared" si="10"/>
        <v>45.013097200425001</v>
      </c>
      <c r="L51" s="141"/>
      <c r="M51" s="141"/>
      <c r="N51" s="131">
        <v>73.370442886324795</v>
      </c>
      <c r="O51" s="131">
        <v>96.434410868564058</v>
      </c>
      <c r="P51" s="131">
        <v>63.46260707887344</v>
      </c>
      <c r="Q51" s="131">
        <v>116.70724332241221</v>
      </c>
      <c r="R51" s="131">
        <v>48.968088273226357</v>
      </c>
      <c r="S51" s="131">
        <v>74.745719200811223</v>
      </c>
      <c r="T51" s="131">
        <v>87.697824596203205</v>
      </c>
      <c r="U51" s="131">
        <v>45.013097200425001</v>
      </c>
      <c r="V51" s="141"/>
      <c r="W51" s="141"/>
      <c r="X51" s="131">
        <v>0</v>
      </c>
      <c r="Y51" s="131">
        <v>0</v>
      </c>
      <c r="Z51" s="131">
        <v>0</v>
      </c>
      <c r="AA51" s="131">
        <v>0</v>
      </c>
      <c r="AB51" s="131">
        <v>0</v>
      </c>
      <c r="AC51" s="131">
        <v>0</v>
      </c>
      <c r="AD51" s="131">
        <v>0</v>
      </c>
      <c r="AE51" s="131">
        <v>0</v>
      </c>
      <c r="AF51" s="152"/>
    </row>
    <row r="52" spans="1:32" x14ac:dyDescent="0.25">
      <c r="A52" s="2" t="s">
        <v>312</v>
      </c>
      <c r="B52" s="9" t="s">
        <v>36</v>
      </c>
      <c r="C52" s="46" t="s">
        <v>574</v>
      </c>
      <c r="D52" s="131">
        <f t="shared" si="11"/>
        <v>-97.331505428565208</v>
      </c>
      <c r="E52" s="131">
        <f t="shared" si="10"/>
        <v>-100.77556842461209</v>
      </c>
      <c r="F52" s="131">
        <f t="shared" si="10"/>
        <v>-103.12601900011325</v>
      </c>
      <c r="G52" s="131">
        <f t="shared" si="10"/>
        <v>-107.61472669638277</v>
      </c>
      <c r="H52" s="131">
        <f t="shared" si="10"/>
        <v>-112.29881182482612</v>
      </c>
      <c r="I52" s="131">
        <f t="shared" si="10"/>
        <v>-114.34277624451052</v>
      </c>
      <c r="J52" s="131">
        <f t="shared" si="10"/>
        <v>-117.59608627917486</v>
      </c>
      <c r="K52" s="131">
        <f t="shared" si="10"/>
        <v>-121.58181689755936</v>
      </c>
      <c r="L52" s="141"/>
      <c r="M52" s="141"/>
      <c r="N52" s="131">
        <v>-97.331505428565208</v>
      </c>
      <c r="O52" s="131">
        <v>-100.77556842461209</v>
      </c>
      <c r="P52" s="131">
        <v>-103.12601900011325</v>
      </c>
      <c r="Q52" s="131">
        <v>-107.61472669638277</v>
      </c>
      <c r="R52" s="131">
        <v>-112.29881182482612</v>
      </c>
      <c r="S52" s="131">
        <v>-114.34277624451052</v>
      </c>
      <c r="T52" s="131">
        <v>-117.59608627917486</v>
      </c>
      <c r="U52" s="131">
        <v>-121.58181689755936</v>
      </c>
      <c r="V52" s="141"/>
      <c r="W52" s="141"/>
      <c r="X52" s="131">
        <v>0</v>
      </c>
      <c r="Y52" s="131">
        <v>0</v>
      </c>
      <c r="Z52" s="131">
        <v>0</v>
      </c>
      <c r="AA52" s="131">
        <v>0</v>
      </c>
      <c r="AB52" s="131">
        <v>0</v>
      </c>
      <c r="AC52" s="131">
        <v>0</v>
      </c>
      <c r="AD52" s="131">
        <v>0</v>
      </c>
      <c r="AE52" s="131">
        <v>0</v>
      </c>
      <c r="AF52" s="152"/>
    </row>
    <row r="53" spans="1:32" x14ac:dyDescent="0.25">
      <c r="A53" s="2" t="s">
        <v>313</v>
      </c>
      <c r="B53" s="9" t="s">
        <v>37</v>
      </c>
      <c r="C53" s="46" t="s">
        <v>574</v>
      </c>
      <c r="D53" s="131">
        <f t="shared" si="11"/>
        <v>-23.961062542240413</v>
      </c>
      <c r="E53" s="131">
        <f t="shared" si="10"/>
        <v>-4.3411575560480316</v>
      </c>
      <c r="F53" s="131">
        <f t="shared" si="10"/>
        <v>-39.663411921239806</v>
      </c>
      <c r="G53" s="131">
        <f t="shared" si="10"/>
        <v>9.0925166260294361</v>
      </c>
      <c r="H53" s="131">
        <f t="shared" si="10"/>
        <v>-63.33072355159976</v>
      </c>
      <c r="I53" s="131">
        <f t="shared" si="10"/>
        <v>-39.597057043699294</v>
      </c>
      <c r="J53" s="131">
        <f t="shared" si="10"/>
        <v>-29.898261682971651</v>
      </c>
      <c r="K53" s="131">
        <f t="shared" si="10"/>
        <v>-76.568719697134355</v>
      </c>
      <c r="L53" s="141"/>
      <c r="M53" s="141"/>
      <c r="N53" s="131">
        <v>-23.961062542240413</v>
      </c>
      <c r="O53" s="131">
        <v>-4.3411575560480316</v>
      </c>
      <c r="P53" s="131">
        <v>-39.663411921239806</v>
      </c>
      <c r="Q53" s="131">
        <v>9.0925166260294361</v>
      </c>
      <c r="R53" s="131">
        <v>-63.33072355159976</v>
      </c>
      <c r="S53" s="131">
        <v>-39.597057043699294</v>
      </c>
      <c r="T53" s="131">
        <v>-29.898261682971651</v>
      </c>
      <c r="U53" s="131">
        <v>-76.568719697134355</v>
      </c>
      <c r="V53" s="141"/>
      <c r="W53" s="141"/>
      <c r="X53" s="131">
        <v>0</v>
      </c>
      <c r="Y53" s="131">
        <v>0</v>
      </c>
      <c r="Z53" s="131">
        <v>0</v>
      </c>
      <c r="AA53" s="131">
        <v>0</v>
      </c>
      <c r="AB53" s="131">
        <v>0</v>
      </c>
      <c r="AC53" s="131">
        <v>0</v>
      </c>
      <c r="AD53" s="131">
        <v>0</v>
      </c>
      <c r="AE53" s="131">
        <v>0</v>
      </c>
      <c r="AF53" s="152"/>
    </row>
    <row r="54" spans="1:32" x14ac:dyDescent="0.25">
      <c r="A54" s="2" t="s">
        <v>314</v>
      </c>
      <c r="B54" s="9" t="s">
        <v>38</v>
      </c>
      <c r="C54" s="46" t="s">
        <v>574</v>
      </c>
      <c r="D54" s="131">
        <f t="shared" si="11"/>
        <v>0</v>
      </c>
      <c r="E54" s="131">
        <f t="shared" si="10"/>
        <v>0</v>
      </c>
      <c r="F54" s="131">
        <f t="shared" si="10"/>
        <v>0</v>
      </c>
      <c r="G54" s="131">
        <f t="shared" si="10"/>
        <v>0</v>
      </c>
      <c r="H54" s="131">
        <f t="shared" si="10"/>
        <v>0</v>
      </c>
      <c r="I54" s="131">
        <f t="shared" si="10"/>
        <v>0</v>
      </c>
      <c r="J54" s="131">
        <f t="shared" si="10"/>
        <v>0</v>
      </c>
      <c r="K54" s="131">
        <f t="shared" si="10"/>
        <v>0</v>
      </c>
      <c r="L54" s="141"/>
      <c r="M54" s="141"/>
      <c r="N54" s="131">
        <v>0</v>
      </c>
      <c r="O54" s="131">
        <v>0</v>
      </c>
      <c r="P54" s="131">
        <v>0</v>
      </c>
      <c r="Q54" s="131">
        <v>0</v>
      </c>
      <c r="R54" s="131">
        <v>0</v>
      </c>
      <c r="S54" s="131">
        <v>0</v>
      </c>
      <c r="T54" s="131">
        <v>0</v>
      </c>
      <c r="U54" s="131">
        <v>0</v>
      </c>
      <c r="V54" s="141"/>
      <c r="W54" s="141"/>
      <c r="X54" s="131">
        <v>0</v>
      </c>
      <c r="Y54" s="131">
        <v>0</v>
      </c>
      <c r="Z54" s="131">
        <v>0</v>
      </c>
      <c r="AA54" s="131">
        <v>0</v>
      </c>
      <c r="AB54" s="131">
        <v>0</v>
      </c>
      <c r="AC54" s="131">
        <v>0</v>
      </c>
      <c r="AD54" s="131">
        <v>0</v>
      </c>
      <c r="AE54" s="131">
        <v>0</v>
      </c>
      <c r="AF54" s="152"/>
    </row>
    <row r="55" spans="1:32" x14ac:dyDescent="0.25">
      <c r="A55" s="2" t="s">
        <v>315</v>
      </c>
      <c r="B55" s="9" t="s">
        <v>39</v>
      </c>
      <c r="C55" s="46" t="s">
        <v>574</v>
      </c>
      <c r="D55" s="131">
        <f t="shared" si="11"/>
        <v>0</v>
      </c>
      <c r="E55" s="131">
        <f t="shared" si="10"/>
        <v>0</v>
      </c>
      <c r="F55" s="131">
        <f t="shared" si="10"/>
        <v>0</v>
      </c>
      <c r="G55" s="131">
        <f t="shared" si="10"/>
        <v>0</v>
      </c>
      <c r="H55" s="131">
        <f t="shared" si="10"/>
        <v>0</v>
      </c>
      <c r="I55" s="131">
        <f t="shared" si="10"/>
        <v>0</v>
      </c>
      <c r="J55" s="131">
        <f t="shared" si="10"/>
        <v>0</v>
      </c>
      <c r="K55" s="131">
        <f t="shared" si="10"/>
        <v>0</v>
      </c>
      <c r="L55" s="141"/>
      <c r="M55" s="141"/>
      <c r="N55" s="131">
        <v>0</v>
      </c>
      <c r="O55" s="131">
        <v>0</v>
      </c>
      <c r="P55" s="131">
        <v>0</v>
      </c>
      <c r="Q55" s="131">
        <v>0</v>
      </c>
      <c r="R55" s="131">
        <v>0</v>
      </c>
      <c r="S55" s="131">
        <v>0</v>
      </c>
      <c r="T55" s="131">
        <v>0</v>
      </c>
      <c r="U55" s="131">
        <v>0</v>
      </c>
      <c r="V55" s="141"/>
      <c r="W55" s="141"/>
      <c r="X55" s="131">
        <v>0</v>
      </c>
      <c r="Y55" s="131">
        <v>0</v>
      </c>
      <c r="Z55" s="131">
        <v>0</v>
      </c>
      <c r="AA55" s="131">
        <v>0</v>
      </c>
      <c r="AB55" s="131">
        <v>0</v>
      </c>
      <c r="AC55" s="131">
        <v>0</v>
      </c>
      <c r="AD55" s="131">
        <v>0</v>
      </c>
      <c r="AE55" s="131">
        <v>0</v>
      </c>
      <c r="AF55" s="152"/>
    </row>
    <row r="56" spans="1:32" x14ac:dyDescent="0.25">
      <c r="A56" s="2" t="s">
        <v>316</v>
      </c>
      <c r="B56" s="9" t="s">
        <v>458</v>
      </c>
      <c r="C56" s="46" t="s">
        <v>574</v>
      </c>
      <c r="D56" s="131">
        <f t="shared" si="11"/>
        <v>2725.3004360627588</v>
      </c>
      <c r="E56" s="131">
        <f t="shared" si="10"/>
        <v>2720.9592785067107</v>
      </c>
      <c r="F56" s="131">
        <f t="shared" si="10"/>
        <v>2681.2958665854708</v>
      </c>
      <c r="G56" s="131">
        <f t="shared" si="10"/>
        <v>2690.3883832115002</v>
      </c>
      <c r="H56" s="131">
        <f t="shared" si="10"/>
        <v>2627.0576596599008</v>
      </c>
      <c r="I56" s="131">
        <f t="shared" si="10"/>
        <v>2587.4606026162014</v>
      </c>
      <c r="J56" s="131">
        <f t="shared" si="10"/>
        <v>2557.5623409332302</v>
      </c>
      <c r="K56" s="131">
        <f t="shared" si="10"/>
        <v>2480.9936212360958</v>
      </c>
      <c r="L56" s="141"/>
      <c r="M56" s="141"/>
      <c r="N56" s="131">
        <v>2725.3004360627588</v>
      </c>
      <c r="O56" s="131">
        <v>2720.9592785067107</v>
      </c>
      <c r="P56" s="131">
        <v>2681.2958665854708</v>
      </c>
      <c r="Q56" s="131">
        <v>2690.3883832115002</v>
      </c>
      <c r="R56" s="131">
        <v>2627.0576596599008</v>
      </c>
      <c r="S56" s="131">
        <v>2587.4606026162014</v>
      </c>
      <c r="T56" s="131">
        <v>2557.5623409332302</v>
      </c>
      <c r="U56" s="131">
        <v>2480.9936212360958</v>
      </c>
      <c r="V56" s="141"/>
      <c r="W56" s="141"/>
      <c r="X56" s="131">
        <v>0</v>
      </c>
      <c r="Y56" s="131">
        <v>0</v>
      </c>
      <c r="Z56" s="131">
        <v>0</v>
      </c>
      <c r="AA56" s="131">
        <v>0</v>
      </c>
      <c r="AB56" s="131">
        <v>0</v>
      </c>
      <c r="AC56" s="131">
        <v>0</v>
      </c>
      <c r="AD56" s="131">
        <v>0</v>
      </c>
      <c r="AE56" s="131">
        <v>0</v>
      </c>
      <c r="AF56" s="152"/>
    </row>
    <row r="57" spans="1:32" x14ac:dyDescent="0.25">
      <c r="A57" s="2"/>
      <c r="B57" s="10" t="s">
        <v>264</v>
      </c>
      <c r="C57" s="11"/>
      <c r="D57" s="153"/>
      <c r="E57" s="153"/>
      <c r="F57" s="153"/>
      <c r="G57" s="153"/>
      <c r="H57" s="153"/>
      <c r="I57" s="153"/>
      <c r="J57" s="153"/>
      <c r="K57" s="153"/>
      <c r="L57" s="141"/>
      <c r="M57" s="141"/>
      <c r="N57" s="153"/>
      <c r="O57" s="153"/>
      <c r="P57" s="153"/>
      <c r="Q57" s="153"/>
      <c r="R57" s="153"/>
      <c r="S57" s="153"/>
      <c r="T57" s="153"/>
      <c r="U57" s="153"/>
      <c r="V57" s="141"/>
      <c r="W57" s="141"/>
      <c r="X57" s="153"/>
      <c r="Y57" s="153"/>
      <c r="Z57" s="153"/>
      <c r="AA57" s="153"/>
      <c r="AB57" s="153"/>
      <c r="AC57" s="153"/>
      <c r="AD57" s="153"/>
      <c r="AE57" s="153"/>
      <c r="AF57" s="152"/>
    </row>
    <row r="58" spans="1:32" x14ac:dyDescent="0.25">
      <c r="A58" s="2" t="s">
        <v>317</v>
      </c>
      <c r="B58" s="9" t="s">
        <v>34</v>
      </c>
      <c r="C58" s="46" t="s">
        <v>574</v>
      </c>
      <c r="D58" s="131">
        <f>N58</f>
        <v>64561.324164465033</v>
      </c>
      <c r="E58" s="131">
        <f t="shared" ref="E58:K64" si="12">O58</f>
        <v>63953.854194251726</v>
      </c>
      <c r="F58" s="131">
        <f t="shared" si="12"/>
        <v>63608.773979770915</v>
      </c>
      <c r="G58" s="131">
        <f t="shared" si="12"/>
        <v>63004.234468767914</v>
      </c>
      <c r="H58" s="131">
        <f t="shared" si="12"/>
        <v>62801.309185374172</v>
      </c>
      <c r="I58" s="131">
        <f t="shared" si="12"/>
        <v>63776.332159916441</v>
      </c>
      <c r="J58" s="131">
        <f t="shared" si="12"/>
        <v>67839.706853749318</v>
      </c>
      <c r="K58" s="131">
        <f t="shared" si="12"/>
        <v>78157.536766730453</v>
      </c>
      <c r="L58" s="141"/>
      <c r="M58" s="141"/>
      <c r="N58" s="131">
        <v>64561.324164465033</v>
      </c>
      <c r="O58" s="131">
        <v>63953.854194251726</v>
      </c>
      <c r="P58" s="131">
        <v>63608.773979770915</v>
      </c>
      <c r="Q58" s="131">
        <v>63004.234468767914</v>
      </c>
      <c r="R58" s="131">
        <v>62801.309185374172</v>
      </c>
      <c r="S58" s="131">
        <v>63776.332159916441</v>
      </c>
      <c r="T58" s="131">
        <v>67839.706853749318</v>
      </c>
      <c r="U58" s="131">
        <v>78157.536766730453</v>
      </c>
      <c r="V58" s="141"/>
      <c r="W58" s="141"/>
      <c r="X58" s="131">
        <v>0</v>
      </c>
      <c r="Y58" s="131">
        <v>0</v>
      </c>
      <c r="Z58" s="131">
        <v>0</v>
      </c>
      <c r="AA58" s="131">
        <v>0</v>
      </c>
      <c r="AB58" s="131">
        <v>0</v>
      </c>
      <c r="AC58" s="131">
        <v>0</v>
      </c>
      <c r="AD58" s="131">
        <v>0</v>
      </c>
      <c r="AE58" s="131">
        <v>0</v>
      </c>
      <c r="AF58" s="152"/>
    </row>
    <row r="59" spans="1:32" x14ac:dyDescent="0.25">
      <c r="A59" s="2" t="s">
        <v>318</v>
      </c>
      <c r="B59" s="9" t="s">
        <v>35</v>
      </c>
      <c r="C59" s="46" t="s">
        <v>574</v>
      </c>
      <c r="D59" s="131">
        <f t="shared" ref="D59:D64" si="13">N59</f>
        <v>1732.8545966825322</v>
      </c>
      <c r="E59" s="131">
        <f t="shared" si="12"/>
        <v>2273.4179559685681</v>
      </c>
      <c r="F59" s="131">
        <f t="shared" si="12"/>
        <v>1497.6152906853313</v>
      </c>
      <c r="G59" s="131">
        <f t="shared" si="12"/>
        <v>2742.349553483868</v>
      </c>
      <c r="H59" s="131">
        <f t="shared" si="12"/>
        <v>1143.0543155232717</v>
      </c>
      <c r="I59" s="131">
        <f t="shared" si="12"/>
        <v>1814.5805813413012</v>
      </c>
      <c r="J59" s="131">
        <f t="shared" si="12"/>
        <v>2299.3179901183707</v>
      </c>
      <c r="K59" s="131">
        <f t="shared" si="12"/>
        <v>1375.5726470944608</v>
      </c>
      <c r="L59" s="141"/>
      <c r="M59" s="141"/>
      <c r="N59" s="131">
        <v>1732.8545966825322</v>
      </c>
      <c r="O59" s="131">
        <v>2273.4179559685681</v>
      </c>
      <c r="P59" s="131">
        <v>1497.6152906853313</v>
      </c>
      <c r="Q59" s="131">
        <v>2742.349553483868</v>
      </c>
      <c r="R59" s="131">
        <v>1143.0543155232717</v>
      </c>
      <c r="S59" s="131">
        <v>1814.5805813413012</v>
      </c>
      <c r="T59" s="131">
        <v>2299.3179901183707</v>
      </c>
      <c r="U59" s="131">
        <v>1375.5726470944608</v>
      </c>
      <c r="V59" s="141"/>
      <c r="W59" s="141"/>
      <c r="X59" s="131">
        <v>0</v>
      </c>
      <c r="Y59" s="131">
        <v>0</v>
      </c>
      <c r="Z59" s="131">
        <v>0</v>
      </c>
      <c r="AA59" s="131">
        <v>0</v>
      </c>
      <c r="AB59" s="131">
        <v>0</v>
      </c>
      <c r="AC59" s="131">
        <v>0</v>
      </c>
      <c r="AD59" s="131">
        <v>0</v>
      </c>
      <c r="AE59" s="131">
        <v>0</v>
      </c>
      <c r="AF59" s="152"/>
    </row>
    <row r="60" spans="1:32" x14ac:dyDescent="0.25">
      <c r="A60" s="2" t="s">
        <v>319</v>
      </c>
      <c r="B60" s="9" t="s">
        <v>36</v>
      </c>
      <c r="C60" s="46" t="s">
        <v>574</v>
      </c>
      <c r="D60" s="131">
        <f t="shared" si="13"/>
        <v>-3081.153625477486</v>
      </c>
      <c r="E60" s="131">
        <f t="shared" si="12"/>
        <v>-3207.3895112392256</v>
      </c>
      <c r="F60" s="131">
        <f t="shared" si="12"/>
        <v>-3305.1180184141936</v>
      </c>
      <c r="G60" s="131">
        <f t="shared" si="12"/>
        <v>-3471.5341319497188</v>
      </c>
      <c r="H60" s="131">
        <f t="shared" si="12"/>
        <v>-3635.7941100983116</v>
      </c>
      <c r="I60" s="131">
        <f t="shared" si="12"/>
        <v>-3790.2416423202003</v>
      </c>
      <c r="J60" s="131">
        <f t="shared" si="12"/>
        <v>-4053.3540696945006</v>
      </c>
      <c r="K60" s="131">
        <f t="shared" si="12"/>
        <v>-4502.7615637096142</v>
      </c>
      <c r="L60" s="141"/>
      <c r="M60" s="141"/>
      <c r="N60" s="131">
        <v>-3081.153625477486</v>
      </c>
      <c r="O60" s="131">
        <v>-3207.3895112392256</v>
      </c>
      <c r="P60" s="131">
        <v>-3305.1180184141936</v>
      </c>
      <c r="Q60" s="131">
        <v>-3471.5341319497188</v>
      </c>
      <c r="R60" s="131">
        <v>-3635.7941100983116</v>
      </c>
      <c r="S60" s="131">
        <v>-3790.2416423202003</v>
      </c>
      <c r="T60" s="131">
        <v>-4053.3540696945006</v>
      </c>
      <c r="U60" s="131">
        <v>-4502.7615637096142</v>
      </c>
      <c r="V60" s="141"/>
      <c r="W60" s="141"/>
      <c r="X60" s="131">
        <v>0</v>
      </c>
      <c r="Y60" s="131">
        <v>0</v>
      </c>
      <c r="Z60" s="131">
        <v>0</v>
      </c>
      <c r="AA60" s="131">
        <v>0</v>
      </c>
      <c r="AB60" s="131">
        <v>0</v>
      </c>
      <c r="AC60" s="131">
        <v>0</v>
      </c>
      <c r="AD60" s="131">
        <v>0</v>
      </c>
      <c r="AE60" s="131">
        <v>0</v>
      </c>
      <c r="AF60" s="152"/>
    </row>
    <row r="61" spans="1:32" x14ac:dyDescent="0.25">
      <c r="A61" s="2" t="s">
        <v>320</v>
      </c>
      <c r="B61" s="9" t="s">
        <v>37</v>
      </c>
      <c r="C61" s="46" t="s">
        <v>574</v>
      </c>
      <c r="D61" s="131">
        <f t="shared" si="13"/>
        <v>-1348.2990287949538</v>
      </c>
      <c r="E61" s="131">
        <f t="shared" si="12"/>
        <v>-933.97155527065752</v>
      </c>
      <c r="F61" s="131">
        <f t="shared" si="12"/>
        <v>-1807.5027277288623</v>
      </c>
      <c r="G61" s="131">
        <f t="shared" si="12"/>
        <v>-729.18457846585079</v>
      </c>
      <c r="H61" s="131">
        <f t="shared" si="12"/>
        <v>-2492.7397945750399</v>
      </c>
      <c r="I61" s="131">
        <f t="shared" si="12"/>
        <v>-1975.6610609788991</v>
      </c>
      <c r="J61" s="131">
        <f t="shared" si="12"/>
        <v>-1754.0360795761299</v>
      </c>
      <c r="K61" s="131">
        <f t="shared" si="12"/>
        <v>-3127.1889166151532</v>
      </c>
      <c r="L61" s="141"/>
      <c r="M61" s="141"/>
      <c r="N61" s="131">
        <v>-1348.2990287949538</v>
      </c>
      <c r="O61" s="131">
        <v>-933.97155527065752</v>
      </c>
      <c r="P61" s="131">
        <v>-1807.5027277288623</v>
      </c>
      <c r="Q61" s="131">
        <v>-729.18457846585079</v>
      </c>
      <c r="R61" s="131">
        <v>-2492.7397945750399</v>
      </c>
      <c r="S61" s="131">
        <v>-1975.6610609788991</v>
      </c>
      <c r="T61" s="131">
        <v>-1754.0360795761299</v>
      </c>
      <c r="U61" s="131">
        <v>-3127.1889166151532</v>
      </c>
      <c r="V61" s="141"/>
      <c r="W61" s="141"/>
      <c r="X61" s="131">
        <v>0</v>
      </c>
      <c r="Y61" s="131">
        <v>0</v>
      </c>
      <c r="Z61" s="131">
        <v>0</v>
      </c>
      <c r="AA61" s="131">
        <v>0</v>
      </c>
      <c r="AB61" s="131">
        <v>0</v>
      </c>
      <c r="AC61" s="131">
        <v>0</v>
      </c>
      <c r="AD61" s="131">
        <v>0</v>
      </c>
      <c r="AE61" s="131">
        <v>0</v>
      </c>
      <c r="AF61" s="152"/>
    </row>
    <row r="62" spans="1:32" x14ac:dyDescent="0.25">
      <c r="A62" s="2" t="s">
        <v>321</v>
      </c>
      <c r="B62" s="9" t="s">
        <v>38</v>
      </c>
      <c r="C62" s="46" t="s">
        <v>574</v>
      </c>
      <c r="D62" s="131">
        <f t="shared" si="13"/>
        <v>740.82905858165782</v>
      </c>
      <c r="E62" s="131">
        <f t="shared" si="12"/>
        <v>588.89134078984807</v>
      </c>
      <c r="F62" s="131">
        <f t="shared" si="12"/>
        <v>1202.9632167258628</v>
      </c>
      <c r="G62" s="131">
        <f t="shared" si="12"/>
        <v>526.25929507210776</v>
      </c>
      <c r="H62" s="131">
        <f t="shared" si="12"/>
        <v>3467.7627691173088</v>
      </c>
      <c r="I62" s="131">
        <f t="shared" si="12"/>
        <v>6039.0357548117809</v>
      </c>
      <c r="J62" s="131">
        <f t="shared" si="12"/>
        <v>12071.865992557265</v>
      </c>
      <c r="K62" s="131">
        <f t="shared" si="12"/>
        <v>17079.958929978759</v>
      </c>
      <c r="L62" s="141"/>
      <c r="M62" s="141"/>
      <c r="N62" s="131">
        <v>740.82905858165782</v>
      </c>
      <c r="O62" s="131">
        <v>588.89134078984807</v>
      </c>
      <c r="P62" s="131">
        <v>1202.9632167258628</v>
      </c>
      <c r="Q62" s="131">
        <v>526.25929507210776</v>
      </c>
      <c r="R62" s="131">
        <v>3467.7627691173088</v>
      </c>
      <c r="S62" s="131">
        <v>6039.0357548117809</v>
      </c>
      <c r="T62" s="131">
        <v>12071.865992557265</v>
      </c>
      <c r="U62" s="131">
        <v>17079.958929978759</v>
      </c>
      <c r="V62" s="141"/>
      <c r="W62" s="141"/>
      <c r="X62" s="131">
        <v>0</v>
      </c>
      <c r="Y62" s="131">
        <v>0</v>
      </c>
      <c r="Z62" s="131">
        <v>0</v>
      </c>
      <c r="AA62" s="131">
        <v>0</v>
      </c>
      <c r="AB62" s="131">
        <v>0</v>
      </c>
      <c r="AC62" s="131">
        <v>0</v>
      </c>
      <c r="AD62" s="131">
        <v>0</v>
      </c>
      <c r="AE62" s="131">
        <v>0</v>
      </c>
      <c r="AF62" s="152"/>
    </row>
    <row r="63" spans="1:32" x14ac:dyDescent="0.25">
      <c r="A63" s="2" t="s">
        <v>322</v>
      </c>
      <c r="B63" s="9" t="s">
        <v>39</v>
      </c>
      <c r="C63" s="46" t="s">
        <v>574</v>
      </c>
      <c r="D63" s="131">
        <f t="shared" si="13"/>
        <v>0</v>
      </c>
      <c r="E63" s="131">
        <f t="shared" si="12"/>
        <v>0</v>
      </c>
      <c r="F63" s="131">
        <f t="shared" si="12"/>
        <v>0</v>
      </c>
      <c r="G63" s="131">
        <f t="shared" si="12"/>
        <v>0</v>
      </c>
      <c r="H63" s="131">
        <f t="shared" si="12"/>
        <v>0</v>
      </c>
      <c r="I63" s="131">
        <f t="shared" si="12"/>
        <v>0</v>
      </c>
      <c r="J63" s="131">
        <f t="shared" si="12"/>
        <v>0</v>
      </c>
      <c r="K63" s="131">
        <f t="shared" si="12"/>
        <v>0</v>
      </c>
      <c r="L63" s="141"/>
      <c r="M63" s="141"/>
      <c r="N63" s="131">
        <v>0</v>
      </c>
      <c r="O63" s="131">
        <v>0</v>
      </c>
      <c r="P63" s="131">
        <v>0</v>
      </c>
      <c r="Q63" s="131">
        <v>0</v>
      </c>
      <c r="R63" s="131">
        <v>0</v>
      </c>
      <c r="S63" s="131">
        <v>0</v>
      </c>
      <c r="T63" s="131">
        <v>0</v>
      </c>
      <c r="U63" s="131">
        <v>0</v>
      </c>
      <c r="V63" s="141"/>
      <c r="W63" s="141"/>
      <c r="X63" s="131">
        <v>0</v>
      </c>
      <c r="Y63" s="131">
        <v>0</v>
      </c>
      <c r="Z63" s="131">
        <v>0</v>
      </c>
      <c r="AA63" s="131">
        <v>0</v>
      </c>
      <c r="AB63" s="131">
        <v>0</v>
      </c>
      <c r="AC63" s="131">
        <v>0</v>
      </c>
      <c r="AD63" s="131">
        <v>0</v>
      </c>
      <c r="AE63" s="131">
        <v>0</v>
      </c>
      <c r="AF63" s="152"/>
    </row>
    <row r="64" spans="1:32" x14ac:dyDescent="0.25">
      <c r="A64" s="2" t="s">
        <v>323</v>
      </c>
      <c r="B64" s="9" t="s">
        <v>265</v>
      </c>
      <c r="C64" s="46" t="s">
        <v>574</v>
      </c>
      <c r="D64" s="131">
        <f t="shared" si="13"/>
        <v>63953.854194251726</v>
      </c>
      <c r="E64" s="131">
        <f t="shared" si="12"/>
        <v>63608.773979770915</v>
      </c>
      <c r="F64" s="131">
        <f t="shared" si="12"/>
        <v>63004.234468767914</v>
      </c>
      <c r="G64" s="131">
        <f t="shared" si="12"/>
        <v>62801.309185374172</v>
      </c>
      <c r="H64" s="131">
        <f t="shared" si="12"/>
        <v>63776.332159916441</v>
      </c>
      <c r="I64" s="131">
        <f t="shared" si="12"/>
        <v>67839.706853749318</v>
      </c>
      <c r="J64" s="131">
        <f t="shared" si="12"/>
        <v>78157.536766730453</v>
      </c>
      <c r="K64" s="131">
        <f t="shared" si="12"/>
        <v>92110.306780094063</v>
      </c>
      <c r="L64" s="141"/>
      <c r="M64" s="141"/>
      <c r="N64" s="131">
        <v>63953.854194251726</v>
      </c>
      <c r="O64" s="131">
        <v>63608.773979770915</v>
      </c>
      <c r="P64" s="131">
        <v>63004.234468767914</v>
      </c>
      <c r="Q64" s="131">
        <v>62801.309185374172</v>
      </c>
      <c r="R64" s="131">
        <v>63776.332159916441</v>
      </c>
      <c r="S64" s="131">
        <v>67839.706853749318</v>
      </c>
      <c r="T64" s="131">
        <v>78157.536766730453</v>
      </c>
      <c r="U64" s="131">
        <v>92110.306780094063</v>
      </c>
      <c r="V64" s="141"/>
      <c r="W64" s="141"/>
      <c r="X64" s="131">
        <v>0</v>
      </c>
      <c r="Y64" s="131">
        <v>0</v>
      </c>
      <c r="Z64" s="131">
        <v>0</v>
      </c>
      <c r="AA64" s="131">
        <v>0</v>
      </c>
      <c r="AB64" s="131">
        <v>0</v>
      </c>
      <c r="AC64" s="131">
        <v>0</v>
      </c>
      <c r="AD64" s="131">
        <v>0</v>
      </c>
      <c r="AE64" s="131">
        <v>0</v>
      </c>
      <c r="AF64" s="152"/>
    </row>
    <row r="65" spans="1:32" x14ac:dyDescent="0.25">
      <c r="A65" s="2"/>
      <c r="B65" s="10" t="s">
        <v>45</v>
      </c>
      <c r="C65" s="11"/>
      <c r="D65" s="153"/>
      <c r="E65" s="153"/>
      <c r="F65" s="153"/>
      <c r="G65" s="153"/>
      <c r="H65" s="153"/>
      <c r="I65" s="153"/>
      <c r="J65" s="153"/>
      <c r="K65" s="153"/>
      <c r="L65" s="141"/>
      <c r="M65" s="141"/>
      <c r="N65" s="153"/>
      <c r="O65" s="153"/>
      <c r="P65" s="153"/>
      <c r="Q65" s="153"/>
      <c r="R65" s="153"/>
      <c r="S65" s="153"/>
      <c r="T65" s="153"/>
      <c r="U65" s="153"/>
      <c r="V65" s="141"/>
      <c r="W65" s="141"/>
      <c r="X65" s="153"/>
      <c r="Y65" s="153"/>
      <c r="Z65" s="153"/>
      <c r="AA65" s="153"/>
      <c r="AB65" s="153"/>
      <c r="AC65" s="153"/>
      <c r="AD65" s="153"/>
      <c r="AE65" s="153"/>
      <c r="AF65" s="152"/>
    </row>
    <row r="66" spans="1:32" x14ac:dyDescent="0.25">
      <c r="A66" s="2" t="s">
        <v>324</v>
      </c>
      <c r="B66" s="9" t="s">
        <v>34</v>
      </c>
      <c r="C66" s="46" t="s">
        <v>574</v>
      </c>
      <c r="D66" s="174"/>
      <c r="E66" s="174"/>
      <c r="F66" s="174"/>
      <c r="G66" s="174"/>
      <c r="H66" s="174"/>
      <c r="I66" s="174"/>
      <c r="J66" s="174"/>
      <c r="K66" s="174"/>
      <c r="L66" s="141"/>
      <c r="M66" s="141"/>
      <c r="N66" s="174"/>
      <c r="O66" s="174"/>
      <c r="P66" s="174"/>
      <c r="Q66" s="174"/>
      <c r="R66" s="174"/>
      <c r="S66" s="174"/>
      <c r="T66" s="174"/>
      <c r="U66" s="174"/>
      <c r="V66" s="141"/>
      <c r="W66" s="141"/>
      <c r="X66" s="174"/>
      <c r="Y66" s="174"/>
      <c r="Z66" s="174"/>
      <c r="AA66" s="174"/>
      <c r="AB66" s="174"/>
      <c r="AC66" s="174"/>
      <c r="AD66" s="174"/>
      <c r="AE66" s="174"/>
      <c r="AF66" s="152"/>
    </row>
    <row r="67" spans="1:32" x14ac:dyDescent="0.25">
      <c r="A67" s="2" t="s">
        <v>325</v>
      </c>
      <c r="B67" s="9" t="s">
        <v>35</v>
      </c>
      <c r="C67" s="46" t="s">
        <v>574</v>
      </c>
      <c r="D67" s="174"/>
      <c r="E67" s="174"/>
      <c r="F67" s="174"/>
      <c r="G67" s="174"/>
      <c r="H67" s="174"/>
      <c r="I67" s="174"/>
      <c r="J67" s="174"/>
      <c r="K67" s="174"/>
      <c r="L67" s="141"/>
      <c r="M67" s="141"/>
      <c r="N67" s="174"/>
      <c r="O67" s="174"/>
      <c r="P67" s="174"/>
      <c r="Q67" s="174"/>
      <c r="R67" s="174"/>
      <c r="S67" s="174"/>
      <c r="T67" s="174"/>
      <c r="U67" s="174"/>
      <c r="V67" s="141"/>
      <c r="W67" s="141"/>
      <c r="X67" s="174"/>
      <c r="Y67" s="174"/>
      <c r="Z67" s="174"/>
      <c r="AA67" s="174"/>
      <c r="AB67" s="174"/>
      <c r="AC67" s="174"/>
      <c r="AD67" s="174"/>
      <c r="AE67" s="174"/>
      <c r="AF67" s="152"/>
    </row>
    <row r="68" spans="1:32" x14ac:dyDescent="0.25">
      <c r="A68" s="2" t="s">
        <v>326</v>
      </c>
      <c r="B68" s="9" t="s">
        <v>38</v>
      </c>
      <c r="C68" s="46" t="s">
        <v>574</v>
      </c>
      <c r="D68" s="174"/>
      <c r="E68" s="174"/>
      <c r="F68" s="174"/>
      <c r="G68" s="174"/>
      <c r="H68" s="174"/>
      <c r="I68" s="174"/>
      <c r="J68" s="174"/>
      <c r="K68" s="174"/>
      <c r="L68" s="141"/>
      <c r="M68" s="141"/>
      <c r="N68" s="174"/>
      <c r="O68" s="174"/>
      <c r="P68" s="174"/>
      <c r="Q68" s="174"/>
      <c r="R68" s="174"/>
      <c r="S68" s="174"/>
      <c r="T68" s="174"/>
      <c r="U68" s="174"/>
      <c r="V68" s="141"/>
      <c r="W68" s="141"/>
      <c r="X68" s="174"/>
      <c r="Y68" s="174"/>
      <c r="Z68" s="174"/>
      <c r="AA68" s="174"/>
      <c r="AB68" s="174"/>
      <c r="AC68" s="174"/>
      <c r="AD68" s="174"/>
      <c r="AE68" s="174"/>
      <c r="AF68" s="152"/>
    </row>
    <row r="69" spans="1:32" x14ac:dyDescent="0.25">
      <c r="A69" s="2" t="s">
        <v>585</v>
      </c>
      <c r="B69" s="9" t="s">
        <v>39</v>
      </c>
      <c r="C69" s="46" t="s">
        <v>574</v>
      </c>
      <c r="D69" s="174"/>
      <c r="E69" s="174"/>
      <c r="F69" s="174"/>
      <c r="G69" s="174"/>
      <c r="H69" s="174"/>
      <c r="I69" s="174"/>
      <c r="J69" s="174"/>
      <c r="K69" s="174"/>
      <c r="L69" s="141"/>
      <c r="M69" s="141"/>
      <c r="N69" s="174"/>
      <c r="O69" s="174"/>
      <c r="P69" s="174"/>
      <c r="Q69" s="174"/>
      <c r="R69" s="174"/>
      <c r="S69" s="174"/>
      <c r="T69" s="174"/>
      <c r="U69" s="174"/>
      <c r="V69" s="141"/>
      <c r="W69" s="141"/>
      <c r="X69" s="174"/>
      <c r="Y69" s="174"/>
      <c r="Z69" s="174"/>
      <c r="AA69" s="174"/>
      <c r="AB69" s="174"/>
      <c r="AC69" s="174"/>
      <c r="AD69" s="174"/>
      <c r="AE69" s="174"/>
      <c r="AF69" s="152"/>
    </row>
    <row r="70" spans="1:32" x14ac:dyDescent="0.25">
      <c r="A70" s="2" t="s">
        <v>586</v>
      </c>
      <c r="B70" s="9" t="s">
        <v>46</v>
      </c>
      <c r="C70" s="46" t="s">
        <v>574</v>
      </c>
      <c r="D70" s="174"/>
      <c r="E70" s="174"/>
      <c r="F70" s="174"/>
      <c r="G70" s="174"/>
      <c r="H70" s="174"/>
      <c r="I70" s="174"/>
      <c r="J70" s="174"/>
      <c r="K70" s="174"/>
      <c r="L70" s="141"/>
      <c r="M70" s="141"/>
      <c r="N70" s="174"/>
      <c r="O70" s="174"/>
      <c r="P70" s="174"/>
      <c r="Q70" s="174"/>
      <c r="R70" s="174"/>
      <c r="S70" s="174"/>
      <c r="T70" s="174"/>
      <c r="U70" s="174"/>
      <c r="V70" s="141"/>
      <c r="W70" s="141"/>
      <c r="X70" s="174"/>
      <c r="Y70" s="174"/>
      <c r="Z70" s="174"/>
      <c r="AA70" s="174"/>
      <c r="AB70" s="174"/>
      <c r="AC70" s="174"/>
      <c r="AD70" s="174"/>
      <c r="AE70" s="174"/>
      <c r="AF70" s="152"/>
    </row>
    <row r="71" spans="1:32" x14ac:dyDescent="0.25">
      <c r="A71" s="2"/>
      <c r="B71" s="52" t="s">
        <v>96</v>
      </c>
      <c r="C71" s="46"/>
      <c r="D71" s="153"/>
      <c r="E71" s="153"/>
      <c r="F71" s="153"/>
      <c r="G71" s="153"/>
      <c r="H71" s="153"/>
      <c r="I71" s="153"/>
      <c r="J71" s="153"/>
      <c r="K71" s="153"/>
      <c r="L71" s="141"/>
      <c r="M71" s="141"/>
      <c r="N71" s="153"/>
      <c r="O71" s="153"/>
      <c r="P71" s="153"/>
      <c r="Q71" s="153"/>
      <c r="R71" s="153"/>
      <c r="S71" s="153"/>
      <c r="T71" s="153"/>
      <c r="U71" s="153"/>
      <c r="V71" s="141"/>
      <c r="W71" s="141"/>
      <c r="X71" s="153"/>
      <c r="Y71" s="153"/>
      <c r="Z71" s="153"/>
      <c r="AA71" s="153"/>
      <c r="AB71" s="153"/>
      <c r="AC71" s="153"/>
      <c r="AD71" s="153"/>
      <c r="AE71" s="153"/>
      <c r="AF71" s="152"/>
    </row>
    <row r="72" spans="1:32" x14ac:dyDescent="0.25">
      <c r="A72" s="2" t="s">
        <v>327</v>
      </c>
      <c r="B72" s="9" t="s">
        <v>34</v>
      </c>
      <c r="C72" s="46" t="s">
        <v>574</v>
      </c>
      <c r="D72" s="131">
        <f>N72</f>
        <v>0</v>
      </c>
      <c r="E72" s="131">
        <f t="shared" ref="E72:K78" si="14">O72</f>
        <v>0</v>
      </c>
      <c r="F72" s="131">
        <f t="shared" si="14"/>
        <v>0</v>
      </c>
      <c r="G72" s="131">
        <f t="shared" si="14"/>
        <v>0</v>
      </c>
      <c r="H72" s="131">
        <f t="shared" si="14"/>
        <v>0</v>
      </c>
      <c r="I72" s="131">
        <f t="shared" si="14"/>
        <v>0</v>
      </c>
      <c r="J72" s="131">
        <f t="shared" si="14"/>
        <v>0</v>
      </c>
      <c r="K72" s="131">
        <f t="shared" si="14"/>
        <v>0</v>
      </c>
      <c r="L72" s="141"/>
      <c r="M72" s="141"/>
      <c r="N72" s="131">
        <v>0</v>
      </c>
      <c r="O72" s="131">
        <v>0</v>
      </c>
      <c r="P72" s="131">
        <v>0</v>
      </c>
      <c r="Q72" s="131">
        <v>0</v>
      </c>
      <c r="R72" s="131">
        <v>0</v>
      </c>
      <c r="S72" s="131">
        <v>0</v>
      </c>
      <c r="T72" s="131">
        <v>0</v>
      </c>
      <c r="U72" s="131">
        <v>0</v>
      </c>
      <c r="V72" s="141"/>
      <c r="W72" s="141"/>
      <c r="X72" s="131">
        <v>31034.846680791983</v>
      </c>
      <c r="Y72" s="131">
        <v>31534.261832562101</v>
      </c>
      <c r="Z72" s="131">
        <v>32810.912311699161</v>
      </c>
      <c r="AA72" s="131">
        <v>34691.842004888465</v>
      </c>
      <c r="AB72" s="131">
        <v>36884.812372973836</v>
      </c>
      <c r="AC72" s="131">
        <v>39134.586284681653</v>
      </c>
      <c r="AD72" s="131">
        <v>41595.514022628129</v>
      </c>
      <c r="AE72" s="131">
        <v>44163.879556614673</v>
      </c>
      <c r="AF72" s="152"/>
    </row>
    <row r="73" spans="1:32" x14ac:dyDescent="0.25">
      <c r="A73" s="2" t="s">
        <v>328</v>
      </c>
      <c r="B73" s="9" t="s">
        <v>35</v>
      </c>
      <c r="C73" s="46" t="s">
        <v>574</v>
      </c>
      <c r="D73" s="131">
        <f t="shared" ref="D73:D78" si="15">N73</f>
        <v>0</v>
      </c>
      <c r="E73" s="131">
        <f t="shared" si="14"/>
        <v>0</v>
      </c>
      <c r="F73" s="131">
        <f t="shared" si="14"/>
        <v>0</v>
      </c>
      <c r="G73" s="131">
        <f t="shared" si="14"/>
        <v>0</v>
      </c>
      <c r="H73" s="131">
        <f t="shared" si="14"/>
        <v>0</v>
      </c>
      <c r="I73" s="131">
        <f t="shared" si="14"/>
        <v>0</v>
      </c>
      <c r="J73" s="131">
        <f t="shared" si="14"/>
        <v>0</v>
      </c>
      <c r="K73" s="131">
        <f t="shared" si="14"/>
        <v>0</v>
      </c>
      <c r="L73" s="141"/>
      <c r="M73" s="141"/>
      <c r="N73" s="131">
        <v>0</v>
      </c>
      <c r="O73" s="131">
        <v>0</v>
      </c>
      <c r="P73" s="131">
        <v>0</v>
      </c>
      <c r="Q73" s="131">
        <v>0</v>
      </c>
      <c r="R73" s="131">
        <v>0</v>
      </c>
      <c r="S73" s="131">
        <v>0</v>
      </c>
      <c r="T73" s="131">
        <v>0</v>
      </c>
      <c r="U73" s="131">
        <v>0</v>
      </c>
      <c r="V73" s="141"/>
      <c r="W73" s="141"/>
      <c r="X73" s="131">
        <v>845.67055737736769</v>
      </c>
      <c r="Y73" s="131">
        <v>1149.0981046638719</v>
      </c>
      <c r="Z73" s="131">
        <v>799.51252155566226</v>
      </c>
      <c r="AA73" s="131">
        <v>1510.0121163887738</v>
      </c>
      <c r="AB73" s="131">
        <v>671.34498479552224</v>
      </c>
      <c r="AC73" s="131">
        <v>1113.4672993258255</v>
      </c>
      <c r="AD73" s="131">
        <v>1409.8131925398197</v>
      </c>
      <c r="AE73" s="131">
        <v>777.28428019642092</v>
      </c>
      <c r="AF73" s="152"/>
    </row>
    <row r="74" spans="1:32" x14ac:dyDescent="0.25">
      <c r="A74" s="2" t="s">
        <v>423</v>
      </c>
      <c r="B74" s="9" t="s">
        <v>36</v>
      </c>
      <c r="C74" s="46" t="s">
        <v>574</v>
      </c>
      <c r="D74" s="131">
        <f t="shared" si="15"/>
        <v>0</v>
      </c>
      <c r="E74" s="131">
        <f t="shared" si="14"/>
        <v>0</v>
      </c>
      <c r="F74" s="131">
        <f t="shared" si="14"/>
        <v>0</v>
      </c>
      <c r="G74" s="131">
        <f t="shared" si="14"/>
        <v>0</v>
      </c>
      <c r="H74" s="131">
        <f t="shared" si="14"/>
        <v>0</v>
      </c>
      <c r="I74" s="131">
        <f t="shared" si="14"/>
        <v>0</v>
      </c>
      <c r="J74" s="131">
        <f t="shared" si="14"/>
        <v>0</v>
      </c>
      <c r="K74" s="131">
        <f t="shared" si="14"/>
        <v>0</v>
      </c>
      <c r="L74" s="141"/>
      <c r="M74" s="141"/>
      <c r="N74" s="131">
        <v>0</v>
      </c>
      <c r="O74" s="131">
        <v>0</v>
      </c>
      <c r="P74" s="131">
        <v>0</v>
      </c>
      <c r="Q74" s="131">
        <v>0</v>
      </c>
      <c r="R74" s="131">
        <v>0</v>
      </c>
      <c r="S74" s="131">
        <v>0</v>
      </c>
      <c r="T74" s="131">
        <v>0</v>
      </c>
      <c r="U74" s="131">
        <v>0</v>
      </c>
      <c r="V74" s="141"/>
      <c r="W74" s="141"/>
      <c r="X74" s="131">
        <v>-1652.750395607246</v>
      </c>
      <c r="Y74" s="131">
        <v>-1752.4737055268138</v>
      </c>
      <c r="Z74" s="131">
        <v>-1854.9569283663604</v>
      </c>
      <c r="AA74" s="131">
        <v>-2009.1144990193159</v>
      </c>
      <c r="AB74" s="131">
        <v>-2163.8659042434201</v>
      </c>
      <c r="AC74" s="131">
        <v>-2296.8080632081478</v>
      </c>
      <c r="AD74" s="131">
        <v>-2453.2641486233392</v>
      </c>
      <c r="AE74" s="131">
        <v>-2626.709012030632</v>
      </c>
      <c r="AF74" s="152"/>
    </row>
    <row r="75" spans="1:32" x14ac:dyDescent="0.25">
      <c r="A75" s="2" t="s">
        <v>424</v>
      </c>
      <c r="B75" s="9" t="s">
        <v>37</v>
      </c>
      <c r="C75" s="46" t="s">
        <v>574</v>
      </c>
      <c r="D75" s="131">
        <f t="shared" si="15"/>
        <v>0</v>
      </c>
      <c r="E75" s="131">
        <f t="shared" si="14"/>
        <v>0</v>
      </c>
      <c r="F75" s="131">
        <f t="shared" si="14"/>
        <v>0</v>
      </c>
      <c r="G75" s="131">
        <f t="shared" si="14"/>
        <v>0</v>
      </c>
      <c r="H75" s="131">
        <f t="shared" si="14"/>
        <v>0</v>
      </c>
      <c r="I75" s="131">
        <f t="shared" si="14"/>
        <v>0</v>
      </c>
      <c r="J75" s="131">
        <f t="shared" si="14"/>
        <v>0</v>
      </c>
      <c r="K75" s="131">
        <f t="shared" si="14"/>
        <v>0</v>
      </c>
      <c r="L75" s="141"/>
      <c r="M75" s="141"/>
      <c r="N75" s="131">
        <v>0</v>
      </c>
      <c r="O75" s="131">
        <v>0</v>
      </c>
      <c r="P75" s="131">
        <v>0</v>
      </c>
      <c r="Q75" s="131">
        <v>0</v>
      </c>
      <c r="R75" s="131">
        <v>0</v>
      </c>
      <c r="S75" s="131">
        <v>0</v>
      </c>
      <c r="T75" s="131">
        <v>0</v>
      </c>
      <c r="U75" s="131">
        <v>0</v>
      </c>
      <c r="V75" s="141"/>
      <c r="W75" s="141"/>
      <c r="X75" s="131">
        <v>-807.07983822987831</v>
      </c>
      <c r="Y75" s="131">
        <v>-603.37560086294184</v>
      </c>
      <c r="Z75" s="131">
        <v>-1055.4444068106982</v>
      </c>
      <c r="AA75" s="131">
        <v>-499.10238263054202</v>
      </c>
      <c r="AB75" s="131">
        <v>-1492.520919447898</v>
      </c>
      <c r="AC75" s="131">
        <v>-1183.3407638823223</v>
      </c>
      <c r="AD75" s="131">
        <v>-1043.4509560835195</v>
      </c>
      <c r="AE75" s="131">
        <v>-1849.4247318342111</v>
      </c>
      <c r="AF75" s="152"/>
    </row>
    <row r="76" spans="1:32" x14ac:dyDescent="0.25">
      <c r="A76" s="2" t="s">
        <v>329</v>
      </c>
      <c r="B76" s="9" t="s">
        <v>38</v>
      </c>
      <c r="C76" s="46" t="s">
        <v>574</v>
      </c>
      <c r="D76" s="131">
        <f t="shared" si="15"/>
        <v>0</v>
      </c>
      <c r="E76" s="131">
        <f t="shared" si="14"/>
        <v>0</v>
      </c>
      <c r="F76" s="131">
        <f t="shared" si="14"/>
        <v>0</v>
      </c>
      <c r="G76" s="131">
        <f t="shared" si="14"/>
        <v>0</v>
      </c>
      <c r="H76" s="131">
        <f t="shared" si="14"/>
        <v>0</v>
      </c>
      <c r="I76" s="131">
        <f t="shared" si="14"/>
        <v>0</v>
      </c>
      <c r="J76" s="131">
        <f t="shared" si="14"/>
        <v>0</v>
      </c>
      <c r="K76" s="131">
        <f t="shared" si="14"/>
        <v>0</v>
      </c>
      <c r="L76" s="141"/>
      <c r="M76" s="141"/>
      <c r="N76" s="131">
        <v>0</v>
      </c>
      <c r="O76" s="131">
        <v>0</v>
      </c>
      <c r="P76" s="131">
        <v>0</v>
      </c>
      <c r="Q76" s="131">
        <v>0</v>
      </c>
      <c r="R76" s="131">
        <v>0</v>
      </c>
      <c r="S76" s="131">
        <v>0</v>
      </c>
      <c r="T76" s="131">
        <v>0</v>
      </c>
      <c r="U76" s="131">
        <v>0</v>
      </c>
      <c r="V76" s="141"/>
      <c r="W76" s="141"/>
      <c r="X76" s="131">
        <v>1306.4949899999999</v>
      </c>
      <c r="Y76" s="131">
        <v>1880.0260800000001</v>
      </c>
      <c r="Z76" s="131">
        <v>2936.3741</v>
      </c>
      <c r="AA76" s="131">
        <v>2692.0727507159181</v>
      </c>
      <c r="AB76" s="131">
        <v>3742.2948311557211</v>
      </c>
      <c r="AC76" s="131">
        <v>3644.2685018287966</v>
      </c>
      <c r="AD76" s="131">
        <v>3611.816490070059</v>
      </c>
      <c r="AE76" s="131">
        <v>4278.2346845548836</v>
      </c>
      <c r="AF76" s="152"/>
    </row>
    <row r="77" spans="1:32" x14ac:dyDescent="0.25">
      <c r="A77" s="2" t="s">
        <v>330</v>
      </c>
      <c r="B77" s="9" t="s">
        <v>39</v>
      </c>
      <c r="C77" s="46" t="s">
        <v>574</v>
      </c>
      <c r="D77" s="131">
        <f t="shared" si="15"/>
        <v>0</v>
      </c>
      <c r="E77" s="131">
        <f t="shared" si="14"/>
        <v>0</v>
      </c>
      <c r="F77" s="131">
        <f t="shared" si="14"/>
        <v>0</v>
      </c>
      <c r="G77" s="131">
        <f t="shared" si="14"/>
        <v>0</v>
      </c>
      <c r="H77" s="131">
        <f t="shared" si="14"/>
        <v>0</v>
      </c>
      <c r="I77" s="131">
        <f t="shared" si="14"/>
        <v>0</v>
      </c>
      <c r="J77" s="131">
        <f t="shared" si="14"/>
        <v>0</v>
      </c>
      <c r="K77" s="131">
        <f t="shared" si="14"/>
        <v>0</v>
      </c>
      <c r="L77" s="141"/>
      <c r="M77" s="141"/>
      <c r="N77" s="131">
        <v>0</v>
      </c>
      <c r="O77" s="131">
        <v>0</v>
      </c>
      <c r="P77" s="131">
        <v>0</v>
      </c>
      <c r="Q77" s="131">
        <v>0</v>
      </c>
      <c r="R77" s="131">
        <v>0</v>
      </c>
      <c r="S77" s="131">
        <v>0</v>
      </c>
      <c r="T77" s="131">
        <v>0</v>
      </c>
      <c r="U77" s="131">
        <v>0</v>
      </c>
      <c r="V77" s="141"/>
      <c r="W77" s="141"/>
      <c r="X77" s="131">
        <v>0</v>
      </c>
      <c r="Y77" s="131">
        <v>0</v>
      </c>
      <c r="Z77" s="131">
        <v>0</v>
      </c>
      <c r="AA77" s="131">
        <v>0</v>
      </c>
      <c r="AB77" s="131">
        <v>0</v>
      </c>
      <c r="AC77" s="131">
        <v>0</v>
      </c>
      <c r="AD77" s="131">
        <v>0</v>
      </c>
      <c r="AE77" s="131">
        <v>0</v>
      </c>
      <c r="AF77" s="152"/>
    </row>
    <row r="78" spans="1:32" x14ac:dyDescent="0.25">
      <c r="A78" s="2" t="s">
        <v>331</v>
      </c>
      <c r="B78" s="9" t="s">
        <v>97</v>
      </c>
      <c r="C78" s="46" t="s">
        <v>574</v>
      </c>
      <c r="D78" s="131">
        <f t="shared" si="15"/>
        <v>0</v>
      </c>
      <c r="E78" s="131">
        <f t="shared" si="14"/>
        <v>0</v>
      </c>
      <c r="F78" s="131">
        <f t="shared" si="14"/>
        <v>0</v>
      </c>
      <c r="G78" s="131">
        <f t="shared" si="14"/>
        <v>0</v>
      </c>
      <c r="H78" s="131">
        <f t="shared" si="14"/>
        <v>0</v>
      </c>
      <c r="I78" s="131">
        <f t="shared" si="14"/>
        <v>0</v>
      </c>
      <c r="J78" s="131">
        <f t="shared" si="14"/>
        <v>0</v>
      </c>
      <c r="K78" s="131">
        <f t="shared" si="14"/>
        <v>0</v>
      </c>
      <c r="L78" s="141"/>
      <c r="M78" s="141"/>
      <c r="N78" s="131">
        <v>0</v>
      </c>
      <c r="O78" s="131">
        <v>0</v>
      </c>
      <c r="P78" s="131">
        <v>0</v>
      </c>
      <c r="Q78" s="131">
        <v>0</v>
      </c>
      <c r="R78" s="131">
        <v>0</v>
      </c>
      <c r="S78" s="131">
        <v>0</v>
      </c>
      <c r="T78" s="131">
        <v>0</v>
      </c>
      <c r="U78" s="131">
        <v>0</v>
      </c>
      <c r="V78" s="141"/>
      <c r="W78" s="141"/>
      <c r="X78" s="131">
        <v>31534.261832562101</v>
      </c>
      <c r="Y78" s="131">
        <v>32810.912311699161</v>
      </c>
      <c r="Z78" s="131">
        <v>34691.842004888465</v>
      </c>
      <c r="AA78" s="131">
        <v>36884.812372973836</v>
      </c>
      <c r="AB78" s="131">
        <v>39134.586284681653</v>
      </c>
      <c r="AC78" s="131">
        <v>41595.514022628129</v>
      </c>
      <c r="AD78" s="131">
        <v>44163.879556614673</v>
      </c>
      <c r="AE78" s="131">
        <v>46592.689509335345</v>
      </c>
      <c r="AF78" s="152"/>
    </row>
    <row r="79" spans="1:32" x14ac:dyDescent="0.25">
      <c r="A79" s="2"/>
      <c r="B79" s="10" t="s">
        <v>47</v>
      </c>
      <c r="C79" s="11"/>
      <c r="D79" s="153"/>
      <c r="E79" s="153"/>
      <c r="F79" s="153"/>
      <c r="G79" s="153"/>
      <c r="H79" s="153"/>
      <c r="I79" s="153"/>
      <c r="J79" s="153"/>
      <c r="K79" s="153"/>
      <c r="L79" s="141"/>
      <c r="M79" s="141"/>
      <c r="N79" s="153"/>
      <c r="O79" s="153"/>
      <c r="P79" s="153"/>
      <c r="Q79" s="153"/>
      <c r="R79" s="153"/>
      <c r="S79" s="153"/>
      <c r="T79" s="153"/>
      <c r="U79" s="153"/>
      <c r="V79" s="141"/>
      <c r="W79" s="141"/>
      <c r="X79" s="153"/>
      <c r="Y79" s="153"/>
      <c r="Z79" s="153"/>
      <c r="AA79" s="153"/>
      <c r="AB79" s="153"/>
      <c r="AC79" s="153"/>
      <c r="AD79" s="153"/>
      <c r="AE79" s="153"/>
      <c r="AF79" s="152"/>
    </row>
    <row r="80" spans="1:32" x14ac:dyDescent="0.25">
      <c r="A80" s="2" t="s">
        <v>332</v>
      </c>
      <c r="B80" s="9" t="s">
        <v>34</v>
      </c>
      <c r="C80" s="46" t="s">
        <v>574</v>
      </c>
      <c r="D80" s="131">
        <f>N80</f>
        <v>17213.42875902095</v>
      </c>
      <c r="E80" s="131">
        <f t="shared" ref="E80:K86" si="16">O80</f>
        <v>18445.716259065619</v>
      </c>
      <c r="F80" s="131">
        <f t="shared" si="16"/>
        <v>21031.046315269796</v>
      </c>
      <c r="G80" s="131">
        <f t="shared" si="16"/>
        <v>20911.002951125596</v>
      </c>
      <c r="H80" s="131">
        <f t="shared" si="16"/>
        <v>14153.898173651456</v>
      </c>
      <c r="I80" s="131">
        <f t="shared" si="16"/>
        <v>24060.54203012686</v>
      </c>
      <c r="J80" s="131">
        <f t="shared" si="16"/>
        <v>34844.45770920888</v>
      </c>
      <c r="K80" s="131">
        <f t="shared" si="16"/>
        <v>36027.129369440292</v>
      </c>
      <c r="L80" s="141"/>
      <c r="M80" s="141"/>
      <c r="N80" s="131">
        <v>17213.42875902095</v>
      </c>
      <c r="O80" s="131">
        <v>18445.716259065619</v>
      </c>
      <c r="P80" s="131">
        <v>21031.046315269796</v>
      </c>
      <c r="Q80" s="131">
        <v>20911.002951125596</v>
      </c>
      <c r="R80" s="131">
        <v>14153.898173651456</v>
      </c>
      <c r="S80" s="131">
        <v>24060.54203012686</v>
      </c>
      <c r="T80" s="131">
        <v>34844.45770920888</v>
      </c>
      <c r="U80" s="131">
        <v>36027.129369440292</v>
      </c>
      <c r="V80" s="141"/>
      <c r="W80" s="141"/>
      <c r="X80" s="131">
        <v>0</v>
      </c>
      <c r="Y80" s="131">
        <v>0</v>
      </c>
      <c r="Z80" s="131">
        <v>0</v>
      </c>
      <c r="AA80" s="131">
        <v>0</v>
      </c>
      <c r="AB80" s="131">
        <v>0</v>
      </c>
      <c r="AC80" s="131">
        <v>0</v>
      </c>
      <c r="AD80" s="131">
        <v>0</v>
      </c>
      <c r="AE80" s="131">
        <v>0</v>
      </c>
      <c r="AF80" s="152"/>
    </row>
    <row r="81" spans="1:32" x14ac:dyDescent="0.25">
      <c r="A81" s="2" t="s">
        <v>333</v>
      </c>
      <c r="B81" s="9" t="s">
        <v>35</v>
      </c>
      <c r="C81" s="46" t="s">
        <v>574</v>
      </c>
      <c r="D81" s="131">
        <f t="shared" ref="D81:D86" si="17">N81</f>
        <v>476.14492478983732</v>
      </c>
      <c r="E81" s="131">
        <f t="shared" si="16"/>
        <v>696.13694056674706</v>
      </c>
      <c r="F81" s="131">
        <f t="shared" si="16"/>
        <v>490.52003067684439</v>
      </c>
      <c r="G81" s="131">
        <f t="shared" si="16"/>
        <v>910.18135668874731</v>
      </c>
      <c r="H81" s="131">
        <f t="shared" si="16"/>
        <v>257.61683313183403</v>
      </c>
      <c r="I81" s="131">
        <f t="shared" si="16"/>
        <v>684.57672095252087</v>
      </c>
      <c r="J81" s="131">
        <f t="shared" si="16"/>
        <v>1180.9969733422395</v>
      </c>
      <c r="K81" s="131">
        <f t="shared" si="16"/>
        <v>634.07747690215137</v>
      </c>
      <c r="L81" s="141"/>
      <c r="M81" s="141"/>
      <c r="N81" s="131">
        <v>476.14492478983732</v>
      </c>
      <c r="O81" s="131">
        <v>696.13694056674706</v>
      </c>
      <c r="P81" s="131">
        <v>490.52003067684439</v>
      </c>
      <c r="Q81" s="131">
        <v>910.18135668874731</v>
      </c>
      <c r="R81" s="131">
        <v>257.61683313183403</v>
      </c>
      <c r="S81" s="131">
        <v>684.57672095252087</v>
      </c>
      <c r="T81" s="131">
        <v>1180.9969733422395</v>
      </c>
      <c r="U81" s="131">
        <v>634.07747690215137</v>
      </c>
      <c r="V81" s="141"/>
      <c r="W81" s="141"/>
      <c r="X81" s="131">
        <v>0</v>
      </c>
      <c r="Y81" s="131">
        <v>0</v>
      </c>
      <c r="Z81" s="131">
        <v>0</v>
      </c>
      <c r="AA81" s="131">
        <v>0</v>
      </c>
      <c r="AB81" s="131">
        <v>0</v>
      </c>
      <c r="AC81" s="131">
        <v>0</v>
      </c>
      <c r="AD81" s="131">
        <v>0</v>
      </c>
      <c r="AE81" s="131">
        <v>0</v>
      </c>
      <c r="AF81" s="152"/>
    </row>
    <row r="82" spans="1:32" x14ac:dyDescent="0.25">
      <c r="A82" s="2" t="s">
        <v>334</v>
      </c>
      <c r="B82" s="9" t="s">
        <v>36</v>
      </c>
      <c r="C82" s="46" t="s">
        <v>574</v>
      </c>
      <c r="D82" s="131">
        <f t="shared" si="17"/>
        <v>-500.22214127588569</v>
      </c>
      <c r="E82" s="131">
        <f t="shared" si="16"/>
        <v>-565.95803068132273</v>
      </c>
      <c r="F82" s="131">
        <f t="shared" si="16"/>
        <v>-610.56339482104329</v>
      </c>
      <c r="G82" s="131">
        <f t="shared" si="16"/>
        <v>-678.02580073408296</v>
      </c>
      <c r="H82" s="131">
        <f t="shared" si="16"/>
        <v>-532.8063365898588</v>
      </c>
      <c r="I82" s="131">
        <f t="shared" si="16"/>
        <v>-669.79946944444521</v>
      </c>
      <c r="J82" s="131">
        <f t="shared" si="16"/>
        <v>-873.44918796027036</v>
      </c>
      <c r="K82" s="131">
        <f t="shared" si="16"/>
        <v>-918.13309298546699</v>
      </c>
      <c r="L82" s="141"/>
      <c r="M82" s="141"/>
      <c r="N82" s="131">
        <v>-500.22214127588569</v>
      </c>
      <c r="O82" s="131">
        <v>-565.95803068132273</v>
      </c>
      <c r="P82" s="131">
        <v>-610.56339482104329</v>
      </c>
      <c r="Q82" s="131">
        <v>-678.02580073408296</v>
      </c>
      <c r="R82" s="131">
        <v>-532.8063365898588</v>
      </c>
      <c r="S82" s="131">
        <v>-669.79946944444521</v>
      </c>
      <c r="T82" s="131">
        <v>-873.44918796027036</v>
      </c>
      <c r="U82" s="131">
        <v>-918.13309298546699</v>
      </c>
      <c r="V82" s="141"/>
      <c r="W82" s="141"/>
      <c r="X82" s="131">
        <v>0</v>
      </c>
      <c r="Y82" s="131">
        <v>0</v>
      </c>
      <c r="Z82" s="131">
        <v>0</v>
      </c>
      <c r="AA82" s="131">
        <v>0</v>
      </c>
      <c r="AB82" s="131">
        <v>0</v>
      </c>
      <c r="AC82" s="131">
        <v>0</v>
      </c>
      <c r="AD82" s="131">
        <v>0</v>
      </c>
      <c r="AE82" s="131">
        <v>0</v>
      </c>
      <c r="AF82" s="152"/>
    </row>
    <row r="83" spans="1:32" x14ac:dyDescent="0.25">
      <c r="A83" s="2" t="s">
        <v>335</v>
      </c>
      <c r="B83" s="9" t="s">
        <v>37</v>
      </c>
      <c r="C83" s="46" t="s">
        <v>574</v>
      </c>
      <c r="D83" s="131">
        <f t="shared" si="17"/>
        <v>-24.077216486048371</v>
      </c>
      <c r="E83" s="131">
        <f t="shared" si="16"/>
        <v>130.17890988542433</v>
      </c>
      <c r="F83" s="131">
        <f t="shared" si="16"/>
        <v>-120.0433641441989</v>
      </c>
      <c r="G83" s="131">
        <f t="shared" si="16"/>
        <v>232.15555595466435</v>
      </c>
      <c r="H83" s="131">
        <f t="shared" si="16"/>
        <v>-275.18950345802477</v>
      </c>
      <c r="I83" s="131">
        <f t="shared" si="16"/>
        <v>14.777251508075665</v>
      </c>
      <c r="J83" s="131">
        <f t="shared" si="16"/>
        <v>307.54778538196911</v>
      </c>
      <c r="K83" s="131">
        <f t="shared" si="16"/>
        <v>-284.05561608331561</v>
      </c>
      <c r="L83" s="141"/>
      <c r="M83" s="141"/>
      <c r="N83" s="131">
        <v>-24.077216486048371</v>
      </c>
      <c r="O83" s="131">
        <v>130.17890988542433</v>
      </c>
      <c r="P83" s="131">
        <v>-120.0433641441989</v>
      </c>
      <c r="Q83" s="131">
        <v>232.15555595466435</v>
      </c>
      <c r="R83" s="131">
        <v>-275.18950345802477</v>
      </c>
      <c r="S83" s="131">
        <v>14.777251508075665</v>
      </c>
      <c r="T83" s="131">
        <v>307.54778538196911</v>
      </c>
      <c r="U83" s="131">
        <v>-284.05561608331561</v>
      </c>
      <c r="V83" s="141"/>
      <c r="W83" s="141"/>
      <c r="X83" s="131">
        <v>0</v>
      </c>
      <c r="Y83" s="131">
        <v>0</v>
      </c>
      <c r="Z83" s="131">
        <v>0</v>
      </c>
      <c r="AA83" s="131">
        <v>0</v>
      </c>
      <c r="AB83" s="131">
        <v>0</v>
      </c>
      <c r="AC83" s="131">
        <v>0</v>
      </c>
      <c r="AD83" s="131">
        <v>0</v>
      </c>
      <c r="AE83" s="131">
        <v>0</v>
      </c>
      <c r="AF83" s="152"/>
    </row>
    <row r="84" spans="1:32" x14ac:dyDescent="0.25">
      <c r="A84" s="2" t="s">
        <v>336</v>
      </c>
      <c r="B84" s="9" t="s">
        <v>38</v>
      </c>
      <c r="C84" s="46" t="s">
        <v>574</v>
      </c>
      <c r="D84" s="131">
        <f t="shared" si="17"/>
        <v>1256.3647165307148</v>
      </c>
      <c r="E84" s="131">
        <f t="shared" si="16"/>
        <v>2455.1511463187526</v>
      </c>
      <c r="F84" s="131">
        <f t="shared" si="16"/>
        <v>0</v>
      </c>
      <c r="G84" s="131">
        <f t="shared" si="16"/>
        <v>3134.5068646479467</v>
      </c>
      <c r="H84" s="131">
        <f t="shared" si="16"/>
        <v>10181.833359933427</v>
      </c>
      <c r="I84" s="131">
        <f t="shared" si="16"/>
        <v>10769.138427573951</v>
      </c>
      <c r="J84" s="131">
        <f t="shared" si="16"/>
        <v>875.12387484944611</v>
      </c>
      <c r="K84" s="131">
        <f t="shared" si="16"/>
        <v>1339.0490938600547</v>
      </c>
      <c r="L84" s="141"/>
      <c r="M84" s="141"/>
      <c r="N84" s="131">
        <v>1256.3647165307148</v>
      </c>
      <c r="O84" s="131">
        <v>2455.1511463187526</v>
      </c>
      <c r="P84" s="131">
        <v>0</v>
      </c>
      <c r="Q84" s="131">
        <v>3134.5068646479467</v>
      </c>
      <c r="R84" s="131">
        <v>10181.833359933427</v>
      </c>
      <c r="S84" s="131">
        <v>10769.138427573951</v>
      </c>
      <c r="T84" s="131">
        <v>875.12387484944611</v>
      </c>
      <c r="U84" s="131">
        <v>1339.0490938600547</v>
      </c>
      <c r="V84" s="141"/>
      <c r="W84" s="141"/>
      <c r="X84" s="131">
        <v>0</v>
      </c>
      <c r="Y84" s="131">
        <v>0</v>
      </c>
      <c r="Z84" s="131">
        <v>0</v>
      </c>
      <c r="AA84" s="131">
        <v>0</v>
      </c>
      <c r="AB84" s="131">
        <v>0</v>
      </c>
      <c r="AC84" s="131">
        <v>0</v>
      </c>
      <c r="AD84" s="131">
        <v>0</v>
      </c>
      <c r="AE84" s="131">
        <v>0</v>
      </c>
      <c r="AF84" s="152"/>
    </row>
    <row r="85" spans="1:32" x14ac:dyDescent="0.25">
      <c r="A85" s="2" t="s">
        <v>337</v>
      </c>
      <c r="B85" s="9" t="s">
        <v>39</v>
      </c>
      <c r="C85" s="46" t="s">
        <v>574</v>
      </c>
      <c r="D85" s="131">
        <f t="shared" si="17"/>
        <v>0</v>
      </c>
      <c r="E85" s="131">
        <f t="shared" si="16"/>
        <v>0</v>
      </c>
      <c r="F85" s="131">
        <f t="shared" si="16"/>
        <v>0</v>
      </c>
      <c r="G85" s="131">
        <f t="shared" si="16"/>
        <v>10123.76719807675</v>
      </c>
      <c r="H85" s="131">
        <f t="shared" si="16"/>
        <v>0</v>
      </c>
      <c r="I85" s="131">
        <f t="shared" si="16"/>
        <v>0</v>
      </c>
      <c r="J85" s="131">
        <f t="shared" si="16"/>
        <v>0</v>
      </c>
      <c r="K85" s="131">
        <f t="shared" si="16"/>
        <v>0</v>
      </c>
      <c r="L85" s="141"/>
      <c r="M85" s="141"/>
      <c r="N85" s="131">
        <v>0</v>
      </c>
      <c r="O85" s="131">
        <v>0</v>
      </c>
      <c r="P85" s="131">
        <v>0</v>
      </c>
      <c r="Q85" s="131">
        <v>10123.76719807675</v>
      </c>
      <c r="R85" s="131">
        <v>0</v>
      </c>
      <c r="S85" s="131">
        <v>0</v>
      </c>
      <c r="T85" s="131">
        <v>0</v>
      </c>
      <c r="U85" s="131">
        <v>0</v>
      </c>
      <c r="V85" s="141"/>
      <c r="W85" s="141"/>
      <c r="X85" s="131">
        <v>0</v>
      </c>
      <c r="Y85" s="131">
        <v>0</v>
      </c>
      <c r="Z85" s="131">
        <v>0</v>
      </c>
      <c r="AA85" s="131">
        <v>0</v>
      </c>
      <c r="AB85" s="131">
        <v>0</v>
      </c>
      <c r="AC85" s="131">
        <v>0</v>
      </c>
      <c r="AD85" s="131">
        <v>0</v>
      </c>
      <c r="AE85" s="131">
        <v>0</v>
      </c>
      <c r="AF85" s="152"/>
    </row>
    <row r="86" spans="1:32" x14ac:dyDescent="0.25">
      <c r="A86" s="2" t="s">
        <v>338</v>
      </c>
      <c r="B86" s="9" t="s">
        <v>48</v>
      </c>
      <c r="C86" s="46" t="s">
        <v>574</v>
      </c>
      <c r="D86" s="131">
        <f t="shared" si="17"/>
        <v>18445.716259065619</v>
      </c>
      <c r="E86" s="131">
        <f t="shared" si="16"/>
        <v>21031.046315269796</v>
      </c>
      <c r="F86" s="131">
        <f t="shared" si="16"/>
        <v>20911.002951125596</v>
      </c>
      <c r="G86" s="131">
        <f t="shared" si="16"/>
        <v>14153.898173651456</v>
      </c>
      <c r="H86" s="131">
        <f t="shared" si="16"/>
        <v>24060.54203012686</v>
      </c>
      <c r="I86" s="131">
        <f t="shared" si="16"/>
        <v>34844.45770920888</v>
      </c>
      <c r="J86" s="131">
        <f t="shared" si="16"/>
        <v>36027.129369440292</v>
      </c>
      <c r="K86" s="131">
        <f t="shared" si="16"/>
        <v>37082.122847217033</v>
      </c>
      <c r="L86" s="141"/>
      <c r="M86" s="141"/>
      <c r="N86" s="131">
        <v>18445.716259065619</v>
      </c>
      <c r="O86" s="131">
        <v>21031.046315269796</v>
      </c>
      <c r="P86" s="131">
        <v>20911.002951125596</v>
      </c>
      <c r="Q86" s="131">
        <v>14153.898173651456</v>
      </c>
      <c r="R86" s="131">
        <v>24060.54203012686</v>
      </c>
      <c r="S86" s="131">
        <v>34844.45770920888</v>
      </c>
      <c r="T86" s="131">
        <v>36027.129369440292</v>
      </c>
      <c r="U86" s="131">
        <v>37082.122847217033</v>
      </c>
      <c r="V86" s="141"/>
      <c r="W86" s="141"/>
      <c r="X86" s="131">
        <v>0</v>
      </c>
      <c r="Y86" s="131">
        <v>0</v>
      </c>
      <c r="Z86" s="131">
        <v>0</v>
      </c>
      <c r="AA86" s="131">
        <v>0</v>
      </c>
      <c r="AB86" s="131">
        <v>0</v>
      </c>
      <c r="AC86" s="131">
        <v>0</v>
      </c>
      <c r="AD86" s="131">
        <v>0</v>
      </c>
      <c r="AE86" s="131">
        <v>0</v>
      </c>
      <c r="AF86" s="152"/>
    </row>
    <row r="87" spans="1:32" x14ac:dyDescent="0.25">
      <c r="A87" s="2"/>
      <c r="B87" s="10" t="s">
        <v>49</v>
      </c>
      <c r="C87" s="11"/>
      <c r="D87" s="153"/>
      <c r="E87" s="153"/>
      <c r="F87" s="153"/>
      <c r="G87" s="153"/>
      <c r="H87" s="153"/>
      <c r="I87" s="153"/>
      <c r="J87" s="153"/>
      <c r="K87" s="153"/>
      <c r="L87" s="141"/>
      <c r="M87" s="141"/>
      <c r="N87" s="153"/>
      <c r="O87" s="153"/>
      <c r="P87" s="153"/>
      <c r="Q87" s="153"/>
      <c r="R87" s="153"/>
      <c r="S87" s="153"/>
      <c r="T87" s="153"/>
      <c r="U87" s="153"/>
      <c r="V87" s="141"/>
      <c r="W87" s="141"/>
      <c r="X87" s="153"/>
      <c r="Y87" s="153"/>
      <c r="Z87" s="153"/>
      <c r="AA87" s="153"/>
      <c r="AB87" s="153"/>
      <c r="AC87" s="153"/>
      <c r="AD87" s="153"/>
      <c r="AE87" s="153"/>
      <c r="AF87" s="152"/>
    </row>
    <row r="88" spans="1:32" x14ac:dyDescent="0.25">
      <c r="A88" s="2" t="s">
        <v>339</v>
      </c>
      <c r="B88" s="9" t="s">
        <v>34</v>
      </c>
      <c r="C88" s="46" t="s">
        <v>574</v>
      </c>
      <c r="D88" s="131">
        <f>N88</f>
        <v>15676.708880426513</v>
      </c>
      <c r="E88" s="131">
        <f t="shared" ref="E88:K94" si="18">O88</f>
        <v>16177.590012439734</v>
      </c>
      <c r="F88" s="131">
        <f t="shared" si="18"/>
        <v>15624.675497106406</v>
      </c>
      <c r="G88" s="131">
        <f t="shared" si="18"/>
        <v>15967.390151684729</v>
      </c>
      <c r="H88" s="131">
        <f t="shared" si="18"/>
        <v>17813.70065482963</v>
      </c>
      <c r="I88" s="131">
        <f t="shared" si="18"/>
        <v>23120.353432844186</v>
      </c>
      <c r="J88" s="131">
        <f t="shared" si="18"/>
        <v>26157.761074709633</v>
      </c>
      <c r="K88" s="131">
        <f t="shared" si="18"/>
        <v>27785.858095377003</v>
      </c>
      <c r="L88" s="141"/>
      <c r="M88" s="141"/>
      <c r="N88" s="131">
        <v>15676.708880426513</v>
      </c>
      <c r="O88" s="131">
        <v>16177.590012439734</v>
      </c>
      <c r="P88" s="131">
        <v>15624.675497106406</v>
      </c>
      <c r="Q88" s="131">
        <v>15967.390151684729</v>
      </c>
      <c r="R88" s="131">
        <v>17813.70065482963</v>
      </c>
      <c r="S88" s="131">
        <v>23120.353432844186</v>
      </c>
      <c r="T88" s="131">
        <v>26157.761074709633</v>
      </c>
      <c r="U88" s="131">
        <v>27785.858095377003</v>
      </c>
      <c r="V88" s="141"/>
      <c r="W88" s="141"/>
      <c r="X88" s="131">
        <v>0</v>
      </c>
      <c r="Y88" s="131">
        <v>0</v>
      </c>
      <c r="Z88" s="131">
        <v>0</v>
      </c>
      <c r="AA88" s="131">
        <v>0</v>
      </c>
      <c r="AB88" s="131">
        <v>0</v>
      </c>
      <c r="AC88" s="131">
        <v>0</v>
      </c>
      <c r="AD88" s="131">
        <v>0</v>
      </c>
      <c r="AE88" s="131">
        <v>0</v>
      </c>
      <c r="AF88" s="152"/>
    </row>
    <row r="89" spans="1:32" x14ac:dyDescent="0.25">
      <c r="A89" s="2" t="s">
        <v>340</v>
      </c>
      <c r="B89" s="9" t="s">
        <v>35</v>
      </c>
      <c r="C89" s="46" t="s">
        <v>574</v>
      </c>
      <c r="D89" s="131">
        <f t="shared" ref="D89:D94" si="19">N89</f>
        <v>448.18837740569603</v>
      </c>
      <c r="E89" s="131">
        <f t="shared" si="18"/>
        <v>592.9169334321407</v>
      </c>
      <c r="F89" s="131">
        <f t="shared" si="18"/>
        <v>391.85915825823753</v>
      </c>
      <c r="G89" s="131">
        <f t="shared" si="18"/>
        <v>695.00352828636846</v>
      </c>
      <c r="H89" s="131">
        <f t="shared" si="18"/>
        <v>324.22934606090763</v>
      </c>
      <c r="I89" s="131">
        <f t="shared" si="18"/>
        <v>657.8262335279727</v>
      </c>
      <c r="J89" s="131">
        <f t="shared" si="18"/>
        <v>886.57533190643267</v>
      </c>
      <c r="K89" s="131">
        <f t="shared" si="18"/>
        <v>489.03110247863691</v>
      </c>
      <c r="L89" s="141"/>
      <c r="M89" s="141"/>
      <c r="N89" s="131">
        <v>448.18837740569603</v>
      </c>
      <c r="O89" s="131">
        <v>592.9169334321407</v>
      </c>
      <c r="P89" s="131">
        <v>391.85915825823753</v>
      </c>
      <c r="Q89" s="131">
        <v>695.00352828636846</v>
      </c>
      <c r="R89" s="131">
        <v>324.22934606090763</v>
      </c>
      <c r="S89" s="131">
        <v>657.8262335279727</v>
      </c>
      <c r="T89" s="131">
        <v>886.57533190643267</v>
      </c>
      <c r="U89" s="131">
        <v>489.03110247863691</v>
      </c>
      <c r="V89" s="141"/>
      <c r="W89" s="141"/>
      <c r="X89" s="131">
        <v>0</v>
      </c>
      <c r="Y89" s="131">
        <v>0</v>
      </c>
      <c r="Z89" s="131">
        <v>0</v>
      </c>
      <c r="AA89" s="131">
        <v>0</v>
      </c>
      <c r="AB89" s="131">
        <v>0</v>
      </c>
      <c r="AC89" s="131">
        <v>0</v>
      </c>
      <c r="AD89" s="131">
        <v>0</v>
      </c>
      <c r="AE89" s="131">
        <v>0</v>
      </c>
      <c r="AF89" s="152"/>
    </row>
    <row r="90" spans="1:32" x14ac:dyDescent="0.25">
      <c r="A90" s="2" t="s">
        <v>341</v>
      </c>
      <c r="B90" s="9" t="s">
        <v>36</v>
      </c>
      <c r="C90" s="46" t="s">
        <v>574</v>
      </c>
      <c r="D90" s="131">
        <f t="shared" si="19"/>
        <v>-2181.9939486979692</v>
      </c>
      <c r="E90" s="131">
        <f t="shared" si="18"/>
        <v>-2303.1033106710438</v>
      </c>
      <c r="F90" s="131">
        <f t="shared" si="18"/>
        <v>-2401.7163301111191</v>
      </c>
      <c r="G90" s="131">
        <f t="shared" si="18"/>
        <v>-2585.6872630099247</v>
      </c>
      <c r="H90" s="131">
        <f t="shared" si="18"/>
        <v>-2791.6578608571945</v>
      </c>
      <c r="I90" s="131">
        <f t="shared" si="18"/>
        <v>-4279.6420776989053</v>
      </c>
      <c r="J90" s="131">
        <f t="shared" si="18"/>
        <v>-5666.9962799062487</v>
      </c>
      <c r="K90" s="131">
        <f t="shared" si="18"/>
        <v>-6849.2487089037722</v>
      </c>
      <c r="L90" s="141"/>
      <c r="M90" s="141"/>
      <c r="N90" s="131">
        <v>-2181.9939486979692</v>
      </c>
      <c r="O90" s="131">
        <v>-2303.1033106710438</v>
      </c>
      <c r="P90" s="131">
        <v>-2401.7163301111191</v>
      </c>
      <c r="Q90" s="131">
        <v>-2585.6872630099247</v>
      </c>
      <c r="R90" s="131">
        <v>-2791.6578608571945</v>
      </c>
      <c r="S90" s="131">
        <v>-4279.6420776989053</v>
      </c>
      <c r="T90" s="131">
        <v>-5666.9962799062487</v>
      </c>
      <c r="U90" s="131">
        <v>-6849.2487089037722</v>
      </c>
      <c r="V90" s="141"/>
      <c r="W90" s="141"/>
      <c r="X90" s="131">
        <v>0</v>
      </c>
      <c r="Y90" s="131">
        <v>0</v>
      </c>
      <c r="Z90" s="131">
        <v>0</v>
      </c>
      <c r="AA90" s="131">
        <v>0</v>
      </c>
      <c r="AB90" s="131">
        <v>0</v>
      </c>
      <c r="AC90" s="131">
        <v>0</v>
      </c>
      <c r="AD90" s="131">
        <v>0</v>
      </c>
      <c r="AE90" s="131">
        <v>0</v>
      </c>
      <c r="AF90" s="152"/>
    </row>
    <row r="91" spans="1:32" x14ac:dyDescent="0.25">
      <c r="A91" s="2" t="s">
        <v>342</v>
      </c>
      <c r="B91" s="9" t="s">
        <v>37</v>
      </c>
      <c r="C91" s="46" t="s">
        <v>574</v>
      </c>
      <c r="D91" s="131">
        <f t="shared" si="19"/>
        <v>-1733.8055712922733</v>
      </c>
      <c r="E91" s="131">
        <f t="shared" si="18"/>
        <v>-1710.1863772389031</v>
      </c>
      <c r="F91" s="131">
        <f t="shared" si="18"/>
        <v>-2009.8571718528815</v>
      </c>
      <c r="G91" s="131">
        <f t="shared" si="18"/>
        <v>-1890.6837347235562</v>
      </c>
      <c r="H91" s="131">
        <f t="shared" si="18"/>
        <v>-2467.4285147962869</v>
      </c>
      <c r="I91" s="131">
        <f t="shared" si="18"/>
        <v>-3621.8158441709325</v>
      </c>
      <c r="J91" s="131">
        <f t="shared" si="18"/>
        <v>-4780.4209479998162</v>
      </c>
      <c r="K91" s="131">
        <f t="shared" si="18"/>
        <v>-6360.2176064251353</v>
      </c>
      <c r="L91" s="141"/>
      <c r="M91" s="141"/>
      <c r="N91" s="131">
        <v>-1733.8055712922733</v>
      </c>
      <c r="O91" s="131">
        <v>-1710.1863772389031</v>
      </c>
      <c r="P91" s="131">
        <v>-2009.8571718528815</v>
      </c>
      <c r="Q91" s="131">
        <v>-1890.6837347235562</v>
      </c>
      <c r="R91" s="131">
        <v>-2467.4285147962869</v>
      </c>
      <c r="S91" s="131">
        <v>-3621.8158441709325</v>
      </c>
      <c r="T91" s="131">
        <v>-4780.4209479998162</v>
      </c>
      <c r="U91" s="131">
        <v>-6360.2176064251353</v>
      </c>
      <c r="V91" s="141"/>
      <c r="W91" s="141"/>
      <c r="X91" s="131">
        <v>0</v>
      </c>
      <c r="Y91" s="131">
        <v>0</v>
      </c>
      <c r="Z91" s="131">
        <v>0</v>
      </c>
      <c r="AA91" s="131">
        <v>0</v>
      </c>
      <c r="AB91" s="131">
        <v>0</v>
      </c>
      <c r="AC91" s="131">
        <v>0</v>
      </c>
      <c r="AD91" s="131">
        <v>0</v>
      </c>
      <c r="AE91" s="131">
        <v>0</v>
      </c>
      <c r="AF91" s="152"/>
    </row>
    <row r="92" spans="1:32" x14ac:dyDescent="0.25">
      <c r="A92" s="2" t="s">
        <v>343</v>
      </c>
      <c r="B92" s="9" t="s">
        <v>38</v>
      </c>
      <c r="C92" s="46" t="s">
        <v>574</v>
      </c>
      <c r="D92" s="131">
        <f t="shared" si="19"/>
        <v>2234.6867033054918</v>
      </c>
      <c r="E92" s="131">
        <f t="shared" si="18"/>
        <v>1157.2718619055761</v>
      </c>
      <c r="F92" s="131">
        <f t="shared" si="18"/>
        <v>2352.5718264312022</v>
      </c>
      <c r="G92" s="131">
        <f t="shared" si="18"/>
        <v>3736.9942378684582</v>
      </c>
      <c r="H92" s="131">
        <f t="shared" si="18"/>
        <v>7774.0812928108426</v>
      </c>
      <c r="I92" s="131">
        <f t="shared" si="18"/>
        <v>6659.2234860363797</v>
      </c>
      <c r="J92" s="131">
        <f t="shared" si="18"/>
        <v>6408.5179686671863</v>
      </c>
      <c r="K92" s="131">
        <f t="shared" si="18"/>
        <v>17127.908778705481</v>
      </c>
      <c r="L92" s="141"/>
      <c r="M92" s="141"/>
      <c r="N92" s="131">
        <v>2234.6867033054918</v>
      </c>
      <c r="O92" s="131">
        <v>1157.2718619055761</v>
      </c>
      <c r="P92" s="131">
        <v>2352.5718264312022</v>
      </c>
      <c r="Q92" s="131">
        <v>3736.9942378684582</v>
      </c>
      <c r="R92" s="131">
        <v>7774.0812928108426</v>
      </c>
      <c r="S92" s="131">
        <v>6659.2234860363797</v>
      </c>
      <c r="T92" s="131">
        <v>6408.5179686671863</v>
      </c>
      <c r="U92" s="131">
        <v>17127.908778705481</v>
      </c>
      <c r="V92" s="141"/>
      <c r="W92" s="141"/>
      <c r="X92" s="131">
        <v>0</v>
      </c>
      <c r="Y92" s="131">
        <v>0</v>
      </c>
      <c r="Z92" s="131">
        <v>0</v>
      </c>
      <c r="AA92" s="131">
        <v>0</v>
      </c>
      <c r="AB92" s="131">
        <v>0</v>
      </c>
      <c r="AC92" s="131">
        <v>0</v>
      </c>
      <c r="AD92" s="131">
        <v>0</v>
      </c>
      <c r="AE92" s="131">
        <v>0</v>
      </c>
      <c r="AF92" s="152"/>
    </row>
    <row r="93" spans="1:32" x14ac:dyDescent="0.25">
      <c r="A93" s="2" t="s">
        <v>344</v>
      </c>
      <c r="B93" s="9" t="s">
        <v>39</v>
      </c>
      <c r="C93" s="46" t="s">
        <v>574</v>
      </c>
      <c r="D93" s="131">
        <f t="shared" si="19"/>
        <v>0</v>
      </c>
      <c r="E93" s="131">
        <f t="shared" si="18"/>
        <v>0</v>
      </c>
      <c r="F93" s="131">
        <f t="shared" si="18"/>
        <v>0</v>
      </c>
      <c r="G93" s="131">
        <f t="shared" si="18"/>
        <v>0</v>
      </c>
      <c r="H93" s="131">
        <f t="shared" si="18"/>
        <v>0</v>
      </c>
      <c r="I93" s="131">
        <f t="shared" si="18"/>
        <v>0</v>
      </c>
      <c r="J93" s="131">
        <f t="shared" si="18"/>
        <v>0</v>
      </c>
      <c r="K93" s="131">
        <f t="shared" si="18"/>
        <v>0</v>
      </c>
      <c r="L93" s="141"/>
      <c r="M93" s="141"/>
      <c r="N93" s="131">
        <v>0</v>
      </c>
      <c r="O93" s="131">
        <v>0</v>
      </c>
      <c r="P93" s="131">
        <v>0</v>
      </c>
      <c r="Q93" s="131">
        <v>0</v>
      </c>
      <c r="R93" s="131">
        <v>0</v>
      </c>
      <c r="S93" s="131">
        <v>0</v>
      </c>
      <c r="T93" s="131">
        <v>0</v>
      </c>
      <c r="U93" s="131">
        <v>0</v>
      </c>
      <c r="V93" s="141"/>
      <c r="W93" s="141"/>
      <c r="X93" s="131">
        <v>0</v>
      </c>
      <c r="Y93" s="131">
        <v>0</v>
      </c>
      <c r="Z93" s="131">
        <v>0</v>
      </c>
      <c r="AA93" s="131">
        <v>0</v>
      </c>
      <c r="AB93" s="131">
        <v>0</v>
      </c>
      <c r="AC93" s="131">
        <v>0</v>
      </c>
      <c r="AD93" s="131">
        <v>0</v>
      </c>
      <c r="AE93" s="131">
        <v>0</v>
      </c>
      <c r="AF93" s="152"/>
    </row>
    <row r="94" spans="1:32" x14ac:dyDescent="0.25">
      <c r="A94" s="2" t="s">
        <v>345</v>
      </c>
      <c r="B94" s="9" t="s">
        <v>50</v>
      </c>
      <c r="C94" s="46" t="s">
        <v>574</v>
      </c>
      <c r="D94" s="131">
        <f t="shared" si="19"/>
        <v>16177.590012439734</v>
      </c>
      <c r="E94" s="131">
        <f t="shared" si="18"/>
        <v>15624.675497106406</v>
      </c>
      <c r="F94" s="131">
        <f t="shared" si="18"/>
        <v>15967.390151684729</v>
      </c>
      <c r="G94" s="131">
        <f t="shared" si="18"/>
        <v>17813.70065482963</v>
      </c>
      <c r="H94" s="131">
        <f t="shared" si="18"/>
        <v>23120.353432844186</v>
      </c>
      <c r="I94" s="131">
        <f t="shared" si="18"/>
        <v>26157.761074709633</v>
      </c>
      <c r="J94" s="131">
        <f t="shared" si="18"/>
        <v>27785.858095377003</v>
      </c>
      <c r="K94" s="131">
        <f t="shared" si="18"/>
        <v>38553.549267657349</v>
      </c>
      <c r="L94" s="141"/>
      <c r="M94" s="141"/>
      <c r="N94" s="131">
        <v>16177.590012439734</v>
      </c>
      <c r="O94" s="131">
        <v>15624.675497106406</v>
      </c>
      <c r="P94" s="131">
        <v>15967.390151684729</v>
      </c>
      <c r="Q94" s="131">
        <v>17813.70065482963</v>
      </c>
      <c r="R94" s="131">
        <v>23120.353432844186</v>
      </c>
      <c r="S94" s="131">
        <v>26157.761074709633</v>
      </c>
      <c r="T94" s="131">
        <v>27785.858095377003</v>
      </c>
      <c r="U94" s="131">
        <v>38553.549267657349</v>
      </c>
      <c r="V94" s="141"/>
      <c r="W94" s="141"/>
      <c r="X94" s="131">
        <v>0</v>
      </c>
      <c r="Y94" s="131">
        <v>0</v>
      </c>
      <c r="Z94" s="131">
        <v>0</v>
      </c>
      <c r="AA94" s="131">
        <v>0</v>
      </c>
      <c r="AB94" s="131">
        <v>0</v>
      </c>
      <c r="AC94" s="131">
        <v>0</v>
      </c>
      <c r="AD94" s="131">
        <v>0</v>
      </c>
      <c r="AE94" s="131">
        <v>0</v>
      </c>
      <c r="AF94" s="152"/>
    </row>
    <row r="95" spans="1:32" x14ac:dyDescent="0.25">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52"/>
    </row>
    <row r="96" spans="1:32" ht="15.75" x14ac:dyDescent="0.25">
      <c r="A96" s="2"/>
      <c r="B96" s="20" t="s">
        <v>522</v>
      </c>
      <c r="C96" s="46"/>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51"/>
    </row>
    <row r="97" spans="1:33" x14ac:dyDescent="0.25">
      <c r="A97" s="2" t="s">
        <v>346</v>
      </c>
      <c r="B97" s="9" t="s">
        <v>578</v>
      </c>
      <c r="C97" s="46" t="s">
        <v>574</v>
      </c>
      <c r="D97" s="131">
        <f>N97</f>
        <v>85521.693341988634</v>
      </c>
      <c r="E97" s="131">
        <f t="shared" ref="E97:K102" si="20">O97</f>
        <v>92692.029481779726</v>
      </c>
      <c r="F97" s="131">
        <f t="shared" si="20"/>
        <v>103456.82844732801</v>
      </c>
      <c r="G97" s="131">
        <f t="shared" si="20"/>
        <v>113746.64778402098</v>
      </c>
      <c r="H97" s="131">
        <f t="shared" si="20"/>
        <v>121850.52578603534</v>
      </c>
      <c r="I97" s="131">
        <f t="shared" si="20"/>
        <v>130080.29715855507</v>
      </c>
      <c r="J97" s="131">
        <f t="shared" si="20"/>
        <v>139331.38408684949</v>
      </c>
      <c r="K97" s="131">
        <f t="shared" si="20"/>
        <v>145272.90442947895</v>
      </c>
      <c r="L97" s="141"/>
      <c r="M97" s="141"/>
      <c r="N97" s="131">
        <v>85521.693341988634</v>
      </c>
      <c r="O97" s="131">
        <v>92692.029481779726</v>
      </c>
      <c r="P97" s="131">
        <v>103456.82844732801</v>
      </c>
      <c r="Q97" s="131">
        <v>113746.64778402098</v>
      </c>
      <c r="R97" s="131">
        <v>121850.52578603534</v>
      </c>
      <c r="S97" s="131">
        <v>130080.29715855507</v>
      </c>
      <c r="T97" s="131">
        <v>139331.38408684949</v>
      </c>
      <c r="U97" s="131">
        <v>145272.90442947895</v>
      </c>
      <c r="V97" s="141"/>
      <c r="W97" s="141"/>
      <c r="X97" s="131">
        <v>0</v>
      </c>
      <c r="Y97" s="131">
        <v>0</v>
      </c>
      <c r="Z97" s="131">
        <v>0</v>
      </c>
      <c r="AA97" s="131">
        <v>0</v>
      </c>
      <c r="AB97" s="131">
        <v>0</v>
      </c>
      <c r="AC97" s="131">
        <v>0</v>
      </c>
      <c r="AD97" s="131">
        <v>0</v>
      </c>
      <c r="AE97" s="131">
        <v>0</v>
      </c>
      <c r="AF97" s="152"/>
    </row>
    <row r="98" spans="1:33" x14ac:dyDescent="0.25">
      <c r="A98" s="2" t="s">
        <v>347</v>
      </c>
      <c r="B98" s="9" t="s">
        <v>579</v>
      </c>
      <c r="C98" s="46" t="s">
        <v>574</v>
      </c>
      <c r="D98" s="131">
        <f t="shared" ref="D98:D102" si="21">N98</f>
        <v>221904.89242736215</v>
      </c>
      <c r="E98" s="131">
        <f t="shared" si="20"/>
        <v>227854.88812542826</v>
      </c>
      <c r="F98" s="131">
        <f t="shared" si="20"/>
        <v>234110.72209592944</v>
      </c>
      <c r="G98" s="131">
        <f t="shared" si="20"/>
        <v>242896.08464885643</v>
      </c>
      <c r="H98" s="131">
        <f t="shared" si="20"/>
        <v>251573.11314506008</v>
      </c>
      <c r="I98" s="131">
        <f t="shared" si="20"/>
        <v>258986.49393906008</v>
      </c>
      <c r="J98" s="131">
        <f t="shared" si="20"/>
        <v>269651.12692987244</v>
      </c>
      <c r="K98" s="131">
        <f t="shared" si="20"/>
        <v>277671.60171490471</v>
      </c>
      <c r="L98" s="141"/>
      <c r="M98" s="141"/>
      <c r="N98" s="131">
        <v>221904.89242736215</v>
      </c>
      <c r="O98" s="131">
        <v>227854.88812542826</v>
      </c>
      <c r="P98" s="131">
        <v>234110.72209592944</v>
      </c>
      <c r="Q98" s="131">
        <v>242896.08464885643</v>
      </c>
      <c r="R98" s="131">
        <v>251573.11314506008</v>
      </c>
      <c r="S98" s="131">
        <v>258986.49393906008</v>
      </c>
      <c r="T98" s="131">
        <v>269651.12692987244</v>
      </c>
      <c r="U98" s="131">
        <v>277671.60171490471</v>
      </c>
      <c r="V98" s="141"/>
      <c r="W98" s="141"/>
      <c r="X98" s="131">
        <v>0</v>
      </c>
      <c r="Y98" s="131">
        <v>0</v>
      </c>
      <c r="Z98" s="131">
        <v>0</v>
      </c>
      <c r="AA98" s="131">
        <v>0</v>
      </c>
      <c r="AB98" s="131">
        <v>0</v>
      </c>
      <c r="AC98" s="131">
        <v>0</v>
      </c>
      <c r="AD98" s="131">
        <v>0</v>
      </c>
      <c r="AE98" s="131">
        <v>0</v>
      </c>
      <c r="AF98" s="152"/>
    </row>
    <row r="99" spans="1:33" x14ac:dyDescent="0.25">
      <c r="A99" s="2" t="s">
        <v>348</v>
      </c>
      <c r="B99" s="9" t="s">
        <v>31</v>
      </c>
      <c r="C99" s="46" t="s">
        <v>574</v>
      </c>
      <c r="D99" s="131">
        <f t="shared" si="21"/>
        <v>84301.408585042314</v>
      </c>
      <c r="E99" s="131">
        <f t="shared" si="20"/>
        <v>88489.565183894199</v>
      </c>
      <c r="F99" s="131">
        <f t="shared" si="20"/>
        <v>94158.587252742727</v>
      </c>
      <c r="G99" s="131">
        <f t="shared" si="20"/>
        <v>101047.85937232799</v>
      </c>
      <c r="H99" s="131">
        <f t="shared" si="20"/>
        <v>110276.70732740039</v>
      </c>
      <c r="I99" s="131">
        <f t="shared" si="20"/>
        <v>122815.67785078217</v>
      </c>
      <c r="J99" s="131">
        <f t="shared" si="20"/>
        <v>137302.19057550994</v>
      </c>
      <c r="K99" s="131">
        <f t="shared" si="20"/>
        <v>146961.77729915548</v>
      </c>
      <c r="L99" s="141"/>
      <c r="M99" s="141"/>
      <c r="N99" s="131">
        <v>84301.408585042314</v>
      </c>
      <c r="O99" s="131">
        <v>88489.565183894199</v>
      </c>
      <c r="P99" s="131">
        <v>94158.587252742727</v>
      </c>
      <c r="Q99" s="131">
        <v>101047.85937232799</v>
      </c>
      <c r="R99" s="131">
        <v>110276.70732740039</v>
      </c>
      <c r="S99" s="131">
        <v>122815.67785078217</v>
      </c>
      <c r="T99" s="131">
        <v>137302.19057550994</v>
      </c>
      <c r="U99" s="131">
        <v>146961.77729915548</v>
      </c>
      <c r="V99" s="141"/>
      <c r="W99" s="141"/>
      <c r="X99" s="131">
        <v>0</v>
      </c>
      <c r="Y99" s="131">
        <v>0</v>
      </c>
      <c r="Z99" s="131">
        <v>0</v>
      </c>
      <c r="AA99" s="131">
        <v>0</v>
      </c>
      <c r="AB99" s="131">
        <v>0</v>
      </c>
      <c r="AC99" s="131">
        <v>0</v>
      </c>
      <c r="AD99" s="131">
        <v>0</v>
      </c>
      <c r="AE99" s="131">
        <v>0</v>
      </c>
      <c r="AF99" s="152"/>
    </row>
    <row r="100" spans="1:33" x14ac:dyDescent="0.25">
      <c r="A100" s="2" t="s">
        <v>349</v>
      </c>
      <c r="B100" s="9" t="s">
        <v>452</v>
      </c>
      <c r="C100" s="46" t="s">
        <v>574</v>
      </c>
      <c r="D100" s="131">
        <f t="shared" si="21"/>
        <v>22493.775376338104</v>
      </c>
      <c r="E100" s="131">
        <f t="shared" si="20"/>
        <v>22395.952147053547</v>
      </c>
      <c r="F100" s="131">
        <f t="shared" si="20"/>
        <v>21930.759249297698</v>
      </c>
      <c r="G100" s="131">
        <f t="shared" si="20"/>
        <v>21499.437821319902</v>
      </c>
      <c r="H100" s="131">
        <f t="shared" si="20"/>
        <v>25035.009876101845</v>
      </c>
      <c r="I100" s="131">
        <f t="shared" si="20"/>
        <v>31801.024656947397</v>
      </c>
      <c r="J100" s="131">
        <f t="shared" si="20"/>
        <v>38095.832526151513</v>
      </c>
      <c r="K100" s="131">
        <f t="shared" si="20"/>
        <v>42720.484547698979</v>
      </c>
      <c r="L100" s="141"/>
      <c r="M100" s="141"/>
      <c r="N100" s="131">
        <v>22493.775376338104</v>
      </c>
      <c r="O100" s="131">
        <v>22395.952147053547</v>
      </c>
      <c r="P100" s="131">
        <v>21930.759249297698</v>
      </c>
      <c r="Q100" s="131">
        <v>21499.437821319902</v>
      </c>
      <c r="R100" s="131">
        <v>25035.009876101845</v>
      </c>
      <c r="S100" s="131">
        <v>31801.024656947397</v>
      </c>
      <c r="T100" s="131">
        <v>38095.832526151513</v>
      </c>
      <c r="U100" s="131">
        <v>42720.484547698979</v>
      </c>
      <c r="V100" s="141"/>
      <c r="W100" s="141"/>
      <c r="X100" s="131">
        <v>0</v>
      </c>
      <c r="Y100" s="131">
        <v>0</v>
      </c>
      <c r="Z100" s="131">
        <v>0</v>
      </c>
      <c r="AA100" s="131">
        <v>0</v>
      </c>
      <c r="AB100" s="131">
        <v>0</v>
      </c>
      <c r="AC100" s="131">
        <v>0</v>
      </c>
      <c r="AD100" s="131">
        <v>0</v>
      </c>
      <c r="AE100" s="131">
        <v>0</v>
      </c>
      <c r="AF100" s="152"/>
    </row>
    <row r="101" spans="1:33" x14ac:dyDescent="0.25">
      <c r="A101" s="2" t="s">
        <v>350</v>
      </c>
      <c r="B101" s="9" t="s">
        <v>453</v>
      </c>
      <c r="C101" s="46" t="s">
        <v>574</v>
      </c>
      <c r="D101" s="131">
        <f t="shared" si="21"/>
        <v>2737.2809673338788</v>
      </c>
      <c r="E101" s="131">
        <f t="shared" si="20"/>
        <v>2723.1298572847345</v>
      </c>
      <c r="F101" s="131">
        <f t="shared" si="20"/>
        <v>2701.127572546091</v>
      </c>
      <c r="G101" s="131">
        <f t="shared" si="20"/>
        <v>2685.8421248984855</v>
      </c>
      <c r="H101" s="131">
        <f t="shared" si="20"/>
        <v>2658.7230214357005</v>
      </c>
      <c r="I101" s="131">
        <f t="shared" si="20"/>
        <v>2607.2591311380511</v>
      </c>
      <c r="J101" s="131">
        <f t="shared" si="20"/>
        <v>2572.5114717747156</v>
      </c>
      <c r="K101" s="131">
        <f t="shared" si="20"/>
        <v>2519.2779810846632</v>
      </c>
      <c r="L101" s="141"/>
      <c r="M101" s="141"/>
      <c r="N101" s="131">
        <v>2737.2809673338788</v>
      </c>
      <c r="O101" s="131">
        <v>2723.1298572847345</v>
      </c>
      <c r="P101" s="131">
        <v>2701.127572546091</v>
      </c>
      <c r="Q101" s="131">
        <v>2685.8421248984855</v>
      </c>
      <c r="R101" s="131">
        <v>2658.7230214357005</v>
      </c>
      <c r="S101" s="131">
        <v>2607.2591311380511</v>
      </c>
      <c r="T101" s="131">
        <v>2572.5114717747156</v>
      </c>
      <c r="U101" s="131">
        <v>2519.2779810846632</v>
      </c>
      <c r="V101" s="141"/>
      <c r="W101" s="141"/>
      <c r="X101" s="131">
        <v>0</v>
      </c>
      <c r="Y101" s="131">
        <v>0</v>
      </c>
      <c r="Z101" s="131">
        <v>0</v>
      </c>
      <c r="AA101" s="131">
        <v>0</v>
      </c>
      <c r="AB101" s="131">
        <v>0</v>
      </c>
      <c r="AC101" s="131">
        <v>0</v>
      </c>
      <c r="AD101" s="131">
        <v>0</v>
      </c>
      <c r="AE101" s="131">
        <v>0</v>
      </c>
      <c r="AF101" s="152"/>
    </row>
    <row r="102" spans="1:33" x14ac:dyDescent="0.25">
      <c r="A102" s="2" t="s">
        <v>351</v>
      </c>
      <c r="B102" s="58" t="s">
        <v>263</v>
      </c>
      <c r="C102" s="46" t="s">
        <v>574</v>
      </c>
      <c r="D102" s="131">
        <f t="shared" si="21"/>
        <v>64257.58917935838</v>
      </c>
      <c r="E102" s="131">
        <f t="shared" si="20"/>
        <v>63781.31408701132</v>
      </c>
      <c r="F102" s="131">
        <f t="shared" si="20"/>
        <v>63306.504224269418</v>
      </c>
      <c r="G102" s="131">
        <f t="shared" si="20"/>
        <v>62902.771827071047</v>
      </c>
      <c r="H102" s="131">
        <f t="shared" si="20"/>
        <v>63288.820672645306</v>
      </c>
      <c r="I102" s="131">
        <f t="shared" si="20"/>
        <v>65808.019506832876</v>
      </c>
      <c r="J102" s="131">
        <f t="shared" si="20"/>
        <v>72998.621810239885</v>
      </c>
      <c r="K102" s="131">
        <f t="shared" si="20"/>
        <v>85133.921773412265</v>
      </c>
      <c r="L102" s="141"/>
      <c r="M102" s="141"/>
      <c r="N102" s="131">
        <v>64257.58917935838</v>
      </c>
      <c r="O102" s="131">
        <v>63781.31408701132</v>
      </c>
      <c r="P102" s="131">
        <v>63306.504224269418</v>
      </c>
      <c r="Q102" s="131">
        <v>62902.771827071047</v>
      </c>
      <c r="R102" s="131">
        <v>63288.820672645306</v>
      </c>
      <c r="S102" s="131">
        <v>65808.019506832876</v>
      </c>
      <c r="T102" s="131">
        <v>72998.621810239885</v>
      </c>
      <c r="U102" s="131">
        <v>85133.921773412265</v>
      </c>
      <c r="V102" s="141"/>
      <c r="W102" s="141"/>
      <c r="X102" s="131">
        <v>0</v>
      </c>
      <c r="Y102" s="131">
        <v>0</v>
      </c>
      <c r="Z102" s="131">
        <v>0</v>
      </c>
      <c r="AA102" s="131">
        <v>0</v>
      </c>
      <c r="AB102" s="131">
        <v>0</v>
      </c>
      <c r="AC102" s="131">
        <v>0</v>
      </c>
      <c r="AD102" s="131">
        <v>0</v>
      </c>
      <c r="AE102" s="131">
        <v>0</v>
      </c>
      <c r="AF102" s="152"/>
    </row>
    <row r="103" spans="1:33" x14ac:dyDescent="0.25">
      <c r="A103" s="2" t="s">
        <v>352</v>
      </c>
      <c r="B103" s="9" t="s">
        <v>32</v>
      </c>
      <c r="C103" s="46" t="s">
        <v>574</v>
      </c>
      <c r="D103" s="174"/>
      <c r="E103" s="174"/>
      <c r="F103" s="174"/>
      <c r="G103" s="174"/>
      <c r="H103" s="174"/>
      <c r="I103" s="174"/>
      <c r="J103" s="174"/>
      <c r="K103" s="174"/>
      <c r="L103" s="141"/>
      <c r="M103" s="141"/>
      <c r="N103" s="174"/>
      <c r="O103" s="174"/>
      <c r="P103" s="174"/>
      <c r="Q103" s="174"/>
      <c r="R103" s="174"/>
      <c r="S103" s="174"/>
      <c r="T103" s="174"/>
      <c r="U103" s="174"/>
      <c r="V103" s="141"/>
      <c r="W103" s="141"/>
      <c r="X103" s="174"/>
      <c r="Y103" s="174"/>
      <c r="Z103" s="174"/>
      <c r="AA103" s="174"/>
      <c r="AB103" s="174"/>
      <c r="AC103" s="174"/>
      <c r="AD103" s="174"/>
      <c r="AE103" s="174"/>
      <c r="AF103" s="152"/>
    </row>
    <row r="104" spans="1:33" x14ac:dyDescent="0.25">
      <c r="A104" s="2" t="s">
        <v>434</v>
      </c>
      <c r="B104" s="9" t="s">
        <v>95</v>
      </c>
      <c r="C104" s="46" t="s">
        <v>574</v>
      </c>
      <c r="D104" s="131">
        <f>N104</f>
        <v>0</v>
      </c>
      <c r="E104" s="131">
        <f t="shared" ref="E104:K106" si="22">O104</f>
        <v>0</v>
      </c>
      <c r="F104" s="131">
        <f t="shared" si="22"/>
        <v>0</v>
      </c>
      <c r="G104" s="131">
        <f t="shared" si="22"/>
        <v>0</v>
      </c>
      <c r="H104" s="131">
        <f t="shared" si="22"/>
        <v>0</v>
      </c>
      <c r="I104" s="131">
        <f t="shared" si="22"/>
        <v>0</v>
      </c>
      <c r="J104" s="131">
        <f t="shared" si="22"/>
        <v>0</v>
      </c>
      <c r="K104" s="131">
        <f t="shared" si="22"/>
        <v>0</v>
      </c>
      <c r="L104" s="141"/>
      <c r="M104" s="141"/>
      <c r="N104" s="131">
        <v>0</v>
      </c>
      <c r="O104" s="131">
        <v>0</v>
      </c>
      <c r="P104" s="131">
        <v>0</v>
      </c>
      <c r="Q104" s="131">
        <v>0</v>
      </c>
      <c r="R104" s="131">
        <v>0</v>
      </c>
      <c r="S104" s="131">
        <v>0</v>
      </c>
      <c r="T104" s="131">
        <v>0</v>
      </c>
      <c r="U104" s="131">
        <v>0</v>
      </c>
      <c r="V104" s="141"/>
      <c r="W104" s="141"/>
      <c r="X104" s="131">
        <v>31284.554256677042</v>
      </c>
      <c r="Y104" s="131">
        <v>32172.587072130631</v>
      </c>
      <c r="Z104" s="131">
        <v>33751.377158293813</v>
      </c>
      <c r="AA104" s="131">
        <v>35788.327188931151</v>
      </c>
      <c r="AB104" s="131">
        <v>38009.699328827744</v>
      </c>
      <c r="AC104" s="131">
        <v>40365.050153654891</v>
      </c>
      <c r="AD104" s="131">
        <v>42879.696789621405</v>
      </c>
      <c r="AE104" s="131">
        <v>45378.284532975013</v>
      </c>
      <c r="AF104" s="152"/>
    </row>
    <row r="105" spans="1:33" x14ac:dyDescent="0.25">
      <c r="A105" s="2" t="s">
        <v>435</v>
      </c>
      <c r="B105" s="9" t="s">
        <v>259</v>
      </c>
      <c r="C105" s="46" t="s">
        <v>574</v>
      </c>
      <c r="D105" s="131">
        <f>N105</f>
        <v>17829.572509043282</v>
      </c>
      <c r="E105" s="131">
        <f t="shared" si="22"/>
        <v>19738.381287167707</v>
      </c>
      <c r="F105" s="131">
        <f t="shared" si="22"/>
        <v>20971.024633197696</v>
      </c>
      <c r="G105" s="131">
        <f t="shared" si="22"/>
        <v>17532.450562388527</v>
      </c>
      <c r="H105" s="131">
        <f t="shared" si="22"/>
        <v>19107.220101889157</v>
      </c>
      <c r="I105" s="131">
        <f t="shared" si="22"/>
        <v>29452.49986966787</v>
      </c>
      <c r="J105" s="131">
        <f t="shared" si="22"/>
        <v>35435.793539324586</v>
      </c>
      <c r="K105" s="131">
        <f t="shared" si="22"/>
        <v>36554.626108328666</v>
      </c>
      <c r="L105" s="141"/>
      <c r="M105" s="141"/>
      <c r="N105" s="131">
        <v>17829.572509043282</v>
      </c>
      <c r="O105" s="131">
        <v>19738.381287167707</v>
      </c>
      <c r="P105" s="131">
        <v>20971.024633197696</v>
      </c>
      <c r="Q105" s="131">
        <v>17532.450562388527</v>
      </c>
      <c r="R105" s="131">
        <v>19107.220101889157</v>
      </c>
      <c r="S105" s="131">
        <v>29452.49986966787</v>
      </c>
      <c r="T105" s="131">
        <v>35435.793539324586</v>
      </c>
      <c r="U105" s="131">
        <v>36554.626108328666</v>
      </c>
      <c r="V105" s="141"/>
      <c r="W105" s="141"/>
      <c r="X105" s="131">
        <v>0</v>
      </c>
      <c r="Y105" s="131">
        <v>0</v>
      </c>
      <c r="Z105" s="131">
        <v>0</v>
      </c>
      <c r="AA105" s="131">
        <v>0</v>
      </c>
      <c r="AB105" s="131">
        <v>0</v>
      </c>
      <c r="AC105" s="131">
        <v>0</v>
      </c>
      <c r="AD105" s="131">
        <v>0</v>
      </c>
      <c r="AE105" s="131">
        <v>0</v>
      </c>
      <c r="AF105" s="152"/>
    </row>
    <row r="106" spans="1:33" x14ac:dyDescent="0.25">
      <c r="A106" s="2" t="s">
        <v>436</v>
      </c>
      <c r="B106" s="9" t="s">
        <v>260</v>
      </c>
      <c r="C106" s="46" t="s">
        <v>574</v>
      </c>
      <c r="D106" s="131">
        <f>N106</f>
        <v>15927.149446433123</v>
      </c>
      <c r="E106" s="131">
        <f t="shared" si="22"/>
        <v>15901.132754773069</v>
      </c>
      <c r="F106" s="131">
        <f t="shared" si="22"/>
        <v>15796.032824395566</v>
      </c>
      <c r="G106" s="131">
        <f t="shared" si="22"/>
        <v>16890.54540325718</v>
      </c>
      <c r="H106" s="131">
        <f t="shared" si="22"/>
        <v>20467.027043836908</v>
      </c>
      <c r="I106" s="131">
        <f t="shared" si="22"/>
        <v>24639.057253776911</v>
      </c>
      <c r="J106" s="131">
        <f t="shared" si="22"/>
        <v>26971.809585043316</v>
      </c>
      <c r="K106" s="131">
        <f t="shared" si="22"/>
        <v>33169.703681517174</v>
      </c>
      <c r="L106" s="141"/>
      <c r="M106" s="141"/>
      <c r="N106" s="131">
        <v>15927.149446433123</v>
      </c>
      <c r="O106" s="131">
        <v>15901.132754773069</v>
      </c>
      <c r="P106" s="131">
        <v>15796.032824395566</v>
      </c>
      <c r="Q106" s="131">
        <v>16890.54540325718</v>
      </c>
      <c r="R106" s="131">
        <v>20467.027043836908</v>
      </c>
      <c r="S106" s="131">
        <v>24639.057253776911</v>
      </c>
      <c r="T106" s="131">
        <v>26971.809585043316</v>
      </c>
      <c r="U106" s="131">
        <v>33169.703681517174</v>
      </c>
      <c r="V106" s="141"/>
      <c r="W106" s="141"/>
      <c r="X106" s="131">
        <v>0</v>
      </c>
      <c r="Y106" s="131">
        <v>0</v>
      </c>
      <c r="Z106" s="131">
        <v>0</v>
      </c>
      <c r="AA106" s="131">
        <v>0</v>
      </c>
      <c r="AB106" s="131">
        <v>0</v>
      </c>
      <c r="AC106" s="131">
        <v>0</v>
      </c>
      <c r="AD106" s="131">
        <v>0</v>
      </c>
      <c r="AE106" s="131">
        <v>0</v>
      </c>
      <c r="AF106" s="152"/>
    </row>
    <row r="107" spans="1:33" x14ac:dyDescent="0.25">
      <c r="A107" s="2"/>
      <c r="B107" s="74"/>
      <c r="C107" s="74"/>
      <c r="D107" s="153"/>
      <c r="E107" s="153"/>
      <c r="F107" s="153"/>
      <c r="G107" s="153"/>
      <c r="H107" s="153"/>
      <c r="I107" s="153"/>
      <c r="J107" s="153"/>
      <c r="K107" s="153"/>
      <c r="L107" s="141"/>
      <c r="M107" s="141"/>
      <c r="N107" s="153"/>
      <c r="O107" s="153"/>
      <c r="P107" s="153"/>
      <c r="Q107" s="153"/>
      <c r="R107" s="153"/>
      <c r="S107" s="153"/>
      <c r="T107" s="153"/>
      <c r="U107" s="153"/>
      <c r="V107" s="141"/>
      <c r="W107" s="141"/>
      <c r="X107" s="153"/>
      <c r="Y107" s="153"/>
      <c r="Z107" s="153"/>
      <c r="AA107" s="153"/>
      <c r="AB107" s="153"/>
      <c r="AC107" s="153"/>
      <c r="AD107" s="153"/>
      <c r="AE107" s="153"/>
      <c r="AF107" s="152"/>
    </row>
    <row r="108" spans="1:33" x14ac:dyDescent="0.25">
      <c r="A108" s="2"/>
      <c r="B108" s="45" t="s">
        <v>51</v>
      </c>
      <c r="C108" s="11"/>
      <c r="D108" s="153"/>
      <c r="E108" s="153"/>
      <c r="F108" s="153"/>
      <c r="G108" s="153"/>
      <c r="H108" s="153"/>
      <c r="I108" s="153"/>
      <c r="J108" s="153"/>
      <c r="K108" s="153"/>
      <c r="L108" s="141"/>
      <c r="M108" s="141"/>
      <c r="N108" s="153"/>
      <c r="O108" s="153"/>
      <c r="P108" s="153"/>
      <c r="Q108" s="153"/>
      <c r="R108" s="153"/>
      <c r="S108" s="153"/>
      <c r="T108" s="153"/>
      <c r="U108" s="153"/>
      <c r="V108" s="141"/>
      <c r="W108" s="141"/>
      <c r="X108" s="153"/>
      <c r="Y108" s="153"/>
      <c r="Z108" s="153"/>
      <c r="AA108" s="153"/>
      <c r="AB108" s="153"/>
      <c r="AC108" s="153"/>
      <c r="AD108" s="153"/>
      <c r="AE108" s="153"/>
      <c r="AF108" s="152"/>
    </row>
    <row r="109" spans="1:33" x14ac:dyDescent="0.25">
      <c r="A109" s="2" t="s">
        <v>437</v>
      </c>
      <c r="B109" s="19" t="s">
        <v>580</v>
      </c>
      <c r="C109" s="46" t="s">
        <v>574</v>
      </c>
      <c r="D109" s="131">
        <f>N109</f>
        <v>3353.0163400000001</v>
      </c>
      <c r="E109" s="131">
        <f t="shared" ref="E109:K109" si="23">O109</f>
        <v>4117.70352</v>
      </c>
      <c r="F109" s="131">
        <f t="shared" si="23"/>
        <v>5407.3168299999998</v>
      </c>
      <c r="G109" s="131">
        <f t="shared" si="23"/>
        <v>8362.9391099999975</v>
      </c>
      <c r="H109" s="131">
        <f t="shared" si="23"/>
        <v>6519.2702399999989</v>
      </c>
      <c r="I109" s="131">
        <f t="shared" si="23"/>
        <v>10959.512409999999</v>
      </c>
      <c r="J109" s="131">
        <f t="shared" si="23"/>
        <v>9096.4467999999979</v>
      </c>
      <c r="K109" s="131">
        <f t="shared" si="23"/>
        <v>14216.928140000004</v>
      </c>
      <c r="L109" s="141"/>
      <c r="M109" s="141"/>
      <c r="N109" s="131">
        <v>3353.0163400000001</v>
      </c>
      <c r="O109" s="131">
        <v>4117.70352</v>
      </c>
      <c r="P109" s="131">
        <v>5407.3168299999998</v>
      </c>
      <c r="Q109" s="131">
        <v>8362.9391099999975</v>
      </c>
      <c r="R109" s="131">
        <v>6519.2702399999989</v>
      </c>
      <c r="S109" s="131">
        <v>10959.512409999999</v>
      </c>
      <c r="T109" s="131">
        <v>9096.4467999999979</v>
      </c>
      <c r="U109" s="131">
        <v>14216.928140000004</v>
      </c>
      <c r="V109" s="141"/>
      <c r="W109" s="141"/>
      <c r="X109" s="131">
        <v>0</v>
      </c>
      <c r="Y109" s="131">
        <v>0</v>
      </c>
      <c r="Z109" s="131">
        <v>0</v>
      </c>
      <c r="AA109" s="131">
        <v>0</v>
      </c>
      <c r="AB109" s="131">
        <v>81.418559999999999</v>
      </c>
      <c r="AC109" s="131">
        <v>466.48746</v>
      </c>
      <c r="AD109" s="131">
        <v>447.54225000000002</v>
      </c>
      <c r="AE109" s="131">
        <v>102.89534999999999</v>
      </c>
      <c r="AF109" s="152"/>
    </row>
    <row r="110" spans="1:33" x14ac:dyDescent="0.25">
      <c r="A110" s="2"/>
      <c r="B110" s="2"/>
      <c r="C110" s="2"/>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58"/>
      <c r="AG110" s="2"/>
    </row>
    <row r="111" spans="1:33" ht="15.75" x14ac:dyDescent="0.25">
      <c r="A111" s="2"/>
      <c r="B111" s="20" t="s">
        <v>523</v>
      </c>
      <c r="C111" s="74"/>
      <c r="D111" s="153"/>
      <c r="E111" s="153"/>
      <c r="F111" s="153"/>
      <c r="G111" s="153"/>
      <c r="H111" s="153"/>
      <c r="I111" s="153"/>
      <c r="J111" s="153"/>
      <c r="K111" s="153"/>
      <c r="L111" s="141"/>
      <c r="M111" s="141"/>
      <c r="N111" s="153"/>
      <c r="O111" s="153"/>
      <c r="P111" s="153"/>
      <c r="Q111" s="153"/>
      <c r="R111" s="153"/>
      <c r="S111" s="153"/>
      <c r="T111" s="153"/>
      <c r="U111" s="153"/>
      <c r="V111" s="141"/>
      <c r="W111" s="141"/>
      <c r="X111" s="153"/>
      <c r="Y111" s="153"/>
      <c r="Z111" s="153"/>
      <c r="AA111" s="153"/>
      <c r="AB111" s="153"/>
      <c r="AC111" s="153"/>
      <c r="AD111" s="153"/>
      <c r="AE111" s="153"/>
      <c r="AF111" s="17"/>
    </row>
    <row r="112" spans="1:33" x14ac:dyDescent="0.25">
      <c r="A112" s="2"/>
      <c r="B112" s="45" t="s">
        <v>524</v>
      </c>
      <c r="C112" s="11"/>
      <c r="D112" s="153"/>
      <c r="E112" s="153"/>
      <c r="F112" s="153"/>
      <c r="G112" s="153"/>
      <c r="H112" s="153"/>
      <c r="I112" s="153"/>
      <c r="J112" s="153"/>
      <c r="K112" s="153"/>
      <c r="L112" s="141"/>
      <c r="M112" s="141"/>
      <c r="N112" s="153"/>
      <c r="O112" s="153"/>
      <c r="P112" s="153"/>
      <c r="Q112" s="153"/>
      <c r="R112" s="153"/>
      <c r="S112" s="153"/>
      <c r="T112" s="153"/>
      <c r="U112" s="153"/>
      <c r="V112" s="141"/>
      <c r="W112" s="141"/>
      <c r="X112" s="153"/>
      <c r="Y112" s="153"/>
      <c r="Z112" s="153"/>
      <c r="AA112" s="153"/>
      <c r="AB112" s="153"/>
      <c r="AC112" s="153"/>
      <c r="AD112" s="153"/>
      <c r="AE112" s="153"/>
      <c r="AF112" s="17"/>
    </row>
    <row r="113" spans="1:33" x14ac:dyDescent="0.25">
      <c r="A113" s="2" t="s">
        <v>353</v>
      </c>
      <c r="B113" s="9" t="s">
        <v>454</v>
      </c>
      <c r="C113" s="46" t="s">
        <v>63</v>
      </c>
      <c r="D113" s="187">
        <v>62.6</v>
      </c>
      <c r="E113" s="187">
        <v>62.6</v>
      </c>
      <c r="F113" s="187">
        <v>62.6</v>
      </c>
      <c r="G113" s="187">
        <v>62.6</v>
      </c>
      <c r="H113" s="187">
        <v>62.6</v>
      </c>
      <c r="I113" s="187">
        <v>62.6</v>
      </c>
      <c r="J113" s="187">
        <v>62.6</v>
      </c>
      <c r="K113" s="188">
        <v>62.6</v>
      </c>
      <c r="L113" s="141"/>
      <c r="M113" s="141"/>
      <c r="N113" s="187">
        <v>62.6</v>
      </c>
      <c r="O113" s="187">
        <v>62.6</v>
      </c>
      <c r="P113" s="187">
        <v>62.6</v>
      </c>
      <c r="Q113" s="187">
        <v>62.6</v>
      </c>
      <c r="R113" s="187">
        <v>62.6</v>
      </c>
      <c r="S113" s="187">
        <v>62.6</v>
      </c>
      <c r="T113" s="187">
        <v>62.6</v>
      </c>
      <c r="U113" s="188">
        <v>62.6</v>
      </c>
      <c r="V113" s="141"/>
      <c r="W113" s="141"/>
      <c r="X113" s="131">
        <v>0</v>
      </c>
      <c r="Y113" s="131">
        <v>0</v>
      </c>
      <c r="Z113" s="131">
        <v>0</v>
      </c>
      <c r="AA113" s="131">
        <v>0</v>
      </c>
      <c r="AB113" s="131">
        <v>0</v>
      </c>
      <c r="AC113" s="131">
        <v>0</v>
      </c>
      <c r="AD113" s="131">
        <v>0</v>
      </c>
      <c r="AE113" s="131">
        <v>0</v>
      </c>
      <c r="AF113" s="17"/>
      <c r="AG113" s="125"/>
    </row>
    <row r="114" spans="1:33" x14ac:dyDescent="0.25">
      <c r="A114" s="2" t="s">
        <v>354</v>
      </c>
      <c r="B114" s="9" t="s">
        <v>455</v>
      </c>
      <c r="C114" s="46" t="s">
        <v>63</v>
      </c>
      <c r="D114" s="131">
        <v>48</v>
      </c>
      <c r="E114" s="131">
        <v>48</v>
      </c>
      <c r="F114" s="131">
        <v>48</v>
      </c>
      <c r="G114" s="131">
        <v>48</v>
      </c>
      <c r="H114" s="131">
        <v>48</v>
      </c>
      <c r="I114" s="131">
        <v>48</v>
      </c>
      <c r="J114" s="131">
        <v>48</v>
      </c>
      <c r="K114" s="188">
        <v>48</v>
      </c>
      <c r="L114" s="141"/>
      <c r="M114" s="141"/>
      <c r="N114" s="131">
        <v>48</v>
      </c>
      <c r="O114" s="131">
        <v>48</v>
      </c>
      <c r="P114" s="131">
        <v>48</v>
      </c>
      <c r="Q114" s="131">
        <v>48</v>
      </c>
      <c r="R114" s="131">
        <v>48</v>
      </c>
      <c r="S114" s="131">
        <v>48</v>
      </c>
      <c r="T114" s="131">
        <v>48</v>
      </c>
      <c r="U114" s="188">
        <v>48</v>
      </c>
      <c r="V114" s="141"/>
      <c r="W114" s="141"/>
      <c r="X114" s="131">
        <v>0</v>
      </c>
      <c r="Y114" s="131">
        <v>0</v>
      </c>
      <c r="Z114" s="131">
        <v>0</v>
      </c>
      <c r="AA114" s="131">
        <v>0</v>
      </c>
      <c r="AB114" s="131">
        <v>0</v>
      </c>
      <c r="AC114" s="131">
        <v>0</v>
      </c>
      <c r="AD114" s="131">
        <v>0</v>
      </c>
      <c r="AE114" s="131">
        <v>0</v>
      </c>
      <c r="AF114" s="17"/>
      <c r="AG114" s="125"/>
    </row>
    <row r="115" spans="1:33" x14ac:dyDescent="0.25">
      <c r="A115" s="2" t="s">
        <v>355</v>
      </c>
      <c r="B115" s="9" t="s">
        <v>31</v>
      </c>
      <c r="C115" s="46" t="s">
        <v>63</v>
      </c>
      <c r="D115" s="187">
        <v>72.8</v>
      </c>
      <c r="E115" s="187">
        <v>72.8</v>
      </c>
      <c r="F115" s="187">
        <v>72.8</v>
      </c>
      <c r="G115" s="187">
        <v>72.8</v>
      </c>
      <c r="H115" s="187">
        <v>72.8</v>
      </c>
      <c r="I115" s="187">
        <v>72.8</v>
      </c>
      <c r="J115" s="187">
        <v>72.8</v>
      </c>
      <c r="K115" s="188">
        <v>72.8</v>
      </c>
      <c r="L115" s="141"/>
      <c r="M115" s="141"/>
      <c r="N115" s="187">
        <v>72.8</v>
      </c>
      <c r="O115" s="187">
        <v>72.8</v>
      </c>
      <c r="P115" s="187">
        <v>72.8</v>
      </c>
      <c r="Q115" s="187">
        <v>72.8</v>
      </c>
      <c r="R115" s="187">
        <v>72.8</v>
      </c>
      <c r="S115" s="187">
        <v>72.8</v>
      </c>
      <c r="T115" s="187">
        <v>72.8</v>
      </c>
      <c r="U115" s="188">
        <v>72.8</v>
      </c>
      <c r="V115" s="141"/>
      <c r="W115" s="141"/>
      <c r="X115" s="131">
        <v>0</v>
      </c>
      <c r="Y115" s="131">
        <v>0</v>
      </c>
      <c r="Z115" s="131">
        <v>0</v>
      </c>
      <c r="AA115" s="131">
        <v>0</v>
      </c>
      <c r="AB115" s="131">
        <v>0</v>
      </c>
      <c r="AC115" s="131">
        <v>0</v>
      </c>
      <c r="AD115" s="131">
        <v>0</v>
      </c>
      <c r="AE115" s="131">
        <v>0</v>
      </c>
      <c r="AF115" s="17"/>
      <c r="AG115" s="125"/>
    </row>
    <row r="116" spans="1:33" x14ac:dyDescent="0.25">
      <c r="A116" s="2" t="s">
        <v>356</v>
      </c>
      <c r="B116" s="9" t="s">
        <v>456</v>
      </c>
      <c r="C116" s="46" t="s">
        <v>63</v>
      </c>
      <c r="D116" s="177">
        <f t="shared" ref="D116:K117" si="24">N116</f>
        <v>0</v>
      </c>
      <c r="E116" s="177">
        <f t="shared" si="24"/>
        <v>0</v>
      </c>
      <c r="F116" s="177">
        <f t="shared" si="24"/>
        <v>0</v>
      </c>
      <c r="G116" s="177">
        <f t="shared" si="24"/>
        <v>0</v>
      </c>
      <c r="H116" s="177">
        <f t="shared" si="24"/>
        <v>0</v>
      </c>
      <c r="I116" s="177">
        <f t="shared" si="24"/>
        <v>0</v>
      </c>
      <c r="J116" s="177">
        <f t="shared" si="24"/>
        <v>0</v>
      </c>
      <c r="K116" s="177">
        <f t="shared" si="24"/>
        <v>0</v>
      </c>
      <c r="L116" s="141"/>
      <c r="M116" s="141"/>
      <c r="N116" s="177">
        <f t="shared" ref="N116:N117" si="25">X116</f>
        <v>0</v>
      </c>
      <c r="O116" s="177">
        <f t="shared" ref="O116:O117" si="26">Y116</f>
        <v>0</v>
      </c>
      <c r="P116" s="177">
        <f t="shared" ref="P116:P117" si="27">Z116</f>
        <v>0</v>
      </c>
      <c r="Q116" s="177">
        <f t="shared" ref="Q116:Q117" si="28">AA116</f>
        <v>0</v>
      </c>
      <c r="R116" s="177">
        <f t="shared" ref="R116:R117" si="29">AB116</f>
        <v>0</v>
      </c>
      <c r="S116" s="177">
        <f t="shared" ref="S116:S117" si="30">AC116</f>
        <v>0</v>
      </c>
      <c r="T116" s="177">
        <f t="shared" ref="T116:T117" si="31">AD116</f>
        <v>0</v>
      </c>
      <c r="U116" s="177">
        <f t="shared" ref="U116:U117" si="32">AE116</f>
        <v>0</v>
      </c>
      <c r="V116" s="141"/>
      <c r="W116" s="141"/>
      <c r="X116" s="131">
        <v>0</v>
      </c>
      <c r="Y116" s="131">
        <v>0</v>
      </c>
      <c r="Z116" s="131">
        <v>0</v>
      </c>
      <c r="AA116" s="131">
        <v>0</v>
      </c>
      <c r="AB116" s="131">
        <v>0</v>
      </c>
      <c r="AC116" s="131">
        <v>0</v>
      </c>
      <c r="AD116" s="131">
        <v>0</v>
      </c>
      <c r="AE116" s="131">
        <v>0</v>
      </c>
      <c r="AF116" s="17"/>
      <c r="AG116" s="125"/>
    </row>
    <row r="117" spans="1:33" x14ac:dyDescent="0.25">
      <c r="A117" s="2" t="s">
        <v>357</v>
      </c>
      <c r="B117" s="9" t="s">
        <v>459</v>
      </c>
      <c r="C117" s="46" t="s">
        <v>63</v>
      </c>
      <c r="D117" s="177">
        <f t="shared" si="24"/>
        <v>0</v>
      </c>
      <c r="E117" s="177">
        <f t="shared" si="24"/>
        <v>0</v>
      </c>
      <c r="F117" s="177">
        <f t="shared" si="24"/>
        <v>0</v>
      </c>
      <c r="G117" s="177">
        <f t="shared" si="24"/>
        <v>0</v>
      </c>
      <c r="H117" s="177">
        <f t="shared" si="24"/>
        <v>0</v>
      </c>
      <c r="I117" s="177">
        <f t="shared" si="24"/>
        <v>0</v>
      </c>
      <c r="J117" s="177">
        <f t="shared" si="24"/>
        <v>0</v>
      </c>
      <c r="K117" s="177">
        <f t="shared" si="24"/>
        <v>0</v>
      </c>
      <c r="L117" s="141"/>
      <c r="M117" s="141"/>
      <c r="N117" s="177">
        <f t="shared" si="25"/>
        <v>0</v>
      </c>
      <c r="O117" s="177">
        <f t="shared" si="26"/>
        <v>0</v>
      </c>
      <c r="P117" s="177">
        <f t="shared" si="27"/>
        <v>0</v>
      </c>
      <c r="Q117" s="177">
        <f t="shared" si="28"/>
        <v>0</v>
      </c>
      <c r="R117" s="177">
        <f t="shared" si="29"/>
        <v>0</v>
      </c>
      <c r="S117" s="177">
        <f t="shared" si="30"/>
        <v>0</v>
      </c>
      <c r="T117" s="177">
        <f t="shared" si="31"/>
        <v>0</v>
      </c>
      <c r="U117" s="177">
        <f t="shared" si="32"/>
        <v>0</v>
      </c>
      <c r="V117" s="141"/>
      <c r="W117" s="141"/>
      <c r="X117" s="131">
        <v>0</v>
      </c>
      <c r="Y117" s="131">
        <v>0</v>
      </c>
      <c r="Z117" s="131">
        <v>0</v>
      </c>
      <c r="AA117" s="131">
        <v>0</v>
      </c>
      <c r="AB117" s="131">
        <v>0</v>
      </c>
      <c r="AC117" s="131">
        <v>0</v>
      </c>
      <c r="AD117" s="131">
        <v>0</v>
      </c>
      <c r="AE117" s="131">
        <v>0</v>
      </c>
      <c r="AF117" s="17"/>
      <c r="AG117" s="125"/>
    </row>
    <row r="118" spans="1:33" x14ac:dyDescent="0.25">
      <c r="A118" s="2" t="s">
        <v>358</v>
      </c>
      <c r="B118" s="9" t="s">
        <v>264</v>
      </c>
      <c r="C118" s="46" t="s">
        <v>63</v>
      </c>
      <c r="D118" s="131">
        <v>0</v>
      </c>
      <c r="E118" s="131">
        <v>48.1</v>
      </c>
      <c r="F118" s="131">
        <v>0</v>
      </c>
      <c r="G118" s="131">
        <v>0</v>
      </c>
      <c r="H118" s="131">
        <v>0</v>
      </c>
      <c r="I118" s="131">
        <v>0</v>
      </c>
      <c r="J118" s="187">
        <v>48.1</v>
      </c>
      <c r="K118" s="188">
        <v>48.1</v>
      </c>
      <c r="L118" s="141"/>
      <c r="M118" s="141"/>
      <c r="N118" s="131">
        <v>0</v>
      </c>
      <c r="O118" s="131">
        <v>48.1</v>
      </c>
      <c r="P118" s="131">
        <v>0</v>
      </c>
      <c r="Q118" s="131">
        <v>0</v>
      </c>
      <c r="R118" s="131">
        <v>0</v>
      </c>
      <c r="S118" s="131">
        <v>0</v>
      </c>
      <c r="T118" s="187">
        <v>48.1</v>
      </c>
      <c r="U118" s="188">
        <v>48.1</v>
      </c>
      <c r="V118" s="141"/>
      <c r="W118" s="141"/>
      <c r="X118" s="131">
        <v>0</v>
      </c>
      <c r="Y118" s="131">
        <v>0</v>
      </c>
      <c r="Z118" s="131">
        <v>0</v>
      </c>
      <c r="AA118" s="131">
        <v>0</v>
      </c>
      <c r="AB118" s="131">
        <v>0</v>
      </c>
      <c r="AC118" s="131">
        <v>0</v>
      </c>
      <c r="AD118" s="131">
        <v>0</v>
      </c>
      <c r="AE118" s="131">
        <v>0</v>
      </c>
      <c r="AF118" s="17"/>
      <c r="AG118" s="125"/>
    </row>
    <row r="119" spans="1:33" x14ac:dyDescent="0.25">
      <c r="A119" s="2" t="s">
        <v>359</v>
      </c>
      <c r="B119" s="9" t="s">
        <v>95</v>
      </c>
      <c r="C119" s="46" t="s">
        <v>63</v>
      </c>
      <c r="D119" s="131">
        <v>40</v>
      </c>
      <c r="E119" s="131">
        <v>23.3</v>
      </c>
      <c r="F119" s="131">
        <v>20</v>
      </c>
      <c r="G119" s="131">
        <v>20</v>
      </c>
      <c r="H119" s="131">
        <v>20</v>
      </c>
      <c r="I119" s="131">
        <v>20</v>
      </c>
      <c r="J119" s="131">
        <v>20</v>
      </c>
      <c r="K119" s="188">
        <f t="shared" ref="K119" si="33">AE119</f>
        <v>0</v>
      </c>
      <c r="L119" s="141"/>
      <c r="M119" s="141"/>
      <c r="N119" s="131">
        <v>40</v>
      </c>
      <c r="O119" s="131">
        <v>23.3</v>
      </c>
      <c r="P119" s="131">
        <v>20</v>
      </c>
      <c r="Q119" s="131">
        <v>20</v>
      </c>
      <c r="R119" s="131">
        <v>20</v>
      </c>
      <c r="S119" s="131">
        <v>20</v>
      </c>
      <c r="T119" s="131">
        <v>20</v>
      </c>
      <c r="U119" s="188">
        <f t="shared" ref="U119" si="34">AO119</f>
        <v>0</v>
      </c>
      <c r="V119" s="141"/>
      <c r="W119" s="141"/>
      <c r="X119" s="131">
        <v>0</v>
      </c>
      <c r="Y119" s="131">
        <v>0</v>
      </c>
      <c r="Z119" s="131">
        <v>0</v>
      </c>
      <c r="AA119" s="131">
        <v>0</v>
      </c>
      <c r="AB119" s="131">
        <v>0</v>
      </c>
      <c r="AC119" s="131">
        <v>0</v>
      </c>
      <c r="AD119" s="131">
        <v>0</v>
      </c>
      <c r="AE119" s="131">
        <v>0</v>
      </c>
      <c r="AF119" s="17"/>
      <c r="AG119" s="125"/>
    </row>
    <row r="120" spans="1:33" x14ac:dyDescent="0.25">
      <c r="A120" s="2" t="s">
        <v>360</v>
      </c>
      <c r="B120" s="9" t="s">
        <v>52</v>
      </c>
      <c r="C120" s="46" t="s">
        <v>63</v>
      </c>
      <c r="D120" s="188">
        <f t="shared" ref="D120:K121" si="35">N120</f>
        <v>0</v>
      </c>
      <c r="E120" s="188">
        <f t="shared" si="35"/>
        <v>0</v>
      </c>
      <c r="F120" s="188">
        <f t="shared" si="35"/>
        <v>0</v>
      </c>
      <c r="G120" s="188">
        <f t="shared" si="35"/>
        <v>0</v>
      </c>
      <c r="H120" s="188">
        <f t="shared" si="35"/>
        <v>0</v>
      </c>
      <c r="I120" s="188">
        <f t="shared" si="35"/>
        <v>0</v>
      </c>
      <c r="J120" s="188">
        <f t="shared" si="35"/>
        <v>0</v>
      </c>
      <c r="K120" s="188">
        <f t="shared" si="35"/>
        <v>0</v>
      </c>
      <c r="L120" s="141"/>
      <c r="M120" s="141"/>
      <c r="N120" s="188">
        <f t="shared" ref="N120:N121" si="36">X120</f>
        <v>0</v>
      </c>
      <c r="O120" s="188">
        <f t="shared" ref="O120:O121" si="37">Y120</f>
        <v>0</v>
      </c>
      <c r="P120" s="188">
        <f t="shared" ref="P120:P121" si="38">Z120</f>
        <v>0</v>
      </c>
      <c r="Q120" s="188">
        <f t="shared" ref="Q120:Q121" si="39">AA120</f>
        <v>0</v>
      </c>
      <c r="R120" s="188">
        <f t="shared" ref="R120:R121" si="40">AB120</f>
        <v>0</v>
      </c>
      <c r="S120" s="188">
        <f t="shared" ref="S120:S121" si="41">AC120</f>
        <v>0</v>
      </c>
      <c r="T120" s="188">
        <f t="shared" ref="T120:T121" si="42">AD120</f>
        <v>0</v>
      </c>
      <c r="U120" s="188">
        <f t="shared" ref="U120:U121" si="43">AE120</f>
        <v>0</v>
      </c>
      <c r="V120" s="141"/>
      <c r="W120" s="141"/>
      <c r="X120" s="131">
        <v>0</v>
      </c>
      <c r="Y120" s="131">
        <v>0</v>
      </c>
      <c r="Z120" s="131">
        <v>0</v>
      </c>
      <c r="AA120" s="131">
        <v>0</v>
      </c>
      <c r="AB120" s="131">
        <v>0</v>
      </c>
      <c r="AC120" s="131">
        <v>0</v>
      </c>
      <c r="AD120" s="131">
        <v>0</v>
      </c>
      <c r="AE120" s="131">
        <v>0</v>
      </c>
      <c r="AF120" s="17"/>
      <c r="AG120" s="125"/>
    </row>
    <row r="121" spans="1:33" x14ac:dyDescent="0.25">
      <c r="A121" s="2" t="s">
        <v>361</v>
      </c>
      <c r="B121" s="9" t="s">
        <v>53</v>
      </c>
      <c r="C121" s="46" t="s">
        <v>63</v>
      </c>
      <c r="D121" s="189">
        <f t="shared" si="35"/>
        <v>0</v>
      </c>
      <c r="E121" s="189">
        <f t="shared" si="35"/>
        <v>0</v>
      </c>
      <c r="F121" s="189">
        <f t="shared" si="35"/>
        <v>0</v>
      </c>
      <c r="G121" s="189">
        <f t="shared" si="35"/>
        <v>0</v>
      </c>
      <c r="H121" s="189">
        <f t="shared" si="35"/>
        <v>0</v>
      </c>
      <c r="I121" s="189">
        <f t="shared" si="35"/>
        <v>0</v>
      </c>
      <c r="J121" s="189">
        <f t="shared" si="35"/>
        <v>0</v>
      </c>
      <c r="K121" s="188">
        <f t="shared" si="35"/>
        <v>0</v>
      </c>
      <c r="L121" s="141"/>
      <c r="M121" s="141"/>
      <c r="N121" s="189">
        <f t="shared" si="36"/>
        <v>0</v>
      </c>
      <c r="O121" s="189">
        <f t="shared" si="37"/>
        <v>0</v>
      </c>
      <c r="P121" s="189">
        <f t="shared" si="38"/>
        <v>0</v>
      </c>
      <c r="Q121" s="189">
        <f t="shared" si="39"/>
        <v>0</v>
      </c>
      <c r="R121" s="189">
        <f t="shared" si="40"/>
        <v>0</v>
      </c>
      <c r="S121" s="189">
        <f t="shared" si="41"/>
        <v>0</v>
      </c>
      <c r="T121" s="189">
        <f t="shared" si="42"/>
        <v>0</v>
      </c>
      <c r="U121" s="188">
        <f t="shared" si="43"/>
        <v>0</v>
      </c>
      <c r="V121" s="141"/>
      <c r="W121" s="141"/>
      <c r="X121" s="131">
        <v>0</v>
      </c>
      <c r="Y121" s="131">
        <v>0</v>
      </c>
      <c r="Z121" s="131">
        <v>0</v>
      </c>
      <c r="AA121" s="131">
        <v>0</v>
      </c>
      <c r="AB121" s="131">
        <v>0</v>
      </c>
      <c r="AC121" s="131">
        <v>0</v>
      </c>
      <c r="AD121" s="131">
        <v>0</v>
      </c>
      <c r="AE121" s="131">
        <v>0</v>
      </c>
      <c r="AF121" s="17"/>
      <c r="AG121" s="125"/>
    </row>
    <row r="122" spans="1:33" x14ac:dyDescent="0.25">
      <c r="A122" s="2"/>
      <c r="B122" s="9"/>
      <c r="C122" s="46"/>
      <c r="D122" s="153"/>
      <c r="E122" s="153"/>
      <c r="F122" s="153"/>
      <c r="G122" s="153"/>
      <c r="H122" s="153"/>
      <c r="I122" s="153"/>
      <c r="J122" s="153"/>
      <c r="K122" s="153"/>
      <c r="L122" s="176"/>
      <c r="M122" s="141"/>
      <c r="N122" s="153"/>
      <c r="O122" s="153"/>
      <c r="P122" s="153"/>
      <c r="Q122" s="153"/>
      <c r="R122" s="153"/>
      <c r="S122" s="153"/>
      <c r="T122" s="153"/>
      <c r="U122" s="153"/>
      <c r="V122" s="141"/>
      <c r="W122" s="141"/>
      <c r="X122" s="153"/>
      <c r="Y122" s="153"/>
      <c r="Z122" s="153"/>
      <c r="AA122" s="153"/>
      <c r="AB122" s="153"/>
      <c r="AC122" s="153"/>
      <c r="AD122" s="153"/>
      <c r="AE122" s="153"/>
      <c r="AF122" s="17"/>
      <c r="AG122" s="126"/>
    </row>
    <row r="123" spans="1:33" x14ac:dyDescent="0.25">
      <c r="A123" s="2"/>
      <c r="B123" s="45" t="s">
        <v>525</v>
      </c>
      <c r="C123" s="46"/>
      <c r="D123" s="153"/>
      <c r="E123" s="153"/>
      <c r="F123" s="153"/>
      <c r="G123" s="153"/>
      <c r="H123" s="153"/>
      <c r="I123" s="153"/>
      <c r="J123" s="153"/>
      <c r="K123" s="153"/>
      <c r="L123" s="176"/>
      <c r="M123" s="141"/>
      <c r="N123" s="153"/>
      <c r="O123" s="153"/>
      <c r="P123" s="153"/>
      <c r="Q123" s="153"/>
      <c r="R123" s="153"/>
      <c r="S123" s="153"/>
      <c r="T123" s="153"/>
      <c r="U123" s="153"/>
      <c r="V123" s="141"/>
      <c r="W123" s="141"/>
      <c r="X123" s="153"/>
      <c r="Y123" s="153"/>
      <c r="Z123" s="153"/>
      <c r="AA123" s="153"/>
      <c r="AB123" s="153"/>
      <c r="AC123" s="153"/>
      <c r="AD123" s="153"/>
      <c r="AE123" s="153"/>
      <c r="AF123" s="17"/>
      <c r="AG123" s="126"/>
    </row>
    <row r="124" spans="1:33" x14ac:dyDescent="0.25">
      <c r="A124" s="2" t="s">
        <v>425</v>
      </c>
      <c r="B124" s="9" t="s">
        <v>454</v>
      </c>
      <c r="C124" s="46" t="s">
        <v>63</v>
      </c>
      <c r="D124" s="188">
        <v>20.399999999999999</v>
      </c>
      <c r="E124" s="188">
        <v>20.399999999999999</v>
      </c>
      <c r="F124" s="188">
        <v>20.399999999999999</v>
      </c>
      <c r="G124" s="188">
        <v>20.399999999999999</v>
      </c>
      <c r="H124" s="188">
        <v>20.399999999999999</v>
      </c>
      <c r="I124" s="188">
        <v>20.399999999999999</v>
      </c>
      <c r="J124" s="188">
        <v>20.399999999999999</v>
      </c>
      <c r="K124" s="188">
        <v>20.399999999999999</v>
      </c>
      <c r="L124" s="176"/>
      <c r="M124" s="141"/>
      <c r="N124" s="188">
        <v>20.399999999999999</v>
      </c>
      <c r="O124" s="188">
        <v>20.399999999999999</v>
      </c>
      <c r="P124" s="188">
        <v>20.399999999999999</v>
      </c>
      <c r="Q124" s="188">
        <v>20.399999999999999</v>
      </c>
      <c r="R124" s="188">
        <v>20.399999999999999</v>
      </c>
      <c r="S124" s="188">
        <v>20.399999999999999</v>
      </c>
      <c r="T124" s="188">
        <v>20.399999999999999</v>
      </c>
      <c r="U124" s="188">
        <v>20.399999999999999</v>
      </c>
      <c r="V124" s="141"/>
      <c r="W124" s="141"/>
      <c r="X124" s="131">
        <v>0</v>
      </c>
      <c r="Y124" s="131">
        <v>0</v>
      </c>
      <c r="Z124" s="131">
        <v>0</v>
      </c>
      <c r="AA124" s="131">
        <v>0</v>
      </c>
      <c r="AB124" s="131">
        <v>0</v>
      </c>
      <c r="AC124" s="131">
        <v>0</v>
      </c>
      <c r="AD124" s="131">
        <v>0</v>
      </c>
      <c r="AE124" s="131">
        <v>0</v>
      </c>
      <c r="AG124" s="125"/>
    </row>
    <row r="125" spans="1:33" x14ac:dyDescent="0.25">
      <c r="A125" s="2" t="s">
        <v>426</v>
      </c>
      <c r="B125" s="9" t="s">
        <v>455</v>
      </c>
      <c r="C125" s="46" t="s">
        <v>63</v>
      </c>
      <c r="D125" s="188">
        <v>26</v>
      </c>
      <c r="E125" s="188">
        <v>26</v>
      </c>
      <c r="F125" s="188">
        <v>26</v>
      </c>
      <c r="G125" s="188">
        <v>26</v>
      </c>
      <c r="H125" s="188">
        <v>26</v>
      </c>
      <c r="I125" s="188">
        <v>26</v>
      </c>
      <c r="J125" s="188">
        <v>26</v>
      </c>
      <c r="K125" s="188">
        <v>26</v>
      </c>
      <c r="L125" s="176"/>
      <c r="M125" s="141"/>
      <c r="N125" s="188">
        <v>26</v>
      </c>
      <c r="O125" s="188">
        <v>26</v>
      </c>
      <c r="P125" s="188">
        <v>26</v>
      </c>
      <c r="Q125" s="188">
        <v>26</v>
      </c>
      <c r="R125" s="188">
        <v>26</v>
      </c>
      <c r="S125" s="188">
        <v>26</v>
      </c>
      <c r="T125" s="188">
        <v>26</v>
      </c>
      <c r="U125" s="188">
        <v>26</v>
      </c>
      <c r="V125" s="141"/>
      <c r="W125" s="141"/>
      <c r="X125" s="131">
        <v>0</v>
      </c>
      <c r="Y125" s="131">
        <v>0</v>
      </c>
      <c r="Z125" s="131">
        <v>0</v>
      </c>
      <c r="AA125" s="131">
        <v>0</v>
      </c>
      <c r="AB125" s="131">
        <v>0</v>
      </c>
      <c r="AC125" s="131">
        <v>0</v>
      </c>
      <c r="AD125" s="131">
        <v>0</v>
      </c>
      <c r="AE125" s="131">
        <v>0</v>
      </c>
      <c r="AG125" s="125"/>
    </row>
    <row r="126" spans="1:33" x14ac:dyDescent="0.25">
      <c r="A126" s="2" t="s">
        <v>427</v>
      </c>
      <c r="B126" s="9" t="s">
        <v>31</v>
      </c>
      <c r="C126" s="46" t="s">
        <v>63</v>
      </c>
      <c r="D126" s="188">
        <v>33.4</v>
      </c>
      <c r="E126" s="188">
        <v>33.4</v>
      </c>
      <c r="F126" s="188">
        <v>33.4</v>
      </c>
      <c r="G126" s="188">
        <v>33.4</v>
      </c>
      <c r="H126" s="188">
        <v>33.4</v>
      </c>
      <c r="I126" s="188">
        <v>33.4</v>
      </c>
      <c r="J126" s="188">
        <v>33.4</v>
      </c>
      <c r="K126" s="188">
        <v>33.4</v>
      </c>
      <c r="L126" s="176"/>
      <c r="M126" s="141"/>
      <c r="N126" s="188">
        <v>33.4</v>
      </c>
      <c r="O126" s="188">
        <v>33.4</v>
      </c>
      <c r="P126" s="188">
        <v>33.4</v>
      </c>
      <c r="Q126" s="188">
        <v>33.4</v>
      </c>
      <c r="R126" s="188">
        <v>33.4</v>
      </c>
      <c r="S126" s="188">
        <v>33.4</v>
      </c>
      <c r="T126" s="188">
        <v>33.4</v>
      </c>
      <c r="U126" s="188">
        <v>33.4</v>
      </c>
      <c r="V126" s="141"/>
      <c r="W126" s="141"/>
      <c r="X126" s="131">
        <v>0</v>
      </c>
      <c r="Y126" s="131">
        <v>0</v>
      </c>
      <c r="Z126" s="131">
        <v>0</v>
      </c>
      <c r="AA126" s="131">
        <v>0</v>
      </c>
      <c r="AB126" s="131">
        <v>0</v>
      </c>
      <c r="AC126" s="131">
        <v>0</v>
      </c>
      <c r="AD126" s="131">
        <v>0</v>
      </c>
      <c r="AE126" s="131">
        <v>0</v>
      </c>
      <c r="AG126" s="125"/>
    </row>
    <row r="127" spans="1:33" x14ac:dyDescent="0.25">
      <c r="A127" s="2" t="s">
        <v>428</v>
      </c>
      <c r="B127" s="9" t="s">
        <v>456</v>
      </c>
      <c r="C127" s="46" t="s">
        <v>63</v>
      </c>
      <c r="D127" s="188">
        <v>26.9</v>
      </c>
      <c r="E127" s="188">
        <v>26.9</v>
      </c>
      <c r="F127" s="188">
        <v>26.9</v>
      </c>
      <c r="G127" s="188">
        <v>26.9</v>
      </c>
      <c r="H127" s="188">
        <v>26.9</v>
      </c>
      <c r="I127" s="188">
        <v>26.9</v>
      </c>
      <c r="J127" s="188">
        <v>26.9</v>
      </c>
      <c r="K127" s="188">
        <v>26.9</v>
      </c>
      <c r="L127" s="176"/>
      <c r="M127" s="141"/>
      <c r="N127" s="188">
        <v>26.9</v>
      </c>
      <c r="O127" s="188">
        <v>26.9</v>
      </c>
      <c r="P127" s="188">
        <v>26.9</v>
      </c>
      <c r="Q127" s="188">
        <v>26.9</v>
      </c>
      <c r="R127" s="188">
        <v>26.9</v>
      </c>
      <c r="S127" s="188">
        <v>26.9</v>
      </c>
      <c r="T127" s="188">
        <v>26.9</v>
      </c>
      <c r="U127" s="188">
        <v>26.9</v>
      </c>
      <c r="V127" s="141"/>
      <c r="W127" s="141"/>
      <c r="X127" s="131">
        <v>0</v>
      </c>
      <c r="Y127" s="131">
        <v>0</v>
      </c>
      <c r="Z127" s="131">
        <v>0</v>
      </c>
      <c r="AA127" s="131">
        <v>0</v>
      </c>
      <c r="AB127" s="131">
        <v>0</v>
      </c>
      <c r="AC127" s="131">
        <v>0</v>
      </c>
      <c r="AD127" s="131">
        <v>0</v>
      </c>
      <c r="AE127" s="131">
        <v>0</v>
      </c>
      <c r="AG127" s="125"/>
    </row>
    <row r="128" spans="1:33" x14ac:dyDescent="0.25">
      <c r="A128" s="2" t="s">
        <v>429</v>
      </c>
      <c r="B128" s="9" t="s">
        <v>457</v>
      </c>
      <c r="C128" s="46" t="s">
        <v>63</v>
      </c>
      <c r="D128" s="188">
        <v>49.3</v>
      </c>
      <c r="E128" s="188">
        <v>49.3</v>
      </c>
      <c r="F128" s="188">
        <v>49.3</v>
      </c>
      <c r="G128" s="188">
        <v>49.3</v>
      </c>
      <c r="H128" s="188">
        <v>49.3</v>
      </c>
      <c r="I128" s="188">
        <v>49.3</v>
      </c>
      <c r="J128" s="188">
        <v>49.3</v>
      </c>
      <c r="K128" s="188">
        <v>49.3</v>
      </c>
      <c r="L128" s="176"/>
      <c r="M128" s="141"/>
      <c r="N128" s="188">
        <v>49.3</v>
      </c>
      <c r="O128" s="188">
        <v>49.3</v>
      </c>
      <c r="P128" s="188">
        <v>49.3</v>
      </c>
      <c r="Q128" s="188">
        <v>49.3</v>
      </c>
      <c r="R128" s="188">
        <v>49.3</v>
      </c>
      <c r="S128" s="188">
        <v>49.3</v>
      </c>
      <c r="T128" s="188">
        <v>49.3</v>
      </c>
      <c r="U128" s="188">
        <v>49.3</v>
      </c>
      <c r="V128" s="141"/>
      <c r="W128" s="141"/>
      <c r="X128" s="131">
        <v>0</v>
      </c>
      <c r="Y128" s="131">
        <v>0</v>
      </c>
      <c r="Z128" s="131">
        <v>0</v>
      </c>
      <c r="AA128" s="131">
        <v>0</v>
      </c>
      <c r="AB128" s="131">
        <v>0</v>
      </c>
      <c r="AC128" s="131">
        <v>0</v>
      </c>
      <c r="AD128" s="131">
        <v>0</v>
      </c>
      <c r="AE128" s="131">
        <v>0</v>
      </c>
      <c r="AG128" s="125"/>
    </row>
    <row r="129" spans="1:33" x14ac:dyDescent="0.25">
      <c r="A129" s="2" t="s">
        <v>430</v>
      </c>
      <c r="B129" s="9" t="s">
        <v>264</v>
      </c>
      <c r="C129" s="46" t="s">
        <v>63</v>
      </c>
      <c r="D129" s="188">
        <v>27.2</v>
      </c>
      <c r="E129" s="188">
        <v>27.2</v>
      </c>
      <c r="F129" s="188">
        <v>27.2</v>
      </c>
      <c r="G129" s="188">
        <v>27.2</v>
      </c>
      <c r="H129" s="188">
        <v>27.2</v>
      </c>
      <c r="I129" s="188">
        <v>27.2</v>
      </c>
      <c r="J129" s="188">
        <v>27.2</v>
      </c>
      <c r="K129" s="188">
        <v>27.2</v>
      </c>
      <c r="L129" s="176"/>
      <c r="M129" s="141"/>
      <c r="N129" s="188">
        <v>27.2</v>
      </c>
      <c r="O129" s="188">
        <v>27.2</v>
      </c>
      <c r="P129" s="188">
        <v>27.2</v>
      </c>
      <c r="Q129" s="188">
        <v>27.2</v>
      </c>
      <c r="R129" s="188">
        <v>27.2</v>
      </c>
      <c r="S129" s="188">
        <v>27.2</v>
      </c>
      <c r="T129" s="188">
        <v>27.2</v>
      </c>
      <c r="U129" s="188">
        <v>27.2</v>
      </c>
      <c r="V129" s="141"/>
      <c r="W129" s="141"/>
      <c r="X129" s="131">
        <v>0</v>
      </c>
      <c r="Y129" s="131">
        <v>0</v>
      </c>
      <c r="Z129" s="131">
        <v>0</v>
      </c>
      <c r="AA129" s="131">
        <v>0</v>
      </c>
      <c r="AB129" s="131">
        <v>0</v>
      </c>
      <c r="AC129" s="131">
        <v>0</v>
      </c>
      <c r="AD129" s="131">
        <v>0</v>
      </c>
      <c r="AE129" s="131">
        <v>0</v>
      </c>
      <c r="AG129" s="125"/>
    </row>
    <row r="130" spans="1:33" x14ac:dyDescent="0.25">
      <c r="A130" s="2" t="s">
        <v>431</v>
      </c>
      <c r="B130" s="9" t="s">
        <v>95</v>
      </c>
      <c r="C130" s="46" t="s">
        <v>63</v>
      </c>
      <c r="D130" s="131">
        <v>32</v>
      </c>
      <c r="E130" s="187">
        <v>16.3</v>
      </c>
      <c r="F130" s="131">
        <v>14</v>
      </c>
      <c r="G130" s="131">
        <v>15</v>
      </c>
      <c r="H130" s="131">
        <v>16</v>
      </c>
      <c r="I130" s="131">
        <v>17</v>
      </c>
      <c r="J130" s="131">
        <v>18</v>
      </c>
      <c r="K130" s="131">
        <v>19</v>
      </c>
      <c r="L130" s="176"/>
      <c r="M130" s="141"/>
      <c r="N130" s="131">
        <v>32</v>
      </c>
      <c r="O130" s="187">
        <v>16.3</v>
      </c>
      <c r="P130" s="131">
        <v>14</v>
      </c>
      <c r="Q130" s="131">
        <v>15</v>
      </c>
      <c r="R130" s="131">
        <v>16</v>
      </c>
      <c r="S130" s="131">
        <v>17</v>
      </c>
      <c r="T130" s="131">
        <v>18</v>
      </c>
      <c r="U130" s="131">
        <v>19</v>
      </c>
      <c r="V130" s="141"/>
      <c r="W130" s="141"/>
      <c r="X130" s="131">
        <v>0</v>
      </c>
      <c r="Y130" s="131">
        <v>0</v>
      </c>
      <c r="Z130" s="131">
        <v>0</v>
      </c>
      <c r="AA130" s="131">
        <v>0</v>
      </c>
      <c r="AB130" s="131">
        <v>0</v>
      </c>
      <c r="AC130" s="131">
        <v>0</v>
      </c>
      <c r="AD130" s="131">
        <v>0</v>
      </c>
      <c r="AE130" s="131">
        <v>0</v>
      </c>
      <c r="AG130" s="125"/>
    </row>
    <row r="131" spans="1:33" x14ac:dyDescent="0.25">
      <c r="A131" s="2" t="s">
        <v>432</v>
      </c>
      <c r="B131" s="9" t="s">
        <v>52</v>
      </c>
      <c r="C131" s="46" t="s">
        <v>63</v>
      </c>
      <c r="D131" s="188">
        <f t="shared" ref="D131:K132" si="44">N131</f>
        <v>0</v>
      </c>
      <c r="E131" s="188">
        <f t="shared" si="44"/>
        <v>0</v>
      </c>
      <c r="F131" s="188">
        <f t="shared" si="44"/>
        <v>0</v>
      </c>
      <c r="G131" s="188">
        <f t="shared" si="44"/>
        <v>0</v>
      </c>
      <c r="H131" s="188">
        <f t="shared" si="44"/>
        <v>0</v>
      </c>
      <c r="I131" s="188">
        <f t="shared" si="44"/>
        <v>0</v>
      </c>
      <c r="J131" s="188">
        <f t="shared" si="44"/>
        <v>0</v>
      </c>
      <c r="K131" s="188">
        <f t="shared" si="44"/>
        <v>0</v>
      </c>
      <c r="L131" s="176"/>
      <c r="M131" s="141"/>
      <c r="N131" s="188">
        <f t="shared" ref="N131:N132" si="45">X131</f>
        <v>0</v>
      </c>
      <c r="O131" s="188">
        <f t="shared" ref="O131:O132" si="46">Y131</f>
        <v>0</v>
      </c>
      <c r="P131" s="188">
        <f t="shared" ref="P131:P132" si="47">Z131</f>
        <v>0</v>
      </c>
      <c r="Q131" s="188">
        <f t="shared" ref="Q131:Q132" si="48">AA131</f>
        <v>0</v>
      </c>
      <c r="R131" s="188">
        <f t="shared" ref="R131:R132" si="49">AB131</f>
        <v>0</v>
      </c>
      <c r="S131" s="188">
        <f t="shared" ref="S131:S132" si="50">AC131</f>
        <v>0</v>
      </c>
      <c r="T131" s="188">
        <f t="shared" ref="T131:T132" si="51">AD131</f>
        <v>0</v>
      </c>
      <c r="U131" s="188">
        <f t="shared" ref="U131:U132" si="52">AE131</f>
        <v>0</v>
      </c>
      <c r="V131" s="141"/>
      <c r="W131" s="141"/>
      <c r="X131" s="131">
        <v>0</v>
      </c>
      <c r="Y131" s="131">
        <v>0</v>
      </c>
      <c r="Z131" s="131">
        <v>0</v>
      </c>
      <c r="AA131" s="131">
        <v>0</v>
      </c>
      <c r="AB131" s="131">
        <v>0</v>
      </c>
      <c r="AC131" s="131">
        <v>0</v>
      </c>
      <c r="AD131" s="131">
        <v>0</v>
      </c>
      <c r="AE131" s="131">
        <v>0</v>
      </c>
      <c r="AG131" s="125"/>
    </row>
    <row r="132" spans="1:33" x14ac:dyDescent="0.25">
      <c r="A132" s="2" t="s">
        <v>433</v>
      </c>
      <c r="B132" s="15" t="s">
        <v>53</v>
      </c>
      <c r="C132" s="69" t="s">
        <v>63</v>
      </c>
      <c r="D132" s="189">
        <f t="shared" si="44"/>
        <v>0</v>
      </c>
      <c r="E132" s="189">
        <f t="shared" si="44"/>
        <v>0</v>
      </c>
      <c r="F132" s="189">
        <f t="shared" si="44"/>
        <v>0</v>
      </c>
      <c r="G132" s="189">
        <f t="shared" si="44"/>
        <v>0</v>
      </c>
      <c r="H132" s="189">
        <f t="shared" si="44"/>
        <v>0</v>
      </c>
      <c r="I132" s="189">
        <f t="shared" si="44"/>
        <v>0</v>
      </c>
      <c r="J132" s="189">
        <f t="shared" si="44"/>
        <v>0</v>
      </c>
      <c r="K132" s="189">
        <f t="shared" si="44"/>
        <v>0</v>
      </c>
      <c r="L132" s="176"/>
      <c r="M132" s="141"/>
      <c r="N132" s="189">
        <f t="shared" si="45"/>
        <v>0</v>
      </c>
      <c r="O132" s="189">
        <f t="shared" si="46"/>
        <v>0</v>
      </c>
      <c r="P132" s="189">
        <f t="shared" si="47"/>
        <v>0</v>
      </c>
      <c r="Q132" s="189">
        <f t="shared" si="48"/>
        <v>0</v>
      </c>
      <c r="R132" s="189">
        <f t="shared" si="49"/>
        <v>0</v>
      </c>
      <c r="S132" s="189">
        <f t="shared" si="50"/>
        <v>0</v>
      </c>
      <c r="T132" s="189">
        <f t="shared" si="51"/>
        <v>0</v>
      </c>
      <c r="U132" s="189">
        <f t="shared" si="52"/>
        <v>0</v>
      </c>
      <c r="V132" s="141"/>
      <c r="W132" s="141"/>
      <c r="X132" s="131">
        <v>0</v>
      </c>
      <c r="Y132" s="131">
        <v>0</v>
      </c>
      <c r="Z132" s="131">
        <v>0</v>
      </c>
      <c r="AA132" s="131">
        <v>0</v>
      </c>
      <c r="AB132" s="131">
        <v>0</v>
      </c>
      <c r="AC132" s="131">
        <v>0</v>
      </c>
      <c r="AD132" s="131">
        <v>0</v>
      </c>
      <c r="AE132" s="131">
        <v>0</v>
      </c>
      <c r="AG132" s="125"/>
    </row>
    <row r="133" spans="1:33" x14ac:dyDescent="0.25">
      <c r="B133" s="7"/>
      <c r="D133" s="18"/>
      <c r="E133" s="18"/>
      <c r="F133" s="18"/>
      <c r="G133" s="18"/>
      <c r="H133" s="18"/>
      <c r="I133" s="18"/>
      <c r="J133" s="18"/>
      <c r="K133" s="18"/>
      <c r="L133" s="18"/>
      <c r="N133" s="18"/>
      <c r="O133" s="18"/>
      <c r="P133" s="18"/>
      <c r="Q133" s="18"/>
      <c r="R133" s="18"/>
      <c r="S133" s="18"/>
      <c r="T133" s="18"/>
      <c r="U133" s="18"/>
      <c r="V133" s="18"/>
      <c r="X133" s="18"/>
      <c r="Y133" s="18"/>
      <c r="Z133" s="18"/>
      <c r="AA133" s="18"/>
      <c r="AB133" s="18"/>
      <c r="AC133" s="18"/>
      <c r="AD133" s="18"/>
      <c r="AE133" s="18"/>
      <c r="AF133" s="18"/>
    </row>
    <row r="134" spans="1:33" x14ac:dyDescent="0.25">
      <c r="B134" s="7"/>
      <c r="D134" s="18"/>
      <c r="E134" s="18"/>
      <c r="F134" s="18"/>
      <c r="G134" s="18"/>
      <c r="H134" s="18"/>
      <c r="I134" s="18"/>
      <c r="J134" s="18"/>
      <c r="K134" s="18"/>
      <c r="L134" s="18"/>
      <c r="N134" s="18"/>
      <c r="O134" s="18"/>
      <c r="P134" s="18"/>
      <c r="Q134" s="18"/>
      <c r="R134" s="18"/>
      <c r="S134" s="18"/>
      <c r="T134" s="18"/>
      <c r="U134" s="18"/>
      <c r="V134" s="18"/>
      <c r="X134" s="18"/>
      <c r="Y134" s="18"/>
      <c r="Z134" s="18"/>
      <c r="AA134" s="18"/>
      <c r="AB134" s="18"/>
      <c r="AC134" s="18"/>
      <c r="AD134" s="18"/>
      <c r="AE134" s="18"/>
      <c r="AF134" s="18"/>
    </row>
    <row r="135" spans="1:33" x14ac:dyDescent="0.25">
      <c r="B135" s="7"/>
      <c r="D135" s="18"/>
      <c r="E135" s="18"/>
      <c r="F135" s="18"/>
      <c r="G135" s="18"/>
      <c r="H135" s="18"/>
      <c r="I135" s="18"/>
      <c r="J135" s="18"/>
      <c r="K135" s="18"/>
      <c r="L135" s="18"/>
      <c r="N135" s="18"/>
      <c r="O135" s="18"/>
      <c r="P135" s="18"/>
      <c r="Q135" s="18"/>
      <c r="R135" s="18"/>
      <c r="S135" s="18"/>
      <c r="T135" s="18"/>
      <c r="U135" s="18"/>
      <c r="V135" s="18"/>
      <c r="X135" s="18"/>
      <c r="Y135" s="18"/>
      <c r="Z135" s="18"/>
      <c r="AA135" s="18"/>
      <c r="AB135" s="18"/>
      <c r="AC135" s="18"/>
      <c r="AD135" s="18"/>
      <c r="AE135" s="18"/>
      <c r="AF135" s="18"/>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topLeftCell="C67" zoomScaleNormal="100" workbookViewId="0">
      <selection activeCell="C105" sqref="C105"/>
    </sheetView>
  </sheetViews>
  <sheetFormatPr defaultRowHeight="15" x14ac:dyDescent="0.25"/>
  <cols>
    <col min="1" max="1" width="13.85546875" customWidth="1"/>
    <col min="2" max="2" width="86.42578125" customWidth="1"/>
    <col min="3" max="3" width="14.42578125" bestFit="1" customWidth="1"/>
    <col min="4" max="11" width="9.5703125" customWidth="1"/>
    <col min="12" max="12" width="21.28515625" customWidth="1"/>
  </cols>
  <sheetData>
    <row r="1" spans="1:24" ht="15.75" x14ac:dyDescent="0.25">
      <c r="A1" s="56"/>
      <c r="B1" s="134" t="s">
        <v>72</v>
      </c>
      <c r="C1" s="56"/>
      <c r="D1" s="56"/>
      <c r="E1" s="56"/>
      <c r="F1" s="56"/>
      <c r="G1" s="56"/>
      <c r="H1" s="56"/>
      <c r="I1" s="56"/>
      <c r="J1" s="56"/>
      <c r="K1" s="56"/>
      <c r="L1" s="56"/>
    </row>
    <row r="2" spans="1:24" x14ac:dyDescent="0.25">
      <c r="D2" s="18"/>
      <c r="E2" s="18"/>
      <c r="F2" s="18"/>
      <c r="G2" s="18"/>
      <c r="H2" s="18"/>
      <c r="I2" s="18"/>
      <c r="J2" s="18"/>
      <c r="K2" s="18"/>
      <c r="L2" s="77"/>
      <c r="M2" s="76"/>
      <c r="N2" s="75"/>
      <c r="O2" s="75"/>
      <c r="P2" s="75"/>
      <c r="Q2" s="75"/>
      <c r="R2" s="75"/>
      <c r="S2" s="75"/>
      <c r="T2" s="75"/>
      <c r="U2" s="75"/>
      <c r="V2" s="75"/>
      <c r="W2" s="75"/>
      <c r="X2" s="75"/>
    </row>
    <row r="3" spans="1:24" ht="30" x14ac:dyDescent="0.25">
      <c r="B3" s="1" t="s">
        <v>238</v>
      </c>
      <c r="D3" s="57">
        <v>2006</v>
      </c>
      <c r="E3" s="57">
        <v>2007</v>
      </c>
      <c r="F3" s="57">
        <v>2008</v>
      </c>
      <c r="G3" s="57">
        <v>2009</v>
      </c>
      <c r="H3" s="57">
        <v>2010</v>
      </c>
      <c r="I3" s="57">
        <v>2011</v>
      </c>
      <c r="J3" s="57">
        <v>2012</v>
      </c>
      <c r="K3" s="57">
        <v>2013</v>
      </c>
      <c r="L3" s="101" t="s">
        <v>379</v>
      </c>
      <c r="M3" s="76"/>
      <c r="N3" s="75"/>
      <c r="O3" s="75"/>
      <c r="P3" s="75"/>
      <c r="Q3" s="75"/>
      <c r="R3" s="75"/>
      <c r="S3" s="75"/>
      <c r="T3" s="75"/>
      <c r="U3" s="75"/>
      <c r="V3" s="75"/>
      <c r="W3" s="75"/>
      <c r="X3" s="75"/>
    </row>
    <row r="4" spans="1:24" x14ac:dyDescent="0.25">
      <c r="A4" s="1" t="s">
        <v>68</v>
      </c>
      <c r="B4" s="1" t="s">
        <v>2</v>
      </c>
      <c r="C4" s="1" t="s">
        <v>54</v>
      </c>
    </row>
    <row r="5" spans="1:24" ht="15.75" x14ac:dyDescent="0.25">
      <c r="B5" s="20" t="s">
        <v>526</v>
      </c>
      <c r="C5" s="46"/>
    </row>
    <row r="6" spans="1:24" x14ac:dyDescent="0.25">
      <c r="A6" t="s">
        <v>136</v>
      </c>
      <c r="B6" s="12" t="s">
        <v>16</v>
      </c>
      <c r="C6" s="46" t="s">
        <v>55</v>
      </c>
      <c r="D6" s="136">
        <f>SUM(D9:D14)</f>
        <v>2758.2599927732258</v>
      </c>
      <c r="E6" s="136">
        <f t="shared" ref="E6:K6" si="0">SUM(E9:E14)</f>
        <v>2820.8384251741936</v>
      </c>
      <c r="F6" s="136">
        <f t="shared" si="0"/>
        <v>2847.3026528387095</v>
      </c>
      <c r="G6" s="136">
        <f t="shared" si="0"/>
        <v>2872.9189710000005</v>
      </c>
      <c r="H6" s="136">
        <f t="shared" si="0"/>
        <v>2896.4430109999998</v>
      </c>
      <c r="I6" s="136">
        <f t="shared" si="0"/>
        <v>2909.8907380000001</v>
      </c>
      <c r="J6" s="136">
        <f t="shared" si="0"/>
        <v>2891.1396340000001</v>
      </c>
      <c r="K6" s="136">
        <f t="shared" si="0"/>
        <v>2903.9244520000002</v>
      </c>
    </row>
    <row r="7" spans="1:24" x14ac:dyDescent="0.25">
      <c r="B7" s="45"/>
      <c r="C7" s="46"/>
      <c r="D7" s="137"/>
      <c r="E7" s="137"/>
      <c r="F7" s="137"/>
      <c r="G7" s="137"/>
      <c r="H7" s="137"/>
      <c r="I7" s="137"/>
      <c r="J7" s="137"/>
      <c r="K7" s="137"/>
    </row>
    <row r="8" spans="1:24" x14ac:dyDescent="0.25">
      <c r="B8" s="45" t="s">
        <v>527</v>
      </c>
      <c r="C8" s="46"/>
      <c r="D8" s="137"/>
      <c r="E8" s="137"/>
      <c r="F8" s="137"/>
      <c r="G8" s="137"/>
      <c r="H8" s="137"/>
      <c r="I8" s="137"/>
      <c r="J8" s="137"/>
      <c r="K8" s="137"/>
    </row>
    <row r="9" spans="1:24" x14ac:dyDescent="0.25">
      <c r="A9" t="s">
        <v>137</v>
      </c>
      <c r="B9" s="9" t="s">
        <v>17</v>
      </c>
      <c r="C9" s="46" t="s">
        <v>55</v>
      </c>
      <c r="D9" s="138">
        <f>SUM('[1]5. Operational data'!D9,'[2]5. Operational data'!D9)</f>
        <v>1338.441693</v>
      </c>
      <c r="E9" s="138">
        <f>SUM('[1]5. Operational data'!E9,'[2]5. Operational data'!E9)</f>
        <v>1367.8084919999999</v>
      </c>
      <c r="F9" s="138">
        <f>SUM('[1]5. Operational data'!F9,'[2]5. Operational data'!F9)</f>
        <v>1356.719769</v>
      </c>
      <c r="G9" s="138">
        <f>SUM('[1]5. Operational data'!G9,'[2]5. Operational data'!G9)</f>
        <v>1370.5374079999999</v>
      </c>
      <c r="H9" s="138">
        <f>SUM('[1]5. Operational data'!H9,'[2]5. Operational data'!H9)</f>
        <v>1383.8247369999999</v>
      </c>
      <c r="I9" s="138">
        <f>SUM('[1]5. Operational data'!I9,'[2]5. Operational data'!I9)</f>
        <v>1383.7939739999999</v>
      </c>
      <c r="J9" s="138">
        <f>SUM('[1]5. Operational data'!J9,'[2]5. Operational data'!J9)</f>
        <v>1353.0358060000001</v>
      </c>
      <c r="K9" s="138">
        <f>SUM('[1]5. Operational data'!K9,'[2]5. Operational data'!K9)</f>
        <v>1323.0816130000001</v>
      </c>
    </row>
    <row r="10" spans="1:24" x14ac:dyDescent="0.25">
      <c r="A10" t="s">
        <v>138</v>
      </c>
      <c r="B10" s="9" t="s">
        <v>505</v>
      </c>
      <c r="C10" s="46" t="s">
        <v>55</v>
      </c>
      <c r="D10" s="138">
        <f>SUM('[1]5. Operational data'!D10,'[2]5. Operational data'!D10)</f>
        <v>502.01416399999999</v>
      </c>
      <c r="E10" s="138">
        <f>SUM('[1]5. Operational data'!E10,'[2]5. Operational data'!E10)</f>
        <v>514.190877</v>
      </c>
      <c r="F10" s="138">
        <f>SUM('[1]5. Operational data'!F10,'[2]5. Operational data'!F10)</f>
        <v>522.65879600000005</v>
      </c>
      <c r="G10" s="138">
        <f>SUM('[1]5. Operational data'!G10,'[2]5. Operational data'!G10)</f>
        <v>530.82220500000005</v>
      </c>
      <c r="H10" s="138">
        <f>SUM('[1]5. Operational data'!H10,'[2]5. Operational data'!H10)</f>
        <v>538.57664399999999</v>
      </c>
      <c r="I10" s="138">
        <f>SUM('[1]5. Operational data'!I10,'[2]5. Operational data'!I10)</f>
        <v>535.34699000000001</v>
      </c>
      <c r="J10" s="138">
        <f>SUM('[1]5. Operational data'!J10,'[2]5. Operational data'!J10)</f>
        <v>551.56913699999996</v>
      </c>
      <c r="K10" s="138">
        <f>SUM('[1]5. Operational data'!K10,'[2]5. Operational data'!K10)</f>
        <v>569.23889899999995</v>
      </c>
    </row>
    <row r="11" spans="1:24" x14ac:dyDescent="0.25">
      <c r="A11" t="s">
        <v>139</v>
      </c>
      <c r="B11" s="9" t="s">
        <v>18</v>
      </c>
      <c r="C11" s="46" t="s">
        <v>55</v>
      </c>
      <c r="D11" s="138">
        <f>SUM('[1]5. Operational data'!D11,'[2]5. Operational data'!D11)</f>
        <v>177.278434</v>
      </c>
      <c r="E11" s="138">
        <f>SUM('[1]5. Operational data'!E11,'[2]5. Operational data'!E11)</f>
        <v>182.87118599999999</v>
      </c>
      <c r="F11" s="138">
        <f>SUM('[1]5. Operational data'!F11,'[2]5. Operational data'!F11)</f>
        <v>187.324555</v>
      </c>
      <c r="G11" s="138">
        <f>SUM('[1]5. Operational data'!G11,'[2]5. Operational data'!G11)</f>
        <v>188.788884</v>
      </c>
      <c r="H11" s="138">
        <f>SUM('[1]5. Operational data'!H11,'[2]5. Operational data'!H11)</f>
        <v>191.31058400000001</v>
      </c>
      <c r="I11" s="138">
        <f>SUM('[1]5. Operational data'!I11,'[2]5. Operational data'!I11)</f>
        <v>195.37388300000001</v>
      </c>
      <c r="J11" s="138">
        <f>SUM('[1]5. Operational data'!J11,'[2]5. Operational data'!J11)</f>
        <v>208.00508099999999</v>
      </c>
      <c r="K11" s="138">
        <f>SUM('[1]5. Operational data'!K11,'[2]5. Operational data'!K11)</f>
        <v>222.62399199999999</v>
      </c>
    </row>
    <row r="12" spans="1:24" x14ac:dyDescent="0.25">
      <c r="A12" t="s">
        <v>140</v>
      </c>
      <c r="B12" s="9" t="s">
        <v>506</v>
      </c>
      <c r="C12" s="46" t="s">
        <v>55</v>
      </c>
      <c r="D12" s="138">
        <f>SUM('[1]5. Operational data'!D12,'[2]5. Operational data'!D12)</f>
        <v>568.84984899999995</v>
      </c>
      <c r="E12" s="138">
        <f>SUM('[1]5. Operational data'!E12,'[2]5. Operational data'!E12)</f>
        <v>590.90613099999996</v>
      </c>
      <c r="F12" s="138">
        <f>SUM('[1]5. Operational data'!F12,'[2]5. Operational data'!F12)</f>
        <v>620.21913099999995</v>
      </c>
      <c r="G12" s="138">
        <f>SUM('[1]5. Operational data'!G12,'[2]5. Operational data'!G12)</f>
        <v>626.07019500000001</v>
      </c>
      <c r="H12" s="138">
        <f>SUM('[1]5. Operational data'!H12,'[2]5. Operational data'!H12)</f>
        <v>633.26746500000002</v>
      </c>
      <c r="I12" s="138">
        <f>SUM('[1]5. Operational data'!I12,'[2]5. Operational data'!I12)</f>
        <v>644.80005100000005</v>
      </c>
      <c r="J12" s="138">
        <f>SUM('[1]5. Operational data'!J12,'[2]5. Operational data'!J12)</f>
        <v>628.86114799999996</v>
      </c>
      <c r="K12" s="138">
        <f>SUM('[1]5. Operational data'!K12,'[2]5. Operational data'!K12)</f>
        <v>643.36579900000004</v>
      </c>
    </row>
    <row r="13" spans="1:24" x14ac:dyDescent="0.25">
      <c r="A13" t="s">
        <v>141</v>
      </c>
      <c r="B13" s="9" t="s">
        <v>584</v>
      </c>
      <c r="C13" s="46" t="s">
        <v>55</v>
      </c>
      <c r="D13" s="138">
        <f>SUM('[1]5. Operational data'!D13,'[2]5. Operational data'!D13)</f>
        <v>130.14702299999999</v>
      </c>
      <c r="E13" s="138">
        <f>SUM('[1]5. Operational data'!E13,'[2]5. Operational data'!E13)</f>
        <v>122.95576199999999</v>
      </c>
      <c r="F13" s="138">
        <f>SUM('[1]5. Operational data'!F13,'[2]5. Operational data'!F13)</f>
        <v>118.17368999999999</v>
      </c>
      <c r="G13" s="138">
        <f>SUM('[1]5. Operational data'!G13,'[2]5. Operational data'!G13)</f>
        <v>115.16671599999999</v>
      </c>
      <c r="H13" s="138">
        <f>SUM('[1]5. Operational data'!H13,'[2]5. Operational data'!H13)</f>
        <v>108.380526</v>
      </c>
      <c r="I13" s="138">
        <f>SUM('[1]5. Operational data'!I13,'[2]5. Operational data'!I13)</f>
        <v>108.534757</v>
      </c>
      <c r="J13" s="138">
        <f>SUM('[1]5. Operational data'!J13,'[2]5. Operational data'!J13)</f>
        <v>106.68971000000001</v>
      </c>
      <c r="K13" s="138">
        <f>SUM('[1]5. Operational data'!K13,'[2]5. Operational data'!K13)</f>
        <v>102.21772300000001</v>
      </c>
    </row>
    <row r="14" spans="1:24" x14ac:dyDescent="0.25">
      <c r="A14" t="s">
        <v>583</v>
      </c>
      <c r="B14" s="9" t="s">
        <v>460</v>
      </c>
      <c r="C14" s="46" t="s">
        <v>55</v>
      </c>
      <c r="D14" s="138">
        <f>SUM('[1]5. Operational data'!D14,'[2]5. Operational data'!D14)</f>
        <v>41.528829773225809</v>
      </c>
      <c r="E14" s="138">
        <f>SUM('[1]5. Operational data'!E14,'[2]5. Operational data'!E14)</f>
        <v>42.105977174193548</v>
      </c>
      <c r="F14" s="138">
        <f>SUM('[1]5. Operational data'!F14,'[2]5. Operational data'!F14)</f>
        <v>42.206711838709673</v>
      </c>
      <c r="G14" s="138">
        <f>SUM('[1]5. Operational data'!G14,'[2]5. Operational data'!G14)</f>
        <v>41.533563000000001</v>
      </c>
      <c r="H14" s="138">
        <f>SUM('[1]5. Operational data'!H14,'[2]5. Operational data'!H14)</f>
        <v>41.083055000000002</v>
      </c>
      <c r="I14" s="138">
        <f>SUM('[1]5. Operational data'!I14,'[2]5. Operational data'!I14)</f>
        <v>42.041083</v>
      </c>
      <c r="J14" s="138">
        <f>SUM('[1]5. Operational data'!J14,'[2]5. Operational data'!J14)</f>
        <v>42.978752</v>
      </c>
      <c r="K14" s="138">
        <f>SUM('[1]5. Operational data'!K14,'[2]5. Operational data'!K14)</f>
        <v>43.396425999999998</v>
      </c>
    </row>
    <row r="15" spans="1:24" x14ac:dyDescent="0.25">
      <c r="B15" s="45"/>
      <c r="C15" s="46"/>
      <c r="E15" s="137"/>
      <c r="F15" s="137"/>
      <c r="G15" s="137"/>
      <c r="H15" s="137"/>
      <c r="I15" s="137"/>
      <c r="J15" s="137"/>
      <c r="K15" s="137"/>
    </row>
    <row r="16" spans="1:24" x14ac:dyDescent="0.25">
      <c r="B16" s="45" t="s">
        <v>528</v>
      </c>
      <c r="C16" s="46"/>
      <c r="D16" s="137"/>
      <c r="E16" s="137"/>
      <c r="F16" s="137"/>
      <c r="G16" s="137"/>
      <c r="H16" s="137"/>
      <c r="I16" s="137"/>
      <c r="J16" s="137"/>
      <c r="K16" s="137"/>
    </row>
    <row r="17" spans="1:11" x14ac:dyDescent="0.25">
      <c r="A17" t="s">
        <v>142</v>
      </c>
      <c r="B17" s="9" t="s">
        <v>507</v>
      </c>
      <c r="C17" s="46" t="s">
        <v>55</v>
      </c>
      <c r="D17" s="138">
        <f>SUM('[1]5. Operational data'!D17,'[2]5. Operational data'!D17)</f>
        <v>505.5</v>
      </c>
      <c r="E17" s="138">
        <f>SUM('[1]5. Operational data'!E17,'[2]5. Operational data'!E17)</f>
        <v>504.7</v>
      </c>
      <c r="F17" s="138">
        <f>SUM('[1]5. Operational data'!F17,'[2]5. Operational data'!F17)</f>
        <v>507.7</v>
      </c>
      <c r="G17" s="138">
        <f>SUM('[1]5. Operational data'!G17,'[2]5. Operational data'!G17)</f>
        <v>518</v>
      </c>
      <c r="H17" s="138">
        <f>SUM('[1]5. Operational data'!H17,'[2]5. Operational data'!H17)</f>
        <v>522.1</v>
      </c>
      <c r="I17" s="138">
        <f>SUM('[1]5. Operational data'!I17,'[2]5. Operational data'!I17)</f>
        <v>525.70000000000005</v>
      </c>
      <c r="J17" s="138">
        <f>SUM('[1]5. Operational data'!J17,'[2]5. Operational data'!J17)</f>
        <v>513.04999999999995</v>
      </c>
      <c r="K17" s="138">
        <f>SUM('[1]5. Operational data'!K17,'[2]5. Operational data'!K17)</f>
        <v>529.22</v>
      </c>
    </row>
    <row r="18" spans="1:11" x14ac:dyDescent="0.25">
      <c r="A18" t="s">
        <v>143</v>
      </c>
      <c r="B18" s="9" t="s">
        <v>19</v>
      </c>
      <c r="C18" s="46" t="s">
        <v>55</v>
      </c>
      <c r="D18" s="138">
        <f>SUM('[1]5. Operational data'!D18,'[2]5. Operational data'!D18)</f>
        <v>986</v>
      </c>
      <c r="E18" s="138">
        <f>SUM('[1]5. Operational data'!E18,'[2]5. Operational data'!E18)</f>
        <v>997.5</v>
      </c>
      <c r="F18" s="138">
        <f>SUM('[1]5. Operational data'!F18,'[2]5. Operational data'!F18)</f>
        <v>996</v>
      </c>
      <c r="G18" s="138">
        <f>SUM('[1]5. Operational data'!G18,'[2]5. Operational data'!G18)</f>
        <v>1018.7</v>
      </c>
      <c r="H18" s="138">
        <f>SUM('[1]5. Operational data'!H18,'[2]5. Operational data'!H18)</f>
        <v>1026.5</v>
      </c>
      <c r="I18" s="138">
        <f>SUM('[1]5. Operational data'!I18,'[2]5. Operational data'!I18)</f>
        <v>1014.5</v>
      </c>
      <c r="J18" s="138">
        <f>SUM('[1]5. Operational data'!J18,'[2]5. Operational data'!J18)</f>
        <v>1001.19</v>
      </c>
      <c r="K18" s="138">
        <f>SUM('[1]5. Operational data'!K18,'[2]5. Operational data'!K18)</f>
        <v>1007.48</v>
      </c>
    </row>
    <row r="19" spans="1:11" x14ac:dyDescent="0.25">
      <c r="A19" t="s">
        <v>144</v>
      </c>
      <c r="B19" s="9" t="s">
        <v>508</v>
      </c>
      <c r="C19" s="46" t="s">
        <v>55</v>
      </c>
      <c r="D19" s="138">
        <f>SUM('[1]5. Operational data'!D19,'[2]5. Operational data'!D19)</f>
        <v>1391.4</v>
      </c>
      <c r="E19" s="138">
        <f>SUM('[1]5. Operational data'!E19,'[2]5. Operational data'!E19)</f>
        <v>1404</v>
      </c>
      <c r="F19" s="138">
        <f>SUM('[1]5. Operational data'!F19,'[2]5. Operational data'!F19)</f>
        <v>1435.5</v>
      </c>
      <c r="G19" s="138">
        <f>SUM('[1]5. Operational data'!G19,'[2]5. Operational data'!G19)</f>
        <v>1447.2</v>
      </c>
      <c r="H19" s="138">
        <f>SUM('[1]5. Operational data'!H19,'[2]5. Operational data'!H19)</f>
        <v>1460.1</v>
      </c>
      <c r="I19" s="138">
        <f>SUM('[1]5. Operational data'!I19,'[2]5. Operational data'!I19)</f>
        <v>1481.1</v>
      </c>
      <c r="J19" s="138">
        <f>SUM('[1]5. Operational data'!J19,'[2]5. Operational data'!J19)</f>
        <v>1444.09</v>
      </c>
      <c r="K19" s="138">
        <f>SUM('[1]5. Operational data'!K19,'[2]5. Operational data'!K19)</f>
        <v>1402.77</v>
      </c>
    </row>
    <row r="20" spans="1:11" x14ac:dyDescent="0.25">
      <c r="A20" t="s">
        <v>445</v>
      </c>
      <c r="B20" s="9" t="s">
        <v>446</v>
      </c>
      <c r="C20" s="46" t="s">
        <v>55</v>
      </c>
      <c r="D20" s="138">
        <f>SUM('[1]5. Operational data'!D20,'[2]5. Operational data'!D20)</f>
        <v>0</v>
      </c>
      <c r="E20" s="138">
        <f>SUM('[1]5. Operational data'!E20,'[2]5. Operational data'!E20)</f>
        <v>0</v>
      </c>
      <c r="F20" s="138">
        <f>SUM('[1]5. Operational data'!F20,'[2]5. Operational data'!F20)</f>
        <v>0</v>
      </c>
      <c r="G20" s="138">
        <f>SUM('[1]5. Operational data'!G20,'[2]5. Operational data'!G20)</f>
        <v>0</v>
      </c>
      <c r="H20" s="138">
        <f>SUM('[1]5. Operational data'!H20,'[2]5. Operational data'!H20)</f>
        <v>0</v>
      </c>
      <c r="I20" s="138">
        <f>SUM('[1]5. Operational data'!I20,'[2]5. Operational data'!I20)</f>
        <v>0</v>
      </c>
      <c r="J20" s="138">
        <f>SUM('[1]5. Operational data'!J20,'[2]5. Operational data'!J20)</f>
        <v>0</v>
      </c>
      <c r="K20" s="138">
        <f>SUM('[1]5. Operational data'!K20,'[2]5. Operational data'!K20)</f>
        <v>0</v>
      </c>
    </row>
    <row r="21" spans="1:11" x14ac:dyDescent="0.25">
      <c r="B21" s="9"/>
      <c r="C21" s="46"/>
      <c r="E21" s="137"/>
      <c r="F21" s="137"/>
      <c r="G21" s="137"/>
      <c r="H21" s="137"/>
      <c r="I21" s="137"/>
      <c r="J21" s="137"/>
      <c r="K21" s="137"/>
    </row>
    <row r="22" spans="1:11" x14ac:dyDescent="0.25">
      <c r="B22" s="45" t="s">
        <v>529</v>
      </c>
      <c r="C22" s="46"/>
      <c r="D22" s="137"/>
      <c r="E22" s="137"/>
      <c r="F22" s="137"/>
      <c r="G22" s="137"/>
      <c r="H22" s="137"/>
      <c r="I22" s="137"/>
      <c r="J22" s="137"/>
      <c r="K22" s="137"/>
    </row>
    <row r="23" spans="1:11" x14ac:dyDescent="0.25">
      <c r="A23" t="s">
        <v>145</v>
      </c>
      <c r="B23" s="9" t="s">
        <v>560</v>
      </c>
      <c r="C23" s="46" t="s">
        <v>55</v>
      </c>
      <c r="D23" s="138">
        <f>SUM('[1]5. Operational data'!D23,'[2]5. Operational data'!D23)</f>
        <v>0</v>
      </c>
      <c r="E23" s="138">
        <f>SUM('[1]5. Operational data'!E23,'[2]5. Operational data'!E23)</f>
        <v>0</v>
      </c>
      <c r="F23" s="138">
        <f>SUM('[1]5. Operational data'!F23,'[2]5. Operational data'!F23)</f>
        <v>0</v>
      </c>
      <c r="G23" s="138">
        <f>SUM('[1]5. Operational data'!G23,'[2]5. Operational data'!G23)</f>
        <v>0</v>
      </c>
      <c r="H23" s="138">
        <f>SUM('[1]5. Operational data'!H23,'[2]5. Operational data'!H23)</f>
        <v>0</v>
      </c>
      <c r="I23" s="138">
        <f>SUM('[1]5. Operational data'!I23,'[2]5. Operational data'!I23)</f>
        <v>0</v>
      </c>
      <c r="J23" s="138">
        <f>SUM('[1]5. Operational data'!J23,'[2]5. Operational data'!J23)</f>
        <v>0</v>
      </c>
      <c r="K23" s="138">
        <f>SUM('[1]5. Operational data'!K23,'[2]5. Operational data'!K23)</f>
        <v>0</v>
      </c>
    </row>
    <row r="24" spans="1:11" x14ac:dyDescent="0.25">
      <c r="A24" t="s">
        <v>146</v>
      </c>
      <c r="B24" s="9" t="s">
        <v>561</v>
      </c>
      <c r="C24" s="46" t="s">
        <v>55</v>
      </c>
      <c r="D24" s="138">
        <f>SUM('[1]5. Operational data'!D24,'[2]5. Operational data'!D24)</f>
        <v>0</v>
      </c>
      <c r="E24" s="138">
        <f>SUM('[1]5. Operational data'!E24,'[2]5. Operational data'!E24)</f>
        <v>0</v>
      </c>
      <c r="F24" s="138">
        <f>SUM('[1]5. Operational data'!F24,'[2]5. Operational data'!F24)</f>
        <v>0</v>
      </c>
      <c r="G24" s="138">
        <f>SUM('[1]5. Operational data'!G24,'[2]5. Operational data'!G24)</f>
        <v>0</v>
      </c>
      <c r="H24" s="138">
        <f>SUM('[1]5. Operational data'!H24,'[2]5. Operational data'!H24)</f>
        <v>0</v>
      </c>
      <c r="I24" s="138">
        <f>SUM('[1]5. Operational data'!I24,'[2]5. Operational data'!I24)</f>
        <v>0</v>
      </c>
      <c r="J24" s="138">
        <f>SUM('[1]5. Operational data'!J24,'[2]5. Operational data'!J24)</f>
        <v>0</v>
      </c>
      <c r="K24" s="138">
        <f>SUM('[1]5. Operational data'!K24,'[2]5. Operational data'!K24)</f>
        <v>0</v>
      </c>
    </row>
    <row r="25" spans="1:11" x14ac:dyDescent="0.25">
      <c r="A25" t="s">
        <v>147</v>
      </c>
      <c r="B25" s="9" t="s">
        <v>562</v>
      </c>
      <c r="C25" s="46" t="s">
        <v>55</v>
      </c>
      <c r="D25" s="138">
        <f>SUM('[1]5. Operational data'!D25,'[2]5. Operational data'!D25)</f>
        <v>0</v>
      </c>
      <c r="E25" s="138">
        <f>SUM('[1]5. Operational data'!E25,'[2]5. Operational data'!E25)</f>
        <v>0</v>
      </c>
      <c r="F25" s="138">
        <f>SUM('[1]5. Operational data'!F25,'[2]5. Operational data'!F25)</f>
        <v>0</v>
      </c>
      <c r="G25" s="138">
        <f>SUM('[1]5. Operational data'!G25,'[2]5. Operational data'!G25)</f>
        <v>0</v>
      </c>
      <c r="H25" s="138">
        <f>SUM('[1]5. Operational data'!H25,'[2]5. Operational data'!H25)</f>
        <v>0</v>
      </c>
      <c r="I25" s="138">
        <f>SUM('[1]5. Operational data'!I25,'[2]5. Operational data'!I25)</f>
        <v>0</v>
      </c>
      <c r="J25" s="138">
        <f>SUM('[1]5. Operational data'!J25,'[2]5. Operational data'!J25)</f>
        <v>0</v>
      </c>
      <c r="K25" s="138">
        <f>SUM('[1]5. Operational data'!K25,'[2]5. Operational data'!K25)</f>
        <v>0</v>
      </c>
    </row>
    <row r="26" spans="1:11" ht="30" x14ac:dyDescent="0.25">
      <c r="A26" t="s">
        <v>244</v>
      </c>
      <c r="B26" s="9" t="s">
        <v>563</v>
      </c>
      <c r="C26" s="46" t="s">
        <v>55</v>
      </c>
      <c r="D26" s="138">
        <f>SUM('[1]5. Operational data'!D26,'[2]5. Operational data'!D26)</f>
        <v>28</v>
      </c>
      <c r="E26" s="138">
        <f>SUM('[1]5. Operational data'!E26,'[2]5. Operational data'!E26)</f>
        <v>27</v>
      </c>
      <c r="F26" s="138">
        <f>SUM('[1]5. Operational data'!F26,'[2]5. Operational data'!F26)</f>
        <v>29.29</v>
      </c>
      <c r="G26" s="138">
        <f>SUM('[1]5. Operational data'!G26,'[2]5. Operational data'!G26)</f>
        <v>27.88</v>
      </c>
      <c r="H26" s="138">
        <f>SUM('[1]5. Operational data'!H26,'[2]5. Operational data'!H26)</f>
        <v>27.45</v>
      </c>
      <c r="I26" s="138">
        <f>SUM('[1]5. Operational data'!I26,'[2]5. Operational data'!I26)</f>
        <v>31.67</v>
      </c>
      <c r="J26" s="138">
        <f>SUM('[1]5. Operational data'!J26,'[2]5. Operational data'!J26)</f>
        <v>31.65</v>
      </c>
      <c r="K26" s="138">
        <f>SUM('[1]5. Operational data'!K26,'[2]5. Operational data'!K26)</f>
        <v>31.84</v>
      </c>
    </row>
    <row r="27" spans="1:11" x14ac:dyDescent="0.25">
      <c r="A27" t="s">
        <v>568</v>
      </c>
      <c r="B27" s="9" t="s">
        <v>564</v>
      </c>
      <c r="C27" s="46" t="s">
        <v>55</v>
      </c>
      <c r="D27" s="139"/>
      <c r="E27" s="139"/>
      <c r="F27" s="139"/>
      <c r="G27" s="139"/>
      <c r="H27" s="139"/>
      <c r="I27" s="139"/>
      <c r="J27" s="139"/>
      <c r="K27" s="139"/>
    </row>
    <row r="28" spans="1:11" x14ac:dyDescent="0.25">
      <c r="A28" t="s">
        <v>569</v>
      </c>
      <c r="B28" s="9" t="s">
        <v>565</v>
      </c>
      <c r="C28" s="46" t="s">
        <v>55</v>
      </c>
      <c r="D28" s="139"/>
      <c r="E28" s="139"/>
      <c r="F28" s="139"/>
      <c r="G28" s="139"/>
      <c r="H28" s="139"/>
      <c r="I28" s="139"/>
      <c r="J28" s="139"/>
      <c r="K28" s="139"/>
    </row>
    <row r="29" spans="1:11" x14ac:dyDescent="0.25">
      <c r="A29" t="s">
        <v>570</v>
      </c>
      <c r="B29" s="9" t="s">
        <v>566</v>
      </c>
      <c r="C29" s="46" t="s">
        <v>55</v>
      </c>
      <c r="D29" s="139"/>
      <c r="E29" s="139"/>
      <c r="F29" s="139"/>
      <c r="G29" s="139"/>
      <c r="H29" s="139"/>
      <c r="I29" s="139"/>
      <c r="J29" s="139"/>
      <c r="K29" s="139"/>
    </row>
    <row r="30" spans="1:11" ht="30" x14ac:dyDescent="0.25">
      <c r="A30" t="s">
        <v>571</v>
      </c>
      <c r="B30" s="9" t="s">
        <v>567</v>
      </c>
      <c r="C30" s="46" t="s">
        <v>55</v>
      </c>
      <c r="D30" s="172">
        <f>SUM('[1]5. Operational data'!D30,'[2]5. Operational data'!D30)</f>
        <v>0</v>
      </c>
      <c r="E30" s="172">
        <f>SUM('[1]5. Operational data'!E30,'[2]5. Operational data'!E30)</f>
        <v>0</v>
      </c>
      <c r="F30" s="172">
        <f>SUM('[1]5. Operational data'!F30,'[2]5. Operational data'!F30)</f>
        <v>0.48</v>
      </c>
      <c r="G30" s="172">
        <f>SUM('[1]5. Operational data'!G30,'[2]5. Operational data'!G30)</f>
        <v>1.82</v>
      </c>
      <c r="H30" s="172">
        <f>SUM('[1]5. Operational data'!H30,'[2]5. Operational data'!H30)</f>
        <v>2.99</v>
      </c>
      <c r="I30" s="172">
        <f>SUM('[1]5. Operational data'!I30,'[2]5. Operational data'!I30)</f>
        <v>9.6300000000000008</v>
      </c>
      <c r="J30" s="172">
        <f>SUM('[1]5. Operational data'!J30,'[2]5. Operational data'!J30)</f>
        <v>25.17</v>
      </c>
      <c r="K30" s="172">
        <f>SUM('[1]5. Operational data'!K30,'[2]5. Operational data'!K30)</f>
        <v>39.450000000000003</v>
      </c>
    </row>
    <row r="31" spans="1:11" x14ac:dyDescent="0.25">
      <c r="B31" s="9"/>
      <c r="C31" s="46"/>
      <c r="D31" s="137"/>
      <c r="E31" s="137"/>
      <c r="F31" s="137"/>
      <c r="G31" s="137"/>
      <c r="H31" s="137"/>
      <c r="I31" s="137"/>
      <c r="J31" s="137"/>
      <c r="K31" s="137"/>
    </row>
    <row r="32" spans="1:11" x14ac:dyDescent="0.25">
      <c r="B32" s="45" t="s">
        <v>530</v>
      </c>
      <c r="C32" s="46"/>
      <c r="D32" s="137"/>
      <c r="E32" s="137"/>
      <c r="F32" s="137"/>
      <c r="G32" s="137"/>
      <c r="H32" s="137"/>
      <c r="I32" s="137"/>
      <c r="J32" s="137"/>
      <c r="K32" s="137"/>
    </row>
    <row r="33" spans="1:11" x14ac:dyDescent="0.25">
      <c r="A33" t="s">
        <v>148</v>
      </c>
      <c r="B33" s="9" t="s">
        <v>254</v>
      </c>
      <c r="C33" s="46" t="s">
        <v>55</v>
      </c>
      <c r="D33" s="138">
        <f>SUM('[1]5. Operational data'!D33,'[2]5. Operational data'!D33)</f>
        <v>1179</v>
      </c>
      <c r="E33" s="138">
        <f>SUM('[1]5. Operational data'!E33,'[2]5. Operational data'!E33)</f>
        <v>1146</v>
      </c>
      <c r="F33" s="138">
        <f>SUM('[1]5. Operational data'!F33,'[2]5. Operational data'!F33)</f>
        <v>1144</v>
      </c>
      <c r="G33" s="138">
        <f>SUM('[1]5. Operational data'!G33,'[2]5. Operational data'!G33)</f>
        <v>1173</v>
      </c>
      <c r="H33" s="138">
        <f>SUM('[1]5. Operational data'!H33,'[2]5. Operational data'!H33)</f>
        <v>1196</v>
      </c>
      <c r="I33" s="138">
        <f>SUM('[1]5. Operational data'!I33,'[2]5. Operational data'!I33)</f>
        <v>1142</v>
      </c>
      <c r="J33" s="138">
        <f>SUM('[1]5. Operational data'!J33,'[2]5. Operational data'!J33)</f>
        <v>1121</v>
      </c>
      <c r="K33" s="138">
        <f>SUM('[1]5. Operational data'!K33,'[2]5. Operational data'!K33)</f>
        <v>1096</v>
      </c>
    </row>
    <row r="34" spans="1:11" x14ac:dyDescent="0.25">
      <c r="A34" t="s">
        <v>149</v>
      </c>
      <c r="B34" s="9" t="s">
        <v>588</v>
      </c>
      <c r="C34" s="46" t="s">
        <v>55</v>
      </c>
      <c r="D34" s="138">
        <f>SUM('[1]5. Operational data'!D34,'[2]5. Operational data'!D34)</f>
        <v>373</v>
      </c>
      <c r="E34" s="138">
        <f>SUM('[1]5. Operational data'!E34,'[2]5. Operational data'!E34)</f>
        <v>397</v>
      </c>
      <c r="F34" s="138">
        <f>SUM('[1]5. Operational data'!F34,'[2]5. Operational data'!F34)</f>
        <v>394</v>
      </c>
      <c r="G34" s="138">
        <f>SUM('[1]5. Operational data'!G34,'[2]5. Operational data'!G34)</f>
        <v>399</v>
      </c>
      <c r="H34" s="138">
        <f>SUM('[1]5. Operational data'!H34,'[2]5. Operational data'!H34)</f>
        <v>392</v>
      </c>
      <c r="I34" s="138">
        <f>SUM('[1]5. Operational data'!I34,'[2]5. Operational data'!I34)</f>
        <v>448</v>
      </c>
      <c r="J34" s="138">
        <f>SUM('[1]5. Operational data'!J34,'[2]5. Operational data'!J34)</f>
        <v>438</v>
      </c>
      <c r="K34" s="138">
        <f>SUM('[1]5. Operational data'!K34,'[2]5. Operational data'!K34)</f>
        <v>455</v>
      </c>
    </row>
    <row r="35" spans="1:11" x14ac:dyDescent="0.25">
      <c r="A35" t="s">
        <v>150</v>
      </c>
      <c r="B35" s="72" t="s">
        <v>266</v>
      </c>
      <c r="C35" s="46" t="s">
        <v>55</v>
      </c>
      <c r="D35" s="138">
        <f>SUM('[1]5. Operational data'!D35,'[2]5. Operational data'!D35)</f>
        <v>865</v>
      </c>
      <c r="E35" s="138">
        <f>SUM('[1]5. Operational data'!E35,'[2]5. Operational data'!E35)</f>
        <v>888</v>
      </c>
      <c r="F35" s="138">
        <f>SUM('[1]5. Operational data'!F35,'[2]5. Operational data'!F35)</f>
        <v>928</v>
      </c>
      <c r="G35" s="138">
        <f>SUM('[1]5. Operational data'!G35,'[2]5. Operational data'!G35)</f>
        <v>926</v>
      </c>
      <c r="H35" s="138">
        <f>SUM('[1]5. Operational data'!H35,'[2]5. Operational data'!H35)</f>
        <v>935</v>
      </c>
      <c r="I35" s="138">
        <f>SUM('[1]5. Operational data'!I35,'[2]5. Operational data'!I35)</f>
        <v>955</v>
      </c>
      <c r="J35" s="138">
        <f>SUM('[1]5. Operational data'!J35,'[2]5. Operational data'!J35)</f>
        <v>956</v>
      </c>
      <c r="K35" s="138">
        <f>SUM('[1]5. Operational data'!K35,'[2]5. Operational data'!K35)</f>
        <v>952</v>
      </c>
    </row>
    <row r="36" spans="1:11" x14ac:dyDescent="0.25">
      <c r="A36" t="s">
        <v>151</v>
      </c>
      <c r="B36" s="72" t="s">
        <v>267</v>
      </c>
      <c r="C36" s="46" t="s">
        <v>55</v>
      </c>
      <c r="D36" s="138">
        <f>SUM('[1]5. Operational data'!D36,'[2]5. Operational data'!D36)</f>
        <v>357</v>
      </c>
      <c r="E36" s="138">
        <f>SUM('[1]5. Operational data'!E36,'[2]5. Operational data'!E36)</f>
        <v>369</v>
      </c>
      <c r="F36" s="138">
        <f>SUM('[1]5. Operational data'!F36,'[2]5. Operational data'!F36)</f>
        <v>365</v>
      </c>
      <c r="G36" s="138">
        <f>SUM('[1]5. Operational data'!G36,'[2]5. Operational data'!G36)</f>
        <v>380</v>
      </c>
      <c r="H36" s="138">
        <f>SUM('[1]5. Operational data'!H36,'[2]5. Operational data'!H36)</f>
        <v>387</v>
      </c>
      <c r="I36" s="138">
        <f>SUM('[1]5. Operational data'!I36,'[2]5. Operational data'!I36)</f>
        <v>385</v>
      </c>
      <c r="J36" s="138">
        <f>SUM('[1]5. Operational data'!J36,'[2]5. Operational data'!J36)</f>
        <v>365</v>
      </c>
      <c r="K36" s="138">
        <f>SUM('[1]5. Operational data'!K36,'[2]5. Operational data'!K36)</f>
        <v>373</v>
      </c>
    </row>
    <row r="37" spans="1:11" x14ac:dyDescent="0.25">
      <c r="A37" t="s">
        <v>152</v>
      </c>
      <c r="B37" s="9" t="s">
        <v>20</v>
      </c>
      <c r="C37" s="46" t="s">
        <v>55</v>
      </c>
      <c r="D37" s="138">
        <f>SUM('[1]5. Operational data'!D37,'[2]5. Operational data'!D37)</f>
        <v>0</v>
      </c>
      <c r="E37" s="138">
        <f>SUM('[1]5. Operational data'!E37,'[2]5. Operational data'!E37)</f>
        <v>0</v>
      </c>
      <c r="F37" s="138">
        <f>SUM('[1]5. Operational data'!F37,'[2]5. Operational data'!F37)</f>
        <v>0</v>
      </c>
      <c r="G37" s="138">
        <f>SUM('[1]5. Operational data'!G37,'[2]5. Operational data'!G37)</f>
        <v>0</v>
      </c>
      <c r="H37" s="138">
        <f>SUM('[1]5. Operational data'!H37,'[2]5. Operational data'!H37)</f>
        <v>0</v>
      </c>
      <c r="I37" s="138">
        <f>SUM('[1]5. Operational data'!I37,'[2]5. Operational data'!I37)</f>
        <v>0</v>
      </c>
      <c r="J37" s="138">
        <f>SUM('[1]5. Operational data'!J37,'[2]5. Operational data'!J37)</f>
        <v>0</v>
      </c>
      <c r="K37" s="138">
        <f>SUM('[1]5. Operational data'!K37,'[2]5. Operational data'!K37)</f>
        <v>0</v>
      </c>
    </row>
    <row r="38" spans="1:11" x14ac:dyDescent="0.25">
      <c r="B38" s="9"/>
      <c r="C38" s="46"/>
    </row>
    <row r="39" spans="1:11" ht="15.75" x14ac:dyDescent="0.25">
      <c r="B39" s="21" t="s">
        <v>23</v>
      </c>
      <c r="C39" s="46"/>
    </row>
    <row r="40" spans="1:11" x14ac:dyDescent="0.25">
      <c r="B40" s="45" t="s">
        <v>532</v>
      </c>
      <c r="C40" s="46"/>
    </row>
    <row r="41" spans="1:11" x14ac:dyDescent="0.25">
      <c r="A41" t="s">
        <v>153</v>
      </c>
      <c r="B41" s="9" t="s">
        <v>255</v>
      </c>
      <c r="C41" s="46" t="s">
        <v>57</v>
      </c>
      <c r="D41" s="55">
        <f>SUM('[1]5. Operational data'!D41,'[2]5. Operational data'!D41)</f>
        <v>139915</v>
      </c>
      <c r="E41" s="55">
        <f>SUM('[1]5. Operational data'!E41,'[2]5. Operational data'!E41)</f>
        <v>141497</v>
      </c>
      <c r="F41" s="55">
        <f>SUM('[1]5. Operational data'!F41,'[2]5. Operational data'!F41)</f>
        <v>143180</v>
      </c>
      <c r="G41" s="55">
        <f>SUM('[1]5. Operational data'!G41,'[2]5. Operational data'!G41)</f>
        <v>145520</v>
      </c>
      <c r="H41" s="55">
        <f>SUM('[1]5. Operational data'!H41,'[2]5. Operational data'!H41)</f>
        <v>149171</v>
      </c>
      <c r="I41" s="55">
        <f>SUM('[1]5. Operational data'!I41,'[2]5. Operational data'!I41)</f>
        <v>152911</v>
      </c>
      <c r="J41" s="55">
        <f>SUM('[1]5. Operational data'!J41,'[2]5. Operational data'!J41)</f>
        <v>156926</v>
      </c>
      <c r="K41" s="55">
        <f>SUM('[1]5. Operational data'!K41,'[2]5. Operational data'!K41)</f>
        <v>160773</v>
      </c>
    </row>
    <row r="42" spans="1:11" x14ac:dyDescent="0.25">
      <c r="A42" t="s">
        <v>154</v>
      </c>
      <c r="B42" s="9" t="s">
        <v>595</v>
      </c>
      <c r="C42" s="46" t="s">
        <v>57</v>
      </c>
      <c r="D42" s="55">
        <f>SUM('[1]5. Operational data'!D42,'[2]5. Operational data'!D42)</f>
        <v>13138</v>
      </c>
      <c r="E42" s="55">
        <f>SUM('[1]5. Operational data'!E42,'[2]5. Operational data'!E42)</f>
        <v>13371</v>
      </c>
      <c r="F42" s="55">
        <f>SUM('[1]5. Operational data'!F42,'[2]5. Operational data'!F42)</f>
        <v>13734</v>
      </c>
      <c r="G42" s="55">
        <f>SUM('[1]5. Operational data'!G42,'[2]5. Operational data'!G42)</f>
        <v>13952</v>
      </c>
      <c r="H42" s="55">
        <f>SUM('[1]5. Operational data'!H42,'[2]5. Operational data'!H42)</f>
        <v>14060</v>
      </c>
      <c r="I42" s="55">
        <f>SUM('[1]5. Operational data'!I42,'[2]5. Operational data'!I42)</f>
        <v>14318</v>
      </c>
      <c r="J42" s="55">
        <f>SUM('[1]5. Operational data'!J42,'[2]5. Operational data'!J42)</f>
        <v>14449</v>
      </c>
      <c r="K42" s="55">
        <f>SUM('[1]5. Operational data'!K42,'[2]5. Operational data'!K42)</f>
        <v>14663</v>
      </c>
    </row>
    <row r="43" spans="1:11" x14ac:dyDescent="0.25">
      <c r="A43" t="s">
        <v>155</v>
      </c>
      <c r="B43" s="9" t="s">
        <v>256</v>
      </c>
      <c r="C43" s="46" t="s">
        <v>57</v>
      </c>
      <c r="D43" s="55">
        <f>SUM('[1]5. Operational data'!D43,'[2]5. Operational data'!D43)</f>
        <v>1414</v>
      </c>
      <c r="E43" s="55">
        <f>SUM('[1]5. Operational data'!E43,'[2]5. Operational data'!E43)</f>
        <v>1450</v>
      </c>
      <c r="F43" s="55">
        <f>SUM('[1]5. Operational data'!F43,'[2]5. Operational data'!F43)</f>
        <v>1500</v>
      </c>
      <c r="G43" s="55">
        <f>SUM('[1]5. Operational data'!G43,'[2]5. Operational data'!G43)</f>
        <v>1574</v>
      </c>
      <c r="H43" s="55">
        <f>SUM('[1]5. Operational data'!H43,'[2]5. Operational data'!H43)</f>
        <v>1624</v>
      </c>
      <c r="I43" s="55">
        <f>SUM('[1]5. Operational data'!I43,'[2]5. Operational data'!I43)</f>
        <v>1661</v>
      </c>
      <c r="J43" s="55">
        <f>SUM('[1]5. Operational data'!J43,'[2]5. Operational data'!J43)</f>
        <v>1765</v>
      </c>
      <c r="K43" s="55">
        <f>SUM('[1]5. Operational data'!K43,'[2]5. Operational data'!K43)</f>
        <v>1772</v>
      </c>
    </row>
    <row r="44" spans="1:11" x14ac:dyDescent="0.25">
      <c r="A44" t="s">
        <v>156</v>
      </c>
      <c r="B44" s="9" t="s">
        <v>257</v>
      </c>
      <c r="C44" s="46" t="s">
        <v>57</v>
      </c>
      <c r="D44" s="55">
        <f>SUM('[1]5. Operational data'!D44,'[2]5. Operational data'!D44)</f>
        <v>23</v>
      </c>
      <c r="E44" s="55">
        <f>SUM('[1]5. Operational data'!E44,'[2]5. Operational data'!E44)</f>
        <v>22</v>
      </c>
      <c r="F44" s="55">
        <f>SUM('[1]5. Operational data'!F44,'[2]5. Operational data'!F44)</f>
        <v>21</v>
      </c>
      <c r="G44" s="55">
        <f>SUM('[1]5. Operational data'!G44,'[2]5. Operational data'!G44)</f>
        <v>23</v>
      </c>
      <c r="H44" s="55">
        <f>SUM('[1]5. Operational data'!H44,'[2]5. Operational data'!H44)</f>
        <v>22</v>
      </c>
      <c r="I44" s="55">
        <f>SUM('[1]5. Operational data'!I44,'[2]5. Operational data'!I44)</f>
        <v>24</v>
      </c>
      <c r="J44" s="55">
        <f>SUM('[1]5. Operational data'!J44,'[2]5. Operational data'!J44)</f>
        <v>23</v>
      </c>
      <c r="K44" s="55">
        <f>SUM('[1]5. Operational data'!K44,'[2]5. Operational data'!K44)</f>
        <v>24</v>
      </c>
    </row>
    <row r="45" spans="1:11" x14ac:dyDescent="0.25">
      <c r="A45" t="s">
        <v>157</v>
      </c>
      <c r="B45" s="9" t="s">
        <v>21</v>
      </c>
      <c r="C45" s="46" t="s">
        <v>57</v>
      </c>
      <c r="D45" s="55">
        <f>SUM('[1]5. Operational data'!D45,'[2]5. Operational data'!D45)</f>
        <v>20</v>
      </c>
      <c r="E45" s="55">
        <f>SUM('[1]5. Operational data'!E45,'[2]5. Operational data'!E45)</f>
        <v>20</v>
      </c>
      <c r="F45" s="55">
        <f>SUM('[1]5. Operational data'!F45,'[2]5. Operational data'!F45)</f>
        <v>20</v>
      </c>
      <c r="G45" s="55">
        <f>SUM('[1]5. Operational data'!G45,'[2]5. Operational data'!G45)</f>
        <v>23</v>
      </c>
      <c r="H45" s="55">
        <f>SUM('[1]5. Operational data'!H45,'[2]5. Operational data'!H45)</f>
        <v>23</v>
      </c>
      <c r="I45" s="55">
        <f>SUM('[1]5. Operational data'!I45,'[2]5. Operational data'!I45)</f>
        <v>23</v>
      </c>
      <c r="J45" s="55">
        <f>SUM('[1]5. Operational data'!J45,'[2]5. Operational data'!J45)</f>
        <v>23</v>
      </c>
      <c r="K45" s="55">
        <f>SUM('[1]5. Operational data'!K45,'[2]5. Operational data'!K45)</f>
        <v>23</v>
      </c>
    </row>
    <row r="46" spans="1:11" x14ac:dyDescent="0.25">
      <c r="A46" t="s">
        <v>158</v>
      </c>
      <c r="B46" s="9" t="s">
        <v>22</v>
      </c>
      <c r="C46" s="46" t="s">
        <v>57</v>
      </c>
      <c r="D46" s="55">
        <f>SUM('[1]5. Operational data'!D46,'[2]5. Operational data'!D46)</f>
        <v>0</v>
      </c>
      <c r="E46" s="55">
        <f>SUM('[1]5. Operational data'!E46,'[2]5. Operational data'!E46)</f>
        <v>0</v>
      </c>
      <c r="F46" s="55">
        <f>SUM('[1]5. Operational data'!F46,'[2]5. Operational data'!F46)</f>
        <v>0</v>
      </c>
      <c r="G46" s="55">
        <f>SUM('[1]5. Operational data'!G46,'[2]5. Operational data'!G46)</f>
        <v>0</v>
      </c>
      <c r="H46" s="55">
        <f>SUM('[1]5. Operational data'!H46,'[2]5. Operational data'!H46)</f>
        <v>0</v>
      </c>
      <c r="I46" s="55">
        <f>SUM('[1]5. Operational data'!I46,'[2]5. Operational data'!I46)</f>
        <v>0</v>
      </c>
      <c r="J46" s="55">
        <f>SUM('[1]5. Operational data'!J46,'[2]5. Operational data'!J46)</f>
        <v>0</v>
      </c>
      <c r="K46" s="55">
        <f>SUM('[1]5. Operational data'!K46,'[2]5. Operational data'!K46)</f>
        <v>0</v>
      </c>
    </row>
    <row r="47" spans="1:11" x14ac:dyDescent="0.25">
      <c r="A47" t="s">
        <v>159</v>
      </c>
      <c r="B47" s="19" t="s">
        <v>261</v>
      </c>
      <c r="C47" s="46" t="s">
        <v>57</v>
      </c>
      <c r="D47" s="55">
        <f>SUM(D41:D46)</f>
        <v>154510</v>
      </c>
      <c r="E47" s="55">
        <f t="shared" ref="E47:K47" si="1">SUM(E41:E46)</f>
        <v>156360</v>
      </c>
      <c r="F47" s="55">
        <f t="shared" si="1"/>
        <v>158455</v>
      </c>
      <c r="G47" s="55">
        <f t="shared" si="1"/>
        <v>161092</v>
      </c>
      <c r="H47" s="55">
        <f t="shared" si="1"/>
        <v>164900</v>
      </c>
      <c r="I47" s="55">
        <f t="shared" si="1"/>
        <v>168937</v>
      </c>
      <c r="J47" s="55">
        <f t="shared" si="1"/>
        <v>173186</v>
      </c>
      <c r="K47" s="55">
        <f t="shared" si="1"/>
        <v>177255</v>
      </c>
    </row>
    <row r="48" spans="1:11" x14ac:dyDescent="0.25">
      <c r="B48" s="19"/>
      <c r="C48" s="46"/>
    </row>
    <row r="49" spans="1:11" x14ac:dyDescent="0.25">
      <c r="B49" s="45" t="s">
        <v>531</v>
      </c>
      <c r="C49" s="46"/>
    </row>
    <row r="50" spans="1:11" x14ac:dyDescent="0.25">
      <c r="A50" t="s">
        <v>160</v>
      </c>
      <c r="B50" s="9" t="s">
        <v>59</v>
      </c>
      <c r="C50" s="46" t="s">
        <v>57</v>
      </c>
      <c r="D50" s="55">
        <v>0</v>
      </c>
      <c r="E50" s="55">
        <v>0</v>
      </c>
      <c r="F50" s="55">
        <v>0</v>
      </c>
      <c r="G50" s="55">
        <v>0</v>
      </c>
      <c r="H50" s="55">
        <v>0</v>
      </c>
      <c r="I50" s="55">
        <v>0</v>
      </c>
      <c r="J50" s="55">
        <v>0</v>
      </c>
      <c r="K50" s="55">
        <v>0</v>
      </c>
    </row>
    <row r="51" spans="1:11" x14ac:dyDescent="0.25">
      <c r="A51" t="s">
        <v>161</v>
      </c>
      <c r="B51" s="9" t="s">
        <v>60</v>
      </c>
      <c r="C51" s="46" t="s">
        <v>57</v>
      </c>
      <c r="D51" s="55">
        <f>SUM(D54-D52)</f>
        <v>150413</v>
      </c>
      <c r="E51" s="55">
        <f t="shared" ref="E51:K51" si="2">SUM(E54-E52)</f>
        <v>152179</v>
      </c>
      <c r="F51" s="55">
        <f t="shared" si="2"/>
        <v>154217</v>
      </c>
      <c r="G51" s="55">
        <f t="shared" si="2"/>
        <v>156790</v>
      </c>
      <c r="H51" s="55">
        <f t="shared" si="2"/>
        <v>160511</v>
      </c>
      <c r="I51" s="55">
        <f t="shared" si="2"/>
        <v>164442</v>
      </c>
      <c r="J51" s="55">
        <f t="shared" si="2"/>
        <v>168580</v>
      </c>
      <c r="K51" s="55">
        <f t="shared" si="2"/>
        <v>172537</v>
      </c>
    </row>
    <row r="52" spans="1:11" x14ac:dyDescent="0.25">
      <c r="A52" t="s">
        <v>162</v>
      </c>
      <c r="B52" s="9" t="s">
        <v>61</v>
      </c>
      <c r="C52" s="46" t="s">
        <v>57</v>
      </c>
      <c r="D52" s="55">
        <v>4097</v>
      </c>
      <c r="E52" s="55">
        <v>4181</v>
      </c>
      <c r="F52" s="55">
        <v>4238</v>
      </c>
      <c r="G52" s="55">
        <v>4302</v>
      </c>
      <c r="H52" s="55">
        <v>4389</v>
      </c>
      <c r="I52" s="55">
        <v>4495</v>
      </c>
      <c r="J52" s="55">
        <v>4606</v>
      </c>
      <c r="K52" s="55">
        <v>4718</v>
      </c>
    </row>
    <row r="53" spans="1:11" x14ac:dyDescent="0.25">
      <c r="A53" t="s">
        <v>163</v>
      </c>
      <c r="B53" s="9" t="s">
        <v>62</v>
      </c>
      <c r="C53" s="46" t="s">
        <v>57</v>
      </c>
      <c r="D53" s="55">
        <v>0</v>
      </c>
      <c r="E53" s="55">
        <v>0</v>
      </c>
      <c r="F53" s="55">
        <v>0</v>
      </c>
      <c r="G53" s="55">
        <v>0</v>
      </c>
      <c r="H53" s="55">
        <v>0</v>
      </c>
      <c r="I53" s="55">
        <v>0</v>
      </c>
      <c r="J53" s="55">
        <v>0</v>
      </c>
      <c r="K53" s="55">
        <v>0</v>
      </c>
    </row>
    <row r="54" spans="1:11" x14ac:dyDescent="0.25">
      <c r="A54" t="s">
        <v>164</v>
      </c>
      <c r="B54" s="19" t="s">
        <v>261</v>
      </c>
      <c r="C54" s="46" t="s">
        <v>57</v>
      </c>
      <c r="D54" s="55">
        <v>154510</v>
      </c>
      <c r="E54" s="55">
        <v>156360</v>
      </c>
      <c r="F54" s="55">
        <v>158455</v>
      </c>
      <c r="G54" s="55">
        <v>161092</v>
      </c>
      <c r="H54" s="55">
        <v>164900</v>
      </c>
      <c r="I54" s="55">
        <v>168937</v>
      </c>
      <c r="J54" s="55">
        <v>173186</v>
      </c>
      <c r="K54" s="55">
        <v>177255</v>
      </c>
    </row>
    <row r="55" spans="1:11" x14ac:dyDescent="0.25">
      <c r="B55" s="9"/>
      <c r="C55" s="46"/>
    </row>
    <row r="56" spans="1:11" ht="15.75" x14ac:dyDescent="0.25">
      <c r="B56" s="112" t="s">
        <v>64</v>
      </c>
      <c r="C56" s="46"/>
    </row>
    <row r="57" spans="1:11" ht="30" x14ac:dyDescent="0.25">
      <c r="B57" s="45" t="s">
        <v>533</v>
      </c>
      <c r="C57" s="46"/>
    </row>
    <row r="58" spans="1:11" x14ac:dyDescent="0.25">
      <c r="A58" t="s">
        <v>386</v>
      </c>
      <c r="B58" s="9" t="s">
        <v>589</v>
      </c>
      <c r="C58" s="46" t="s">
        <v>65</v>
      </c>
      <c r="D58" s="55">
        <v>626</v>
      </c>
      <c r="E58" s="55">
        <v>606</v>
      </c>
      <c r="F58" s="55">
        <v>621</v>
      </c>
      <c r="G58" s="55">
        <v>611</v>
      </c>
      <c r="H58" s="55">
        <v>613</v>
      </c>
      <c r="I58" s="55">
        <v>616</v>
      </c>
      <c r="J58" s="55">
        <v>697</v>
      </c>
      <c r="K58" s="55">
        <v>693</v>
      </c>
    </row>
    <row r="59" spans="1:11" x14ac:dyDescent="0.25">
      <c r="A59" t="s">
        <v>387</v>
      </c>
      <c r="B59" s="9" t="s">
        <v>590</v>
      </c>
      <c r="C59" s="46" t="s">
        <v>65</v>
      </c>
      <c r="D59" s="129"/>
      <c r="E59" s="129"/>
      <c r="F59" s="129"/>
      <c r="G59" s="129"/>
      <c r="H59" s="129"/>
      <c r="I59" s="129"/>
      <c r="J59" s="129"/>
      <c r="K59" s="129"/>
    </row>
    <row r="60" spans="1:11" x14ac:dyDescent="0.25">
      <c r="A60" t="s">
        <v>388</v>
      </c>
      <c r="B60" s="9" t="s">
        <v>591</v>
      </c>
      <c r="C60" s="46" t="s">
        <v>65</v>
      </c>
      <c r="D60" s="129"/>
      <c r="E60" s="129"/>
      <c r="F60" s="129"/>
      <c r="G60" s="129"/>
      <c r="H60" s="129"/>
      <c r="I60" s="129"/>
      <c r="J60" s="129"/>
      <c r="K60" s="129"/>
    </row>
    <row r="61" spans="1:11" x14ac:dyDescent="0.25">
      <c r="A61" t="s">
        <v>389</v>
      </c>
      <c r="B61" s="58" t="s">
        <v>383</v>
      </c>
      <c r="C61" s="46" t="s">
        <v>65</v>
      </c>
      <c r="D61" s="55">
        <v>569</v>
      </c>
      <c r="E61" s="55">
        <v>612</v>
      </c>
      <c r="F61" s="55">
        <v>608</v>
      </c>
      <c r="G61" s="55">
        <v>602</v>
      </c>
      <c r="H61" s="55">
        <v>600</v>
      </c>
      <c r="I61" s="55">
        <v>609</v>
      </c>
      <c r="J61" s="55">
        <v>607</v>
      </c>
      <c r="K61" s="55">
        <v>582</v>
      </c>
    </row>
    <row r="62" spans="1:11" x14ac:dyDescent="0.25">
      <c r="A62" t="s">
        <v>390</v>
      </c>
      <c r="B62" s="58" t="s">
        <v>384</v>
      </c>
      <c r="C62" s="46" t="s">
        <v>65</v>
      </c>
      <c r="D62" s="129"/>
      <c r="E62" s="129"/>
      <c r="F62" s="129"/>
      <c r="G62" s="129"/>
      <c r="H62" s="129"/>
      <c r="I62" s="129"/>
      <c r="J62" s="129"/>
      <c r="K62" s="129"/>
    </row>
    <row r="63" spans="1:11" x14ac:dyDescent="0.25">
      <c r="A63" t="s">
        <v>391</v>
      </c>
      <c r="B63" s="58" t="s">
        <v>385</v>
      </c>
      <c r="C63" s="46" t="s">
        <v>65</v>
      </c>
      <c r="D63" s="129"/>
      <c r="E63" s="129"/>
      <c r="F63" s="129"/>
      <c r="G63" s="129"/>
      <c r="H63" s="129"/>
      <c r="I63" s="129"/>
      <c r="J63" s="129"/>
      <c r="K63" s="129"/>
    </row>
    <row r="64" spans="1:11" x14ac:dyDescent="0.25">
      <c r="B64" s="58"/>
      <c r="C64" s="46"/>
    </row>
    <row r="65" spans="1:11" ht="30" x14ac:dyDescent="0.25">
      <c r="B65" s="191" t="s">
        <v>598</v>
      </c>
      <c r="C65" s="46"/>
    </row>
    <row r="66" spans="1:11" x14ac:dyDescent="0.25">
      <c r="A66" t="s">
        <v>393</v>
      </c>
      <c r="B66" s="58" t="s">
        <v>589</v>
      </c>
      <c r="C66" s="46" t="s">
        <v>65</v>
      </c>
      <c r="D66" s="55">
        <v>630.12</v>
      </c>
      <c r="E66" s="55">
        <v>610.67999999999995</v>
      </c>
      <c r="F66" s="55">
        <v>625.12800000000004</v>
      </c>
      <c r="G66" s="55">
        <v>615.16800000000001</v>
      </c>
      <c r="H66" s="55">
        <v>617.76</v>
      </c>
      <c r="I66" s="55">
        <v>620.80999999999995</v>
      </c>
      <c r="J66" s="55">
        <v>701.69200000000001</v>
      </c>
      <c r="K66" s="55">
        <v>697.803</v>
      </c>
    </row>
    <row r="67" spans="1:11" x14ac:dyDescent="0.25">
      <c r="A67" t="s">
        <v>394</v>
      </c>
      <c r="B67" s="58" t="s">
        <v>590</v>
      </c>
      <c r="C67" s="46" t="s">
        <v>65</v>
      </c>
      <c r="D67" s="129"/>
      <c r="E67" s="129"/>
      <c r="F67" s="129"/>
      <c r="G67" s="129"/>
      <c r="H67" s="129"/>
      <c r="I67" s="129"/>
      <c r="J67" s="129"/>
      <c r="K67" s="129"/>
    </row>
    <row r="68" spans="1:11" x14ac:dyDescent="0.25">
      <c r="A68" t="s">
        <v>395</v>
      </c>
      <c r="B68" s="58" t="s">
        <v>591</v>
      </c>
      <c r="C68" s="46" t="s">
        <v>65</v>
      </c>
      <c r="D68" s="129"/>
      <c r="E68" s="129"/>
      <c r="F68" s="129"/>
      <c r="G68" s="129"/>
      <c r="H68" s="129"/>
      <c r="I68" s="129"/>
      <c r="J68" s="129"/>
      <c r="K68" s="129"/>
    </row>
    <row r="69" spans="1:11" x14ac:dyDescent="0.25">
      <c r="A69" t="s">
        <v>396</v>
      </c>
      <c r="B69" s="58" t="s">
        <v>383</v>
      </c>
      <c r="C69" s="46" t="s">
        <v>65</v>
      </c>
      <c r="D69" s="55">
        <v>573.31200000000001</v>
      </c>
      <c r="E69" s="55">
        <v>616.70000000000005</v>
      </c>
      <c r="F69" s="55">
        <v>612.20000000000005</v>
      </c>
      <c r="G69" s="55">
        <v>606.6</v>
      </c>
      <c r="H69" s="55">
        <v>604.55999999999995</v>
      </c>
      <c r="I69" s="55">
        <v>613.79999999999995</v>
      </c>
      <c r="J69" s="55">
        <v>611.6</v>
      </c>
      <c r="K69" s="55">
        <v>586.62</v>
      </c>
    </row>
    <row r="70" spans="1:11" x14ac:dyDescent="0.25">
      <c r="A70" t="s">
        <v>397</v>
      </c>
      <c r="B70" s="58" t="s">
        <v>384</v>
      </c>
      <c r="C70" s="46" t="s">
        <v>65</v>
      </c>
      <c r="D70" s="129"/>
      <c r="E70" s="129"/>
      <c r="F70" s="129"/>
      <c r="G70" s="129"/>
      <c r="H70" s="129"/>
      <c r="I70" s="129"/>
      <c r="J70" s="129"/>
      <c r="K70" s="129"/>
    </row>
    <row r="71" spans="1:11" x14ac:dyDescent="0.25">
      <c r="A71" t="s">
        <v>398</v>
      </c>
      <c r="B71" s="58" t="s">
        <v>385</v>
      </c>
      <c r="C71" s="46" t="s">
        <v>65</v>
      </c>
      <c r="D71" s="129"/>
      <c r="E71" s="129"/>
      <c r="F71" s="129"/>
      <c r="G71" s="129"/>
      <c r="H71" s="129"/>
      <c r="I71" s="129"/>
      <c r="J71" s="129"/>
      <c r="K71" s="129"/>
    </row>
    <row r="72" spans="1:11" x14ac:dyDescent="0.25">
      <c r="B72" s="58"/>
      <c r="C72" s="46"/>
    </row>
    <row r="73" spans="1:11" ht="30" x14ac:dyDescent="0.25">
      <c r="B73" s="191" t="s">
        <v>534</v>
      </c>
      <c r="C73" s="46"/>
    </row>
    <row r="74" spans="1:11" x14ac:dyDescent="0.25">
      <c r="A74" t="s">
        <v>392</v>
      </c>
      <c r="B74" s="58" t="s">
        <v>380</v>
      </c>
      <c r="C74" s="46" t="s">
        <v>66</v>
      </c>
      <c r="D74" s="55">
        <v>644</v>
      </c>
      <c r="E74" s="55">
        <v>672</v>
      </c>
      <c r="F74" s="55">
        <v>666</v>
      </c>
      <c r="G74" s="55">
        <v>706</v>
      </c>
      <c r="H74" s="55">
        <v>672</v>
      </c>
      <c r="I74" s="55">
        <v>696</v>
      </c>
      <c r="J74" s="55">
        <v>645</v>
      </c>
      <c r="K74" s="55">
        <v>651</v>
      </c>
    </row>
    <row r="75" spans="1:11" x14ac:dyDescent="0.25">
      <c r="A75" t="s">
        <v>399</v>
      </c>
      <c r="B75" s="58" t="s">
        <v>381</v>
      </c>
      <c r="C75" s="46" t="s">
        <v>66</v>
      </c>
      <c r="D75" s="129"/>
      <c r="E75" s="129"/>
      <c r="F75" s="129"/>
      <c r="G75" s="129"/>
      <c r="H75" s="129"/>
      <c r="I75" s="129"/>
      <c r="J75" s="129"/>
      <c r="K75" s="129"/>
    </row>
    <row r="76" spans="1:11" x14ac:dyDescent="0.25">
      <c r="A76" t="s">
        <v>400</v>
      </c>
      <c r="B76" s="58" t="s">
        <v>382</v>
      </c>
      <c r="C76" s="46" t="s">
        <v>66</v>
      </c>
      <c r="D76" s="129"/>
      <c r="E76" s="129"/>
      <c r="F76" s="129"/>
      <c r="G76" s="129"/>
      <c r="H76" s="129"/>
      <c r="I76" s="129"/>
      <c r="J76" s="129"/>
      <c r="K76" s="129"/>
    </row>
    <row r="77" spans="1:11" x14ac:dyDescent="0.25">
      <c r="A77" t="s">
        <v>401</v>
      </c>
      <c r="B77" s="58" t="s">
        <v>383</v>
      </c>
      <c r="C77" s="46" t="s">
        <v>66</v>
      </c>
      <c r="D77" s="55">
        <v>644</v>
      </c>
      <c r="E77" s="55">
        <v>672</v>
      </c>
      <c r="F77" s="55">
        <v>666</v>
      </c>
      <c r="G77" s="55">
        <v>706</v>
      </c>
      <c r="H77" s="55">
        <v>672</v>
      </c>
      <c r="I77" s="55">
        <v>696</v>
      </c>
      <c r="J77" s="55">
        <v>645</v>
      </c>
      <c r="K77" s="55">
        <v>651</v>
      </c>
    </row>
    <row r="78" spans="1:11" x14ac:dyDescent="0.25">
      <c r="A78" t="s">
        <v>402</v>
      </c>
      <c r="B78" s="58" t="s">
        <v>384</v>
      </c>
      <c r="C78" s="46" t="s">
        <v>56</v>
      </c>
      <c r="D78" s="129"/>
      <c r="E78" s="129"/>
      <c r="F78" s="129"/>
      <c r="G78" s="129"/>
      <c r="H78" s="129"/>
      <c r="I78" s="129"/>
      <c r="J78" s="129"/>
      <c r="K78" s="129"/>
    </row>
    <row r="79" spans="1:11" x14ac:dyDescent="0.25">
      <c r="A79" t="s">
        <v>403</v>
      </c>
      <c r="B79" s="58" t="s">
        <v>385</v>
      </c>
      <c r="C79" s="46" t="s">
        <v>66</v>
      </c>
      <c r="D79" s="129"/>
      <c r="E79" s="129"/>
      <c r="F79" s="129"/>
      <c r="G79" s="129"/>
      <c r="H79" s="129"/>
      <c r="I79" s="129"/>
      <c r="J79" s="129"/>
      <c r="K79" s="129"/>
    </row>
    <row r="80" spans="1:11" x14ac:dyDescent="0.25">
      <c r="B80" s="58"/>
      <c r="C80" s="46"/>
    </row>
    <row r="81" spans="1:11" ht="30" x14ac:dyDescent="0.25">
      <c r="B81" s="191" t="s">
        <v>597</v>
      </c>
      <c r="C81" s="46"/>
    </row>
    <row r="82" spans="1:11" x14ac:dyDescent="0.25">
      <c r="A82" t="s">
        <v>404</v>
      </c>
      <c r="B82" s="58" t="s">
        <v>380</v>
      </c>
      <c r="C82" s="46" t="s">
        <v>66</v>
      </c>
      <c r="D82" s="55">
        <v>648.20000000000005</v>
      </c>
      <c r="E82" s="55">
        <v>677</v>
      </c>
      <c r="F82" s="55">
        <v>671</v>
      </c>
      <c r="G82" s="55">
        <v>711.2</v>
      </c>
      <c r="H82" s="55">
        <v>677.16</v>
      </c>
      <c r="I82" s="55">
        <v>701.23</v>
      </c>
      <c r="J82" s="55">
        <v>649.54</v>
      </c>
      <c r="K82" s="55">
        <v>656</v>
      </c>
    </row>
    <row r="83" spans="1:11" x14ac:dyDescent="0.25">
      <c r="A83" t="s">
        <v>405</v>
      </c>
      <c r="B83" s="58" t="s">
        <v>381</v>
      </c>
      <c r="C83" s="46" t="s">
        <v>66</v>
      </c>
      <c r="D83" s="129"/>
      <c r="E83" s="129"/>
      <c r="F83" s="129"/>
      <c r="G83" s="129"/>
      <c r="H83" s="129"/>
      <c r="I83" s="129"/>
      <c r="J83" s="129"/>
      <c r="K83" s="129"/>
    </row>
    <row r="84" spans="1:11" x14ac:dyDescent="0.25">
      <c r="A84" t="s">
        <v>406</v>
      </c>
      <c r="B84" s="58" t="s">
        <v>382</v>
      </c>
      <c r="C84" s="46" t="s">
        <v>66</v>
      </c>
      <c r="D84" s="129"/>
      <c r="E84" s="129"/>
      <c r="F84" s="129"/>
      <c r="G84" s="129"/>
      <c r="H84" s="129"/>
      <c r="I84" s="129"/>
      <c r="J84" s="129"/>
      <c r="K84" s="129"/>
    </row>
    <row r="85" spans="1:11" x14ac:dyDescent="0.25">
      <c r="A85" t="s">
        <v>407</v>
      </c>
      <c r="B85" s="58" t="s">
        <v>383</v>
      </c>
      <c r="C85" s="46" t="s">
        <v>66</v>
      </c>
      <c r="D85" s="55">
        <v>648.20000000000005</v>
      </c>
      <c r="E85" s="55">
        <v>677</v>
      </c>
      <c r="F85" s="55">
        <v>671</v>
      </c>
      <c r="G85" s="55">
        <v>711.2</v>
      </c>
      <c r="H85" s="55">
        <v>677.16</v>
      </c>
      <c r="I85" s="55">
        <v>701.23</v>
      </c>
      <c r="J85" s="55">
        <v>649.54</v>
      </c>
      <c r="K85" s="55">
        <v>656</v>
      </c>
    </row>
    <row r="86" spans="1:11" x14ac:dyDescent="0.25">
      <c r="A86" t="s">
        <v>408</v>
      </c>
      <c r="B86" s="58" t="s">
        <v>384</v>
      </c>
      <c r="C86" s="46" t="s">
        <v>56</v>
      </c>
      <c r="D86" s="129"/>
      <c r="E86" s="129"/>
      <c r="F86" s="129"/>
      <c r="G86" s="129"/>
      <c r="H86" s="129"/>
      <c r="I86" s="129"/>
      <c r="J86" s="129"/>
      <c r="K86" s="129"/>
    </row>
    <row r="87" spans="1:11" x14ac:dyDescent="0.25">
      <c r="A87" t="s">
        <v>409</v>
      </c>
      <c r="B87" s="58" t="s">
        <v>385</v>
      </c>
      <c r="C87" s="46" t="s">
        <v>66</v>
      </c>
      <c r="D87" s="129"/>
      <c r="E87" s="129"/>
      <c r="F87" s="129"/>
      <c r="G87" s="129"/>
      <c r="H87" s="129"/>
      <c r="I87" s="129"/>
      <c r="J87" s="129"/>
      <c r="K87" s="129"/>
    </row>
    <row r="88" spans="1:11" x14ac:dyDescent="0.25">
      <c r="B88" s="58"/>
      <c r="C88" s="46"/>
    </row>
    <row r="89" spans="1:11" x14ac:dyDescent="0.25">
      <c r="B89" s="192" t="s">
        <v>535</v>
      </c>
      <c r="C89" s="46"/>
    </row>
    <row r="90" spans="1:11" x14ac:dyDescent="0.25">
      <c r="A90" t="s">
        <v>410</v>
      </c>
      <c r="B90" s="193" t="s">
        <v>246</v>
      </c>
      <c r="C90" s="46" t="s">
        <v>94</v>
      </c>
      <c r="D90" s="155">
        <v>0</v>
      </c>
      <c r="E90" s="155">
        <v>0</v>
      </c>
      <c r="F90" s="155">
        <f t="shared" ref="F90:J90" si="3">F66/F74</f>
        <v>0.93863063063063068</v>
      </c>
      <c r="G90" s="155">
        <f t="shared" si="3"/>
        <v>0.87134277620396605</v>
      </c>
      <c r="H90" s="155">
        <f t="shared" si="3"/>
        <v>0.91928571428571426</v>
      </c>
      <c r="I90" s="155">
        <f t="shared" si="3"/>
        <v>0.89196839080459767</v>
      </c>
      <c r="J90" s="155">
        <f t="shared" si="3"/>
        <v>1.0878945736434109</v>
      </c>
      <c r="K90" s="155">
        <f>K66/K74</f>
        <v>1.0718940092165898</v>
      </c>
    </row>
    <row r="91" spans="1:11" x14ac:dyDescent="0.25">
      <c r="A91" t="s">
        <v>411</v>
      </c>
      <c r="B91" s="58" t="s">
        <v>248</v>
      </c>
      <c r="C91" s="46" t="s">
        <v>94</v>
      </c>
      <c r="D91" s="155">
        <v>0.9</v>
      </c>
      <c r="E91" s="155">
        <v>0.9</v>
      </c>
      <c r="F91" s="155">
        <v>0.9</v>
      </c>
      <c r="G91" s="155">
        <v>0.9</v>
      </c>
      <c r="H91" s="155">
        <v>0.9</v>
      </c>
      <c r="I91" s="155">
        <v>0.9</v>
      </c>
      <c r="J91" s="155">
        <v>0.9</v>
      </c>
      <c r="K91" s="155">
        <v>0.9</v>
      </c>
    </row>
    <row r="92" spans="1:11" x14ac:dyDescent="0.25">
      <c r="A92" t="s">
        <v>412</v>
      </c>
      <c r="B92" s="58" t="s">
        <v>247</v>
      </c>
      <c r="C92" s="46" t="s">
        <v>94</v>
      </c>
      <c r="D92" s="155">
        <v>0.9</v>
      </c>
      <c r="E92" s="155">
        <v>0.9</v>
      </c>
      <c r="F92" s="155">
        <v>0.9</v>
      </c>
      <c r="G92" s="155">
        <v>0.9</v>
      </c>
      <c r="H92" s="155">
        <v>0.9</v>
      </c>
      <c r="I92" s="155">
        <v>0.9</v>
      </c>
      <c r="J92" s="155">
        <v>0.9</v>
      </c>
      <c r="K92" s="155">
        <v>0.9</v>
      </c>
    </row>
    <row r="93" spans="1:11" x14ac:dyDescent="0.25">
      <c r="A93" t="s">
        <v>413</v>
      </c>
      <c r="B93" s="58" t="s">
        <v>249</v>
      </c>
      <c r="C93" s="46" t="s">
        <v>94</v>
      </c>
      <c r="D93" s="55">
        <v>0</v>
      </c>
      <c r="E93" s="55">
        <v>0</v>
      </c>
      <c r="F93" s="55">
        <v>0</v>
      </c>
      <c r="G93" s="55">
        <v>0</v>
      </c>
      <c r="H93" s="55">
        <v>0</v>
      </c>
      <c r="I93" s="55">
        <v>0</v>
      </c>
      <c r="J93" s="55">
        <v>0</v>
      </c>
      <c r="K93" s="55">
        <v>0</v>
      </c>
    </row>
    <row r="94" spans="1:11" x14ac:dyDescent="0.25">
      <c r="A94" t="s">
        <v>414</v>
      </c>
      <c r="B94" s="58" t="s">
        <v>251</v>
      </c>
      <c r="C94" s="46" t="s">
        <v>94</v>
      </c>
      <c r="D94" s="55">
        <v>0</v>
      </c>
      <c r="E94" s="55">
        <v>0</v>
      </c>
      <c r="F94" s="55">
        <v>0</v>
      </c>
      <c r="G94" s="55">
        <v>0</v>
      </c>
      <c r="H94" s="55">
        <v>0</v>
      </c>
      <c r="I94" s="55">
        <v>0</v>
      </c>
      <c r="J94" s="55">
        <v>0</v>
      </c>
      <c r="K94" s="55">
        <v>0</v>
      </c>
    </row>
    <row r="95" spans="1:11" x14ac:dyDescent="0.25">
      <c r="A95" t="s">
        <v>415</v>
      </c>
      <c r="B95" s="58" t="s">
        <v>250</v>
      </c>
      <c r="C95" s="46" t="s">
        <v>94</v>
      </c>
      <c r="D95" s="55">
        <v>0</v>
      </c>
      <c r="E95" s="55">
        <v>0</v>
      </c>
      <c r="F95" s="55">
        <v>0</v>
      </c>
      <c r="G95" s="55">
        <v>0</v>
      </c>
      <c r="H95" s="55">
        <v>0</v>
      </c>
      <c r="I95" s="55">
        <v>0</v>
      </c>
      <c r="J95" s="55">
        <v>0</v>
      </c>
      <c r="K95" s="55">
        <v>0</v>
      </c>
    </row>
    <row r="96" spans="1:11" x14ac:dyDescent="0.25">
      <c r="A96" t="s">
        <v>416</v>
      </c>
      <c r="B96" s="58" t="s">
        <v>252</v>
      </c>
      <c r="C96" s="46" t="s">
        <v>94</v>
      </c>
      <c r="D96" s="171">
        <v>0.96</v>
      </c>
      <c r="E96" s="171">
        <v>0.96</v>
      </c>
      <c r="F96" s="171">
        <v>0.96</v>
      </c>
      <c r="G96" s="171">
        <v>0.96</v>
      </c>
      <c r="H96" s="171">
        <v>0.96</v>
      </c>
      <c r="I96" s="171">
        <v>0.96</v>
      </c>
      <c r="J96" s="171">
        <v>0.96</v>
      </c>
      <c r="K96" s="171">
        <v>0.96</v>
      </c>
    </row>
    <row r="97" spans="1:11" x14ac:dyDescent="0.25">
      <c r="A97" t="s">
        <v>417</v>
      </c>
      <c r="B97" s="58" t="s">
        <v>253</v>
      </c>
      <c r="C97" s="46" t="s">
        <v>94</v>
      </c>
      <c r="D97" s="171">
        <v>0.91</v>
      </c>
      <c r="E97" s="171">
        <v>0.91</v>
      </c>
      <c r="F97" s="171">
        <v>0.91</v>
      </c>
      <c r="G97" s="171">
        <v>0.91</v>
      </c>
      <c r="H97" s="171">
        <v>0.91</v>
      </c>
      <c r="I97" s="171">
        <v>0.91</v>
      </c>
      <c r="J97" s="171">
        <v>0.91</v>
      </c>
      <c r="K97" s="171">
        <v>0.91</v>
      </c>
    </row>
    <row r="98" spans="1:11" x14ac:dyDescent="0.25">
      <c r="B98" s="58"/>
      <c r="C98" s="46"/>
    </row>
    <row r="99" spans="1:11" x14ac:dyDescent="0.25">
      <c r="B99" s="191" t="s">
        <v>536</v>
      </c>
      <c r="C99" s="46"/>
    </row>
    <row r="100" spans="1:11" x14ac:dyDescent="0.25">
      <c r="A100" t="s">
        <v>418</v>
      </c>
      <c r="B100" s="58" t="s">
        <v>24</v>
      </c>
      <c r="C100" s="46" t="s">
        <v>65</v>
      </c>
      <c r="D100" s="55">
        <v>0</v>
      </c>
      <c r="E100" s="55">
        <v>0</v>
      </c>
      <c r="F100" s="55">
        <v>0</v>
      </c>
      <c r="G100" s="55">
        <v>0</v>
      </c>
      <c r="H100" s="55">
        <v>0</v>
      </c>
      <c r="I100" s="55">
        <v>0</v>
      </c>
      <c r="J100" s="55">
        <v>0</v>
      </c>
      <c r="K100" s="55">
        <v>0</v>
      </c>
    </row>
    <row r="101" spans="1:11" x14ac:dyDescent="0.25">
      <c r="A101" t="s">
        <v>419</v>
      </c>
      <c r="B101" s="58" t="s">
        <v>25</v>
      </c>
      <c r="C101" s="46" t="s">
        <v>65</v>
      </c>
      <c r="D101" s="55">
        <v>0</v>
      </c>
      <c r="E101" s="55">
        <v>0</v>
      </c>
      <c r="F101" s="55">
        <v>0</v>
      </c>
      <c r="G101" s="55">
        <v>0</v>
      </c>
      <c r="H101" s="55">
        <v>0</v>
      </c>
      <c r="I101" s="55">
        <v>0</v>
      </c>
      <c r="J101" s="55">
        <v>0</v>
      </c>
      <c r="K101" s="55">
        <v>0</v>
      </c>
    </row>
    <row r="102" spans="1:11" x14ac:dyDescent="0.25">
      <c r="B102" s="191" t="s">
        <v>537</v>
      </c>
      <c r="C102" s="46"/>
    </row>
    <row r="103" spans="1:11" x14ac:dyDescent="0.25">
      <c r="A103" t="s">
        <v>420</v>
      </c>
      <c r="B103" s="58" t="s">
        <v>24</v>
      </c>
      <c r="C103" s="46" t="s">
        <v>66</v>
      </c>
      <c r="D103" s="55">
        <v>0</v>
      </c>
      <c r="E103" s="55">
        <v>0</v>
      </c>
      <c r="F103" s="55">
        <v>0</v>
      </c>
      <c r="G103" s="55">
        <v>0</v>
      </c>
      <c r="H103" s="55">
        <v>0</v>
      </c>
      <c r="I103" s="55">
        <v>0</v>
      </c>
      <c r="J103" s="55">
        <v>0</v>
      </c>
      <c r="K103" s="55">
        <v>0</v>
      </c>
    </row>
    <row r="104" spans="1:11" x14ac:dyDescent="0.25">
      <c r="A104" t="s">
        <v>421</v>
      </c>
      <c r="B104" s="58" t="s">
        <v>25</v>
      </c>
      <c r="C104" s="46" t="s">
        <v>66</v>
      </c>
      <c r="D104" s="127" t="s">
        <v>746</v>
      </c>
      <c r="E104" s="127" t="s">
        <v>747</v>
      </c>
      <c r="F104" s="127" t="s">
        <v>748</v>
      </c>
      <c r="G104" s="127" t="s">
        <v>749</v>
      </c>
      <c r="H104" s="127" t="s">
        <v>750</v>
      </c>
      <c r="I104" s="127" t="s">
        <v>751</v>
      </c>
      <c r="J104" s="127" t="s">
        <v>752</v>
      </c>
      <c r="K104" s="127" t="s">
        <v>748</v>
      </c>
    </row>
    <row r="105" spans="1:11" x14ac:dyDescent="0.25">
      <c r="B105" s="56"/>
    </row>
    <row r="106" spans="1:11" x14ac:dyDescent="0.25">
      <c r="B106" s="56"/>
    </row>
    <row r="107" spans="1:11" x14ac:dyDescent="0.25">
      <c r="B107" s="56"/>
    </row>
    <row r="108" spans="1:11" x14ac:dyDescent="0.25">
      <c r="B108" s="56"/>
    </row>
    <row r="109" spans="1:11" x14ac:dyDescent="0.25">
      <c r="B109" s="56"/>
    </row>
    <row r="110" spans="1:11" x14ac:dyDescent="0.25">
      <c r="B110" s="56"/>
    </row>
    <row r="111" spans="1:11" x14ac:dyDescent="0.25">
      <c r="B111" s="56"/>
    </row>
    <row r="112" spans="1:11" x14ac:dyDescent="0.25">
      <c r="B112" s="56"/>
    </row>
    <row r="113" spans="2:2" x14ac:dyDescent="0.25">
      <c r="B113" s="56"/>
    </row>
    <row r="114" spans="2:2" x14ac:dyDescent="0.25">
      <c r="B114" s="56"/>
    </row>
  </sheetData>
  <phoneticPr fontId="1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opLeftCell="A25" zoomScaleNormal="100" workbookViewId="0"/>
  </sheetViews>
  <sheetFormatPr defaultRowHeight="15" x14ac:dyDescent="0.25"/>
  <cols>
    <col min="1" max="1" width="14.42578125" customWidth="1"/>
    <col min="2" max="2" width="87.28515625" customWidth="1"/>
    <col min="4" max="10" width="9.5703125" bestFit="1" customWidth="1"/>
    <col min="12" max="12" width="21.28515625" customWidth="1"/>
  </cols>
  <sheetData>
    <row r="1" spans="1:12" ht="15.75" x14ac:dyDescent="0.25">
      <c r="A1" s="56"/>
      <c r="B1" s="134" t="s">
        <v>604</v>
      </c>
      <c r="C1" s="56"/>
      <c r="D1" s="56"/>
      <c r="E1" s="56"/>
      <c r="F1" s="56"/>
      <c r="G1" s="56"/>
      <c r="H1" s="56"/>
      <c r="I1" s="56"/>
      <c r="J1" s="56"/>
      <c r="K1" s="56"/>
      <c r="L1" s="56"/>
    </row>
    <row r="3" spans="1:12" x14ac:dyDescent="0.25">
      <c r="B3" s="22"/>
    </row>
    <row r="4" spans="1:12" ht="30" x14ac:dyDescent="0.25">
      <c r="B4" s="1" t="s">
        <v>238</v>
      </c>
      <c r="D4" s="57">
        <v>2006</v>
      </c>
      <c r="E4" s="57">
        <v>2007</v>
      </c>
      <c r="F4" s="57">
        <v>2008</v>
      </c>
      <c r="G4" s="57">
        <v>2009</v>
      </c>
      <c r="H4" s="57">
        <v>2010</v>
      </c>
      <c r="I4" s="57">
        <v>2011</v>
      </c>
      <c r="J4" s="57">
        <v>2012</v>
      </c>
      <c r="K4" s="57">
        <v>2013</v>
      </c>
      <c r="L4" s="101" t="s">
        <v>379</v>
      </c>
    </row>
    <row r="5" spans="1:12" x14ac:dyDescent="0.25">
      <c r="A5" s="1" t="s">
        <v>68</v>
      </c>
      <c r="B5" s="1" t="s">
        <v>2</v>
      </c>
      <c r="C5" s="1" t="s">
        <v>3</v>
      </c>
    </row>
    <row r="6" spans="1:12" ht="15.75" x14ac:dyDescent="0.25">
      <c r="B6" s="20" t="s">
        <v>539</v>
      </c>
      <c r="C6" s="46"/>
    </row>
    <row r="7" spans="1:12" ht="15.75" x14ac:dyDescent="0.25">
      <c r="B7" s="20" t="s">
        <v>211</v>
      </c>
      <c r="C7" s="46"/>
    </row>
    <row r="8" spans="1:12" x14ac:dyDescent="0.25">
      <c r="B8" s="13" t="s">
        <v>538</v>
      </c>
      <c r="C8" s="69"/>
    </row>
    <row r="9" spans="1:12" x14ac:dyDescent="0.25">
      <c r="A9" t="s">
        <v>165</v>
      </c>
      <c r="B9" s="9" t="s">
        <v>76</v>
      </c>
      <c r="C9" s="46" t="s">
        <v>58</v>
      </c>
      <c r="D9" s="127">
        <v>1209.6666666666699</v>
      </c>
      <c r="E9" s="127">
        <v>1205</v>
      </c>
      <c r="F9" s="127">
        <v>1201</v>
      </c>
      <c r="G9" s="127">
        <v>1196</v>
      </c>
      <c r="H9" s="127">
        <v>1190</v>
      </c>
      <c r="I9" s="55">
        <v>1201</v>
      </c>
      <c r="J9" s="55">
        <v>1186</v>
      </c>
      <c r="K9" s="55">
        <v>1184</v>
      </c>
    </row>
    <row r="10" spans="1:12" x14ac:dyDescent="0.25">
      <c r="A10" t="s">
        <v>166</v>
      </c>
      <c r="B10" s="9" t="s">
        <v>224</v>
      </c>
      <c r="C10" s="46" t="s">
        <v>58</v>
      </c>
      <c r="D10" s="127">
        <v>1012</v>
      </c>
      <c r="E10" s="127">
        <v>1008</v>
      </c>
      <c r="F10" s="127">
        <v>1002</v>
      </c>
      <c r="G10" s="127">
        <v>999</v>
      </c>
      <c r="H10" s="127">
        <v>1000</v>
      </c>
      <c r="I10" s="55">
        <v>1002</v>
      </c>
      <c r="J10" s="55">
        <v>987</v>
      </c>
      <c r="K10" s="55">
        <v>980</v>
      </c>
    </row>
    <row r="11" spans="1:12" x14ac:dyDescent="0.25">
      <c r="A11" t="s">
        <v>167</v>
      </c>
      <c r="B11" s="9" t="s">
        <v>75</v>
      </c>
      <c r="C11" s="46" t="s">
        <v>58</v>
      </c>
      <c r="D11" s="55">
        <v>0</v>
      </c>
      <c r="E11" s="55">
        <v>0</v>
      </c>
      <c r="F11" s="55">
        <v>0</v>
      </c>
      <c r="G11" s="55">
        <v>0</v>
      </c>
      <c r="H11" s="55">
        <v>0</v>
      </c>
      <c r="I11" s="55">
        <v>0</v>
      </c>
      <c r="J11" s="55">
        <v>0</v>
      </c>
      <c r="K11" s="55">
        <v>0</v>
      </c>
    </row>
    <row r="12" spans="1:12" x14ac:dyDescent="0.25">
      <c r="A12" t="s">
        <v>168</v>
      </c>
      <c r="B12" s="9" t="s">
        <v>225</v>
      </c>
      <c r="C12" s="46" t="s">
        <v>58</v>
      </c>
      <c r="D12" s="55">
        <v>34</v>
      </c>
      <c r="E12" s="55">
        <v>34</v>
      </c>
      <c r="F12" s="55">
        <v>34</v>
      </c>
      <c r="G12" s="55">
        <v>34</v>
      </c>
      <c r="H12" s="55">
        <v>34</v>
      </c>
      <c r="I12" s="55">
        <v>34</v>
      </c>
      <c r="J12" s="55">
        <v>34</v>
      </c>
      <c r="K12" s="55">
        <v>34</v>
      </c>
    </row>
    <row r="13" spans="1:12" x14ac:dyDescent="0.25">
      <c r="A13" t="s">
        <v>169</v>
      </c>
      <c r="B13" s="9" t="s">
        <v>226</v>
      </c>
      <c r="C13" s="46" t="s">
        <v>58</v>
      </c>
      <c r="D13" s="55">
        <v>0</v>
      </c>
      <c r="E13" s="55">
        <v>0</v>
      </c>
      <c r="F13" s="55">
        <v>0</v>
      </c>
      <c r="G13" s="55">
        <v>0</v>
      </c>
      <c r="H13" s="55">
        <v>0</v>
      </c>
      <c r="I13" s="55">
        <v>0</v>
      </c>
      <c r="J13" s="55">
        <v>0</v>
      </c>
      <c r="K13" s="55">
        <v>0</v>
      </c>
    </row>
    <row r="14" spans="1:12" x14ac:dyDescent="0.25">
      <c r="A14" t="s">
        <v>170</v>
      </c>
      <c r="B14" s="9" t="s">
        <v>227</v>
      </c>
      <c r="C14" s="50" t="s">
        <v>58</v>
      </c>
      <c r="D14" s="149">
        <v>7.2</v>
      </c>
      <c r="E14" s="149">
        <v>7.2</v>
      </c>
      <c r="F14" s="149">
        <v>7.2</v>
      </c>
      <c r="G14" s="149">
        <v>7.2</v>
      </c>
      <c r="H14" s="149">
        <v>7.2</v>
      </c>
      <c r="I14" s="149">
        <v>7.2</v>
      </c>
      <c r="J14" s="149">
        <v>7.2</v>
      </c>
      <c r="K14" s="149">
        <v>7.2</v>
      </c>
    </row>
    <row r="15" spans="1:12" x14ac:dyDescent="0.25">
      <c r="A15" t="s">
        <v>171</v>
      </c>
      <c r="B15" s="9" t="s">
        <v>228</v>
      </c>
      <c r="C15" s="46" t="s">
        <v>58</v>
      </c>
      <c r="D15" s="55">
        <v>158.19999999999999</v>
      </c>
      <c r="E15" s="55">
        <v>158.19999999999999</v>
      </c>
      <c r="F15" s="55">
        <v>158.19999999999999</v>
      </c>
      <c r="G15" s="55">
        <v>158.19999999999999</v>
      </c>
      <c r="H15" s="55">
        <v>158.19999999999999</v>
      </c>
      <c r="I15" s="55">
        <v>158.19999999999999</v>
      </c>
      <c r="J15" s="55">
        <v>189</v>
      </c>
      <c r="K15" s="55">
        <v>189</v>
      </c>
    </row>
    <row r="16" spans="1:12" x14ac:dyDescent="0.25">
      <c r="A16" s="48" t="s">
        <v>172</v>
      </c>
      <c r="B16" s="19" t="s">
        <v>26</v>
      </c>
      <c r="C16" s="46" t="s">
        <v>58</v>
      </c>
      <c r="D16" s="127">
        <f>SUM(D9:D15)</f>
        <v>2421.0666666666693</v>
      </c>
      <c r="E16" s="127">
        <f t="shared" ref="E16:K16" si="0">SUM(E9:E15)</f>
        <v>2412.3999999999996</v>
      </c>
      <c r="F16" s="127">
        <f t="shared" si="0"/>
        <v>2402.3999999999996</v>
      </c>
      <c r="G16" s="127">
        <f t="shared" si="0"/>
        <v>2394.3999999999996</v>
      </c>
      <c r="H16" s="127">
        <f t="shared" si="0"/>
        <v>2389.3999999999996</v>
      </c>
      <c r="I16" s="127">
        <f t="shared" si="0"/>
        <v>2402.3999999999996</v>
      </c>
      <c r="J16" s="127">
        <f t="shared" si="0"/>
        <v>2403.1999999999998</v>
      </c>
      <c r="K16" s="127">
        <f t="shared" si="0"/>
        <v>2394.1999999999998</v>
      </c>
    </row>
    <row r="17" spans="1:11" x14ac:dyDescent="0.25">
      <c r="B17" s="19"/>
      <c r="C17" s="46"/>
    </row>
    <row r="18" spans="1:11" x14ac:dyDescent="0.25">
      <c r="A18" s="48"/>
      <c r="B18" s="45" t="s">
        <v>540</v>
      </c>
      <c r="C18" s="46"/>
    </row>
    <row r="19" spans="1:11" x14ac:dyDescent="0.25">
      <c r="A19" t="s">
        <v>173</v>
      </c>
      <c r="B19" s="9" t="s">
        <v>77</v>
      </c>
      <c r="C19" s="46" t="s">
        <v>58</v>
      </c>
      <c r="D19" s="128">
        <v>1046.7150000000001</v>
      </c>
      <c r="E19" s="128">
        <v>1061.595</v>
      </c>
      <c r="F19" s="128">
        <v>1061.595</v>
      </c>
      <c r="G19" s="128">
        <v>1102.05</v>
      </c>
      <c r="H19" s="128">
        <v>1142.04</v>
      </c>
      <c r="I19" s="128">
        <v>1178.7750000000001</v>
      </c>
      <c r="J19" s="128">
        <v>1215.51</v>
      </c>
      <c r="K19" s="55">
        <v>1255</v>
      </c>
    </row>
    <row r="20" spans="1:11" x14ac:dyDescent="0.25">
      <c r="A20" t="s">
        <v>174</v>
      </c>
      <c r="B20" s="9" t="s">
        <v>229</v>
      </c>
      <c r="C20" s="46" t="s">
        <v>58</v>
      </c>
      <c r="D20" s="128">
        <v>1197.5320000000002</v>
      </c>
      <c r="E20" s="128">
        <v>1214.556</v>
      </c>
      <c r="F20" s="128">
        <v>1214.556</v>
      </c>
      <c r="G20" s="128">
        <v>1260.8400000000001</v>
      </c>
      <c r="H20" s="128">
        <v>1306.5920000000001</v>
      </c>
      <c r="I20" s="128">
        <v>1348.6200000000001</v>
      </c>
      <c r="J20" s="128">
        <v>1390.6480000000001</v>
      </c>
      <c r="K20" s="55">
        <v>1433.5</v>
      </c>
    </row>
    <row r="21" spans="1:11" x14ac:dyDescent="0.25">
      <c r="A21" t="s">
        <v>175</v>
      </c>
      <c r="B21" s="9" t="s">
        <v>230</v>
      </c>
      <c r="C21" s="46" t="s">
        <v>58</v>
      </c>
      <c r="D21" s="149">
        <v>2.5</v>
      </c>
      <c r="E21" s="149">
        <v>2.5</v>
      </c>
      <c r="F21" s="149">
        <v>2.5</v>
      </c>
      <c r="G21" s="149">
        <v>2.5</v>
      </c>
      <c r="H21" s="149">
        <v>2.5</v>
      </c>
      <c r="I21" s="149">
        <v>2.5</v>
      </c>
      <c r="J21" s="149">
        <v>2.5</v>
      </c>
      <c r="K21" s="149">
        <v>2.5</v>
      </c>
    </row>
    <row r="22" spans="1:11" x14ac:dyDescent="0.25">
      <c r="A22" t="s">
        <v>176</v>
      </c>
      <c r="B22" s="9" t="s">
        <v>231</v>
      </c>
      <c r="C22" s="46" t="s">
        <v>58</v>
      </c>
      <c r="D22" s="149">
        <v>0</v>
      </c>
      <c r="E22" s="149">
        <v>0</v>
      </c>
      <c r="F22" s="149">
        <v>0</v>
      </c>
      <c r="G22" s="149">
        <v>0</v>
      </c>
      <c r="H22" s="149">
        <v>0</v>
      </c>
      <c r="I22" s="149">
        <v>0</v>
      </c>
      <c r="J22" s="149">
        <v>0</v>
      </c>
      <c r="K22" s="149">
        <v>0</v>
      </c>
    </row>
    <row r="23" spans="1:11" x14ac:dyDescent="0.25">
      <c r="A23" t="s">
        <v>177</v>
      </c>
      <c r="B23" s="9" t="s">
        <v>232</v>
      </c>
      <c r="C23" s="46" t="s">
        <v>58</v>
      </c>
      <c r="D23" s="149">
        <v>0</v>
      </c>
      <c r="E23" s="149">
        <v>0</v>
      </c>
      <c r="F23" s="149">
        <v>0</v>
      </c>
      <c r="G23" s="149">
        <v>0</v>
      </c>
      <c r="H23" s="149">
        <v>0</v>
      </c>
      <c r="I23" s="149">
        <v>0</v>
      </c>
      <c r="J23" s="149">
        <v>0</v>
      </c>
      <c r="K23" s="149">
        <v>0</v>
      </c>
    </row>
    <row r="24" spans="1:11" x14ac:dyDescent="0.25">
      <c r="A24" t="s">
        <v>178</v>
      </c>
      <c r="B24" s="9" t="s">
        <v>233</v>
      </c>
      <c r="C24" s="46" t="s">
        <v>58</v>
      </c>
      <c r="D24" s="149">
        <v>3</v>
      </c>
      <c r="E24" s="149">
        <v>3</v>
      </c>
      <c r="F24" s="149">
        <v>3</v>
      </c>
      <c r="G24" s="149">
        <v>3</v>
      </c>
      <c r="H24" s="149">
        <v>3</v>
      </c>
      <c r="I24" s="149">
        <v>3</v>
      </c>
      <c r="J24" s="149">
        <v>3</v>
      </c>
      <c r="K24" s="149">
        <v>3</v>
      </c>
    </row>
    <row r="25" spans="1:11" x14ac:dyDescent="0.25">
      <c r="A25" s="48" t="s">
        <v>179</v>
      </c>
      <c r="B25" s="19" t="s">
        <v>27</v>
      </c>
      <c r="C25" s="46" t="s">
        <v>58</v>
      </c>
      <c r="D25" s="128">
        <f>SUM(D19:D24)</f>
        <v>2249.7470000000003</v>
      </c>
      <c r="E25" s="128">
        <v>2283</v>
      </c>
      <c r="F25" s="128">
        <v>2283</v>
      </c>
      <c r="G25" s="128">
        <v>2370</v>
      </c>
      <c r="H25" s="128">
        <v>2456</v>
      </c>
      <c r="I25" s="128">
        <v>2535</v>
      </c>
      <c r="J25" s="128">
        <v>2614</v>
      </c>
      <c r="K25" s="128">
        <f>SUM(K19:K24)</f>
        <v>2694</v>
      </c>
    </row>
    <row r="26" spans="1:11" x14ac:dyDescent="0.25">
      <c r="A26" s="48"/>
      <c r="B26" s="9"/>
      <c r="C26" s="46"/>
    </row>
    <row r="27" spans="1:11" ht="15.75" x14ac:dyDescent="0.25">
      <c r="A27" s="48"/>
      <c r="B27" s="63" t="s">
        <v>215</v>
      </c>
      <c r="C27" s="46"/>
    </row>
    <row r="28" spans="1:11" x14ac:dyDescent="0.25">
      <c r="A28" s="48"/>
      <c r="B28" s="13" t="s">
        <v>541</v>
      </c>
      <c r="C28" s="69"/>
    </row>
    <row r="29" spans="1:11" x14ac:dyDescent="0.25">
      <c r="A29" s="2" t="s">
        <v>180</v>
      </c>
      <c r="B29" s="9" t="s">
        <v>76</v>
      </c>
      <c r="C29" s="46" t="s">
        <v>56</v>
      </c>
      <c r="D29" s="149">
        <v>0.27</v>
      </c>
      <c r="E29" s="149">
        <v>0.27</v>
      </c>
      <c r="F29" s="149">
        <v>0.27</v>
      </c>
      <c r="G29" s="149">
        <v>0.27</v>
      </c>
      <c r="H29" s="149">
        <v>0.27</v>
      </c>
      <c r="I29" s="149">
        <v>0.27</v>
      </c>
      <c r="J29" s="149">
        <v>0.27</v>
      </c>
      <c r="K29" s="149">
        <v>0.27</v>
      </c>
    </row>
    <row r="30" spans="1:11" x14ac:dyDescent="0.25">
      <c r="A30" s="2" t="s">
        <v>181</v>
      </c>
      <c r="B30" s="9" t="s">
        <v>224</v>
      </c>
      <c r="C30" s="46" t="s">
        <v>56</v>
      </c>
      <c r="D30" s="149">
        <v>6.1</v>
      </c>
      <c r="E30" s="149">
        <v>6.1</v>
      </c>
      <c r="F30" s="149">
        <v>6.1</v>
      </c>
      <c r="G30" s="149">
        <v>6.1</v>
      </c>
      <c r="H30" s="149">
        <v>6.1</v>
      </c>
      <c r="I30" s="149">
        <v>6.1</v>
      </c>
      <c r="J30" s="149">
        <v>6.1</v>
      </c>
      <c r="K30" s="149">
        <v>6.1</v>
      </c>
    </row>
    <row r="31" spans="1:11" x14ac:dyDescent="0.25">
      <c r="A31" s="2" t="s">
        <v>182</v>
      </c>
      <c r="B31" s="9" t="s">
        <v>75</v>
      </c>
      <c r="C31" s="46" t="s">
        <v>56</v>
      </c>
      <c r="D31" s="149">
        <v>0</v>
      </c>
      <c r="E31" s="149">
        <v>0</v>
      </c>
      <c r="F31" s="149">
        <v>0</v>
      </c>
      <c r="G31" s="149">
        <v>0</v>
      </c>
      <c r="H31" s="149">
        <v>0</v>
      </c>
      <c r="I31" s="149">
        <v>0</v>
      </c>
      <c r="J31" s="149">
        <v>0</v>
      </c>
      <c r="K31" s="149">
        <v>0</v>
      </c>
    </row>
    <row r="32" spans="1:11" x14ac:dyDescent="0.25">
      <c r="A32" s="2" t="s">
        <v>183</v>
      </c>
      <c r="B32" s="9" t="s">
        <v>225</v>
      </c>
      <c r="C32" s="46" t="s">
        <v>56</v>
      </c>
      <c r="D32" s="148">
        <v>13.6</v>
      </c>
      <c r="E32" s="148">
        <v>13.6</v>
      </c>
      <c r="F32" s="148">
        <v>13.6</v>
      </c>
      <c r="G32" s="148">
        <v>13.6</v>
      </c>
      <c r="H32" s="148">
        <v>13.6</v>
      </c>
      <c r="I32" s="148">
        <v>13.6</v>
      </c>
      <c r="J32" s="148">
        <v>13.6</v>
      </c>
      <c r="K32" s="148">
        <v>13.6</v>
      </c>
    </row>
    <row r="33" spans="1:11" x14ac:dyDescent="0.25">
      <c r="A33" s="2" t="s">
        <v>184</v>
      </c>
      <c r="B33" s="9" t="s">
        <v>226</v>
      </c>
      <c r="C33" s="46" t="s">
        <v>56</v>
      </c>
      <c r="D33" s="149">
        <v>0</v>
      </c>
      <c r="E33" s="149">
        <v>0</v>
      </c>
      <c r="F33" s="149">
        <v>0</v>
      </c>
      <c r="G33" s="149">
        <v>0</v>
      </c>
      <c r="H33" s="149">
        <v>0</v>
      </c>
      <c r="I33" s="149">
        <v>0</v>
      </c>
      <c r="J33" s="149">
        <v>0</v>
      </c>
      <c r="K33" s="149">
        <v>0</v>
      </c>
    </row>
    <row r="34" spans="1:11" x14ac:dyDescent="0.25">
      <c r="A34" s="2" t="s">
        <v>185</v>
      </c>
      <c r="B34" s="9" t="s">
        <v>227</v>
      </c>
      <c r="C34" s="46" t="s">
        <v>56</v>
      </c>
      <c r="D34" s="148">
        <v>57.2</v>
      </c>
      <c r="E34" s="148">
        <v>57.2</v>
      </c>
      <c r="F34" s="148">
        <v>57.2</v>
      </c>
      <c r="G34" s="148">
        <v>57.2</v>
      </c>
      <c r="H34" s="148">
        <v>57.2</v>
      </c>
      <c r="I34" s="148">
        <v>57.2</v>
      </c>
      <c r="J34" s="148">
        <v>57.2</v>
      </c>
      <c r="K34" s="148">
        <v>57.2</v>
      </c>
    </row>
    <row r="35" spans="1:11" x14ac:dyDescent="0.25">
      <c r="A35" s="2" t="s">
        <v>186</v>
      </c>
      <c r="B35" s="9" t="s">
        <v>228</v>
      </c>
      <c r="C35" s="46" t="s">
        <v>56</v>
      </c>
      <c r="D35" s="128">
        <v>335</v>
      </c>
      <c r="E35" s="128">
        <v>335</v>
      </c>
      <c r="F35" s="128">
        <v>335</v>
      </c>
      <c r="G35" s="128">
        <v>335</v>
      </c>
      <c r="H35" s="128">
        <v>335</v>
      </c>
      <c r="I35" s="128">
        <v>335</v>
      </c>
      <c r="J35" s="128">
        <v>335</v>
      </c>
      <c r="K35" s="128">
        <v>335</v>
      </c>
    </row>
    <row r="36" spans="1:11" x14ac:dyDescent="0.25">
      <c r="A36" s="48"/>
      <c r="B36" s="9"/>
      <c r="C36" s="46"/>
    </row>
    <row r="37" spans="1:11" x14ac:dyDescent="0.25">
      <c r="A37" s="48"/>
      <c r="B37" s="45" t="s">
        <v>542</v>
      </c>
      <c r="C37" s="46"/>
    </row>
    <row r="38" spans="1:11" x14ac:dyDescent="0.25">
      <c r="A38" s="2" t="s">
        <v>187</v>
      </c>
      <c r="B38" s="9" t="s">
        <v>77</v>
      </c>
      <c r="C38" s="46" t="s">
        <v>56</v>
      </c>
      <c r="D38" s="149">
        <v>0.24</v>
      </c>
      <c r="E38" s="149">
        <v>0.24</v>
      </c>
      <c r="F38" s="149">
        <v>0.24</v>
      </c>
      <c r="G38" s="149">
        <v>0.24</v>
      </c>
      <c r="H38" s="149">
        <v>0.24</v>
      </c>
      <c r="I38" s="149">
        <v>0.24</v>
      </c>
      <c r="J38" s="149">
        <v>0.24</v>
      </c>
      <c r="K38" s="149">
        <v>0.24</v>
      </c>
    </row>
    <row r="39" spans="1:11" x14ac:dyDescent="0.25">
      <c r="A39" s="2" t="s">
        <v>188</v>
      </c>
      <c r="B39" s="9" t="s">
        <v>229</v>
      </c>
      <c r="C39" s="46" t="s">
        <v>56</v>
      </c>
      <c r="D39" s="149">
        <v>7.2</v>
      </c>
      <c r="E39" s="149">
        <v>7.2</v>
      </c>
      <c r="F39" s="149">
        <v>7.2</v>
      </c>
      <c r="G39" s="149">
        <v>7.2</v>
      </c>
      <c r="H39" s="149">
        <v>7.2</v>
      </c>
      <c r="I39" s="149">
        <v>7.2</v>
      </c>
      <c r="J39" s="149">
        <v>7.2</v>
      </c>
      <c r="K39" s="149">
        <v>7.2</v>
      </c>
    </row>
    <row r="40" spans="1:11" x14ac:dyDescent="0.25">
      <c r="A40" s="2" t="s">
        <v>189</v>
      </c>
      <c r="B40" s="9" t="s">
        <v>230</v>
      </c>
      <c r="C40" s="46" t="s">
        <v>56</v>
      </c>
      <c r="D40" s="148">
        <v>11.2</v>
      </c>
      <c r="E40" s="148">
        <v>11.2</v>
      </c>
      <c r="F40" s="148">
        <v>11.2</v>
      </c>
      <c r="G40" s="148">
        <v>11.2</v>
      </c>
      <c r="H40" s="148">
        <v>11.2</v>
      </c>
      <c r="I40" s="148">
        <v>11.2</v>
      </c>
      <c r="J40" s="148">
        <v>11.2</v>
      </c>
      <c r="K40" s="148">
        <v>11.2</v>
      </c>
    </row>
    <row r="41" spans="1:11" x14ac:dyDescent="0.25">
      <c r="A41" s="2" t="s">
        <v>190</v>
      </c>
      <c r="B41" s="9" t="s">
        <v>231</v>
      </c>
      <c r="C41" s="46" t="s">
        <v>56</v>
      </c>
      <c r="D41" s="55">
        <v>0</v>
      </c>
      <c r="E41" s="55">
        <v>0</v>
      </c>
      <c r="F41" s="55">
        <v>0</v>
      </c>
      <c r="G41" s="55">
        <v>0</v>
      </c>
      <c r="H41" s="55">
        <v>0</v>
      </c>
      <c r="I41" s="55">
        <v>0</v>
      </c>
      <c r="J41" s="55">
        <v>0</v>
      </c>
      <c r="K41" s="55">
        <v>0</v>
      </c>
    </row>
    <row r="42" spans="1:11" x14ac:dyDescent="0.25">
      <c r="A42" s="2" t="s">
        <v>191</v>
      </c>
      <c r="B42" s="9" t="s">
        <v>232</v>
      </c>
      <c r="C42" s="46" t="s">
        <v>56</v>
      </c>
      <c r="D42" s="55">
        <v>0</v>
      </c>
      <c r="E42" s="55">
        <v>0</v>
      </c>
      <c r="F42" s="55">
        <v>0</v>
      </c>
      <c r="G42" s="55">
        <v>0</v>
      </c>
      <c r="H42" s="55">
        <v>0</v>
      </c>
      <c r="I42" s="55">
        <v>0</v>
      </c>
      <c r="J42" s="55">
        <v>0</v>
      </c>
      <c r="K42" s="55">
        <v>0</v>
      </c>
    </row>
    <row r="43" spans="1:11" x14ac:dyDescent="0.25">
      <c r="A43" s="2" t="s">
        <v>192</v>
      </c>
      <c r="B43" s="9" t="s">
        <v>233</v>
      </c>
      <c r="C43" s="46" t="s">
        <v>56</v>
      </c>
      <c r="D43" s="127">
        <v>270</v>
      </c>
      <c r="E43" s="127">
        <v>270</v>
      </c>
      <c r="F43" s="127">
        <v>270</v>
      </c>
      <c r="G43" s="127">
        <v>270</v>
      </c>
      <c r="H43" s="127">
        <v>270</v>
      </c>
      <c r="I43" s="127">
        <v>270</v>
      </c>
      <c r="J43" s="127">
        <v>270</v>
      </c>
      <c r="K43" s="127">
        <f>90*3</f>
        <v>270</v>
      </c>
    </row>
    <row r="44" spans="1:11" x14ac:dyDescent="0.25">
      <c r="A44" s="48"/>
      <c r="B44" s="9"/>
      <c r="C44" s="46"/>
    </row>
    <row r="45" spans="1:11" ht="15.75" x14ac:dyDescent="0.25">
      <c r="A45" s="48"/>
      <c r="B45" s="20" t="s">
        <v>268</v>
      </c>
      <c r="C45" s="46"/>
    </row>
    <row r="46" spans="1:11" x14ac:dyDescent="0.25">
      <c r="A46" s="48"/>
      <c r="B46" s="45" t="s">
        <v>543</v>
      </c>
      <c r="C46" s="46"/>
    </row>
    <row r="47" spans="1:11" x14ac:dyDescent="0.25">
      <c r="A47" s="2" t="s">
        <v>193</v>
      </c>
      <c r="B47" s="9" t="s">
        <v>213</v>
      </c>
      <c r="C47" s="46" t="s">
        <v>56</v>
      </c>
      <c r="D47" s="55">
        <v>1682</v>
      </c>
      <c r="E47" s="55">
        <v>1752</v>
      </c>
      <c r="F47" s="55">
        <v>1811</v>
      </c>
      <c r="G47" s="55">
        <v>1882</v>
      </c>
      <c r="H47" s="55">
        <v>1937</v>
      </c>
      <c r="I47" s="55">
        <v>1971</v>
      </c>
      <c r="J47" s="55">
        <v>1993</v>
      </c>
      <c r="K47" s="55">
        <v>2052.4</v>
      </c>
    </row>
    <row r="48" spans="1:11" x14ac:dyDescent="0.25">
      <c r="A48" s="2" t="s">
        <v>194</v>
      </c>
      <c r="B48" s="9" t="s">
        <v>214</v>
      </c>
      <c r="C48" s="46" t="s">
        <v>56</v>
      </c>
      <c r="D48" s="55">
        <v>8.6999999999999993</v>
      </c>
      <c r="E48" s="55">
        <v>8.6999999999999993</v>
      </c>
      <c r="F48" s="55">
        <v>8.6999999999999993</v>
      </c>
      <c r="G48" s="55">
        <v>8.6999999999999993</v>
      </c>
      <c r="H48" s="55">
        <v>8.6999999999999993</v>
      </c>
      <c r="I48" s="55">
        <v>8.6999999999999993</v>
      </c>
      <c r="J48" s="55">
        <v>8.6999999999999993</v>
      </c>
      <c r="K48" s="55">
        <v>28.7</v>
      </c>
    </row>
    <row r="49" spans="1:11" x14ac:dyDescent="0.25">
      <c r="A49" s="2" t="s">
        <v>212</v>
      </c>
      <c r="B49" s="9" t="s">
        <v>270</v>
      </c>
      <c r="C49" s="46" t="s">
        <v>56</v>
      </c>
      <c r="D49" s="55">
        <v>28</v>
      </c>
      <c r="E49" s="55">
        <v>30</v>
      </c>
      <c r="F49" s="55">
        <v>31</v>
      </c>
      <c r="G49" s="55">
        <v>32</v>
      </c>
      <c r="H49" s="55">
        <v>33</v>
      </c>
      <c r="I49" s="55">
        <v>33</v>
      </c>
      <c r="J49" s="55">
        <v>34</v>
      </c>
      <c r="K49" s="55">
        <v>36</v>
      </c>
    </row>
    <row r="51" spans="1:11" x14ac:dyDescent="0.25">
      <c r="A51" s="48"/>
      <c r="B51" s="45" t="s">
        <v>544</v>
      </c>
      <c r="C51" s="46"/>
    </row>
    <row r="52" spans="1:11" ht="40.5" customHeight="1" x14ac:dyDescent="0.25">
      <c r="A52" s="2" t="s">
        <v>195</v>
      </c>
      <c r="B52" s="14" t="s">
        <v>557</v>
      </c>
      <c r="C52" s="50" t="s">
        <v>56</v>
      </c>
      <c r="D52" s="55">
        <v>0</v>
      </c>
      <c r="E52" s="55">
        <v>0</v>
      </c>
      <c r="F52" s="55">
        <v>0</v>
      </c>
      <c r="G52" s="55">
        <v>0</v>
      </c>
      <c r="H52" s="55">
        <v>0</v>
      </c>
      <c r="I52" s="55">
        <v>0</v>
      </c>
      <c r="J52" s="55">
        <v>0</v>
      </c>
      <c r="K52" s="55">
        <v>0</v>
      </c>
    </row>
    <row r="53" spans="1:11" ht="38.25" customHeight="1" x14ac:dyDescent="0.25">
      <c r="A53" s="2" t="s">
        <v>196</v>
      </c>
      <c r="B53" s="14" t="s">
        <v>558</v>
      </c>
      <c r="C53" s="50" t="s">
        <v>56</v>
      </c>
      <c r="D53" s="55">
        <v>0</v>
      </c>
      <c r="E53" s="55">
        <v>0</v>
      </c>
      <c r="F53" s="55">
        <v>0</v>
      </c>
      <c r="G53" s="55">
        <v>0</v>
      </c>
      <c r="H53" s="55">
        <v>0</v>
      </c>
      <c r="I53" s="55">
        <v>0</v>
      </c>
      <c r="J53" s="55">
        <v>0</v>
      </c>
      <c r="K53" s="55">
        <v>0</v>
      </c>
    </row>
    <row r="54" spans="1:11" ht="37.5" customHeight="1" x14ac:dyDescent="0.25">
      <c r="A54" s="2" t="s">
        <v>197</v>
      </c>
      <c r="B54" s="14" t="s">
        <v>559</v>
      </c>
      <c r="C54" s="50" t="s">
        <v>56</v>
      </c>
      <c r="D54" s="55">
        <v>1343</v>
      </c>
      <c r="E54" s="55">
        <v>1343</v>
      </c>
      <c r="F54" s="55">
        <v>1348</v>
      </c>
      <c r="G54" s="55">
        <v>1363</v>
      </c>
      <c r="H54" s="55">
        <v>1363</v>
      </c>
      <c r="I54" s="55">
        <v>1418</v>
      </c>
      <c r="J54" s="55">
        <v>1418</v>
      </c>
      <c r="K54" s="55">
        <v>1426</v>
      </c>
    </row>
    <row r="55" spans="1:11" x14ac:dyDescent="0.25">
      <c r="A55" s="2" t="s">
        <v>198</v>
      </c>
      <c r="B55" s="14" t="s">
        <v>271</v>
      </c>
      <c r="C55" s="50" t="s">
        <v>56</v>
      </c>
      <c r="D55" s="55">
        <v>1343</v>
      </c>
      <c r="E55" s="55">
        <v>1343</v>
      </c>
      <c r="F55" s="55">
        <v>1348</v>
      </c>
      <c r="G55" s="55">
        <v>1363</v>
      </c>
      <c r="H55" s="55">
        <v>1363</v>
      </c>
      <c r="I55" s="55">
        <v>1418</v>
      </c>
      <c r="J55" s="55">
        <v>1418</v>
      </c>
      <c r="K55" s="55">
        <v>1426</v>
      </c>
    </row>
    <row r="56" spans="1:11" x14ac:dyDescent="0.25">
      <c r="A56" s="2" t="s">
        <v>272</v>
      </c>
      <c r="B56" s="14" t="s">
        <v>273</v>
      </c>
      <c r="C56" s="50" t="s">
        <v>56</v>
      </c>
      <c r="D56" s="55">
        <v>0</v>
      </c>
      <c r="E56" s="55">
        <v>0</v>
      </c>
      <c r="F56" s="55">
        <v>0</v>
      </c>
      <c r="G56" s="55">
        <v>0</v>
      </c>
      <c r="H56" s="55">
        <v>0</v>
      </c>
      <c r="I56" s="55">
        <v>0</v>
      </c>
      <c r="J56" s="55">
        <v>0</v>
      </c>
      <c r="K56" s="55">
        <v>0</v>
      </c>
    </row>
    <row r="57" spans="1:11" x14ac:dyDescent="0.25">
      <c r="A57" s="48"/>
      <c r="B57" s="14"/>
      <c r="C57" s="50"/>
    </row>
    <row r="58" spans="1:11" ht="15.75" x14ac:dyDescent="0.25">
      <c r="A58" s="48"/>
      <c r="B58" s="20" t="s">
        <v>269</v>
      </c>
      <c r="C58" s="50"/>
    </row>
    <row r="59" spans="1:11" x14ac:dyDescent="0.25">
      <c r="A59" s="2" t="s">
        <v>199</v>
      </c>
      <c r="B59" s="70" t="s">
        <v>99</v>
      </c>
      <c r="C59" s="46" t="s">
        <v>98</v>
      </c>
      <c r="D59" s="55">
        <v>79923</v>
      </c>
      <c r="E59" s="55">
        <v>81704</v>
      </c>
      <c r="F59" s="55">
        <v>85732</v>
      </c>
      <c r="G59" s="55">
        <v>94899</v>
      </c>
      <c r="H59" s="55">
        <v>96285</v>
      </c>
      <c r="I59" s="55">
        <v>98623</v>
      </c>
      <c r="J59" s="55">
        <v>101169</v>
      </c>
      <c r="K59" s="55">
        <v>102431</v>
      </c>
    </row>
    <row r="60" spans="1:11" x14ac:dyDescent="0.25">
      <c r="A60" s="2" t="s">
        <v>200</v>
      </c>
      <c r="B60" s="70" t="s">
        <v>100</v>
      </c>
      <c r="C60" s="46" t="s">
        <v>98</v>
      </c>
      <c r="D60" s="55">
        <v>62698</v>
      </c>
      <c r="E60" s="55">
        <v>64023</v>
      </c>
      <c r="F60" s="55">
        <v>65308</v>
      </c>
      <c r="G60" s="55">
        <v>66741</v>
      </c>
      <c r="H60" s="55">
        <v>68072</v>
      </c>
      <c r="I60" s="55">
        <v>70166</v>
      </c>
      <c r="J60" s="55">
        <v>72121</v>
      </c>
      <c r="K60" s="55">
        <v>73251</v>
      </c>
    </row>
    <row r="61" spans="1:11" x14ac:dyDescent="0.25">
      <c r="B61" s="14"/>
      <c r="C61" s="50"/>
    </row>
    <row r="62" spans="1:11" x14ac:dyDescent="0.25">
      <c r="B62" s="14"/>
      <c r="C62" s="50"/>
    </row>
    <row r="63" spans="1:11" x14ac:dyDescent="0.25">
      <c r="B63" s="14"/>
      <c r="C63" s="50"/>
    </row>
    <row r="64" spans="1:11" x14ac:dyDescent="0.25">
      <c r="B64" s="53"/>
      <c r="C64" s="50"/>
    </row>
    <row r="65" spans="2:3" x14ac:dyDescent="0.25">
      <c r="B65" s="62"/>
      <c r="C65" s="46"/>
    </row>
    <row r="66" spans="2:3" x14ac:dyDescent="0.25">
      <c r="B66" s="62"/>
      <c r="C66" s="46"/>
    </row>
    <row r="67" spans="2:3" x14ac:dyDescent="0.25">
      <c r="B67" s="14"/>
      <c r="C67" s="50"/>
    </row>
    <row r="68" spans="2:3" x14ac:dyDescent="0.25">
      <c r="B68" s="18"/>
    </row>
  </sheetData>
  <phoneticPr fontId="1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zoomScaleNormal="100" workbookViewId="0">
      <selection activeCell="B8" sqref="B8"/>
    </sheetView>
  </sheetViews>
  <sheetFormatPr defaultRowHeight="15" x14ac:dyDescent="0.25"/>
  <cols>
    <col min="1" max="1" width="16.140625" customWidth="1"/>
    <col min="2" max="2" width="76.5703125" bestFit="1" customWidth="1"/>
    <col min="3" max="3" width="27.140625" bestFit="1" customWidth="1"/>
    <col min="4" max="11" width="11.5703125" bestFit="1" customWidth="1"/>
    <col min="12" max="12" width="15.140625" customWidth="1"/>
    <col min="13" max="13" width="8.140625" customWidth="1"/>
  </cols>
  <sheetData>
    <row r="1" spans="1:20" ht="15.75" x14ac:dyDescent="0.25">
      <c r="A1" s="56"/>
      <c r="B1" s="134" t="s">
        <v>73</v>
      </c>
      <c r="C1" s="56"/>
      <c r="D1" s="56"/>
      <c r="E1" s="56"/>
      <c r="F1" s="56"/>
      <c r="G1" s="56"/>
      <c r="H1" s="56"/>
      <c r="I1" s="56"/>
      <c r="J1" s="56"/>
      <c r="K1" s="56"/>
      <c r="L1" s="56"/>
    </row>
    <row r="3" spans="1:20" ht="60" x14ac:dyDescent="0.25">
      <c r="B3" s="1" t="s">
        <v>238</v>
      </c>
      <c r="D3" s="57">
        <v>2006</v>
      </c>
      <c r="E3" s="57">
        <v>2007</v>
      </c>
      <c r="F3" s="57">
        <v>2008</v>
      </c>
      <c r="G3" s="57">
        <v>2009</v>
      </c>
      <c r="H3" s="57">
        <v>2010</v>
      </c>
      <c r="I3" s="57">
        <v>2011</v>
      </c>
      <c r="J3" s="57">
        <v>2012</v>
      </c>
      <c r="K3" s="57">
        <v>2013</v>
      </c>
      <c r="L3" s="101" t="s">
        <v>379</v>
      </c>
    </row>
    <row r="4" spans="1:20" x14ac:dyDescent="0.25">
      <c r="A4" s="1" t="s">
        <v>68</v>
      </c>
      <c r="B4" s="1" t="s">
        <v>2</v>
      </c>
      <c r="C4" s="1" t="s">
        <v>3</v>
      </c>
      <c r="L4" s="18"/>
    </row>
    <row r="5" spans="1:20" ht="15.75" x14ac:dyDescent="0.25">
      <c r="B5" s="102" t="s">
        <v>545</v>
      </c>
      <c r="C5" s="5"/>
      <c r="L5" s="65"/>
    </row>
    <row r="6" spans="1:20" x14ac:dyDescent="0.25">
      <c r="B6" s="103" t="s">
        <v>546</v>
      </c>
      <c r="C6" s="68"/>
      <c r="L6" s="65"/>
    </row>
    <row r="7" spans="1:20" x14ac:dyDescent="0.25">
      <c r="A7" t="s">
        <v>216</v>
      </c>
      <c r="B7" s="104" t="s">
        <v>464</v>
      </c>
      <c r="C7" s="68" t="s">
        <v>555</v>
      </c>
      <c r="D7" s="148">
        <v>49.8</v>
      </c>
      <c r="E7" s="55">
        <v>44.5</v>
      </c>
      <c r="F7" s="148">
        <v>25.6</v>
      </c>
      <c r="G7" s="148">
        <v>33.01</v>
      </c>
      <c r="H7" s="148">
        <v>29.1</v>
      </c>
      <c r="I7" s="148">
        <v>47.7</v>
      </c>
      <c r="J7" s="148">
        <v>32.5</v>
      </c>
      <c r="K7" s="148">
        <v>47.8</v>
      </c>
      <c r="M7" s="156">
        <v>49.8</v>
      </c>
      <c r="N7" s="156">
        <v>44.5</v>
      </c>
      <c r="O7" s="156">
        <v>25.6</v>
      </c>
      <c r="P7" s="156">
        <v>33.01</v>
      </c>
      <c r="Q7" s="156">
        <v>29.1</v>
      </c>
      <c r="R7" s="156">
        <v>47.7</v>
      </c>
      <c r="S7" s="156">
        <v>32.5</v>
      </c>
      <c r="T7" s="156">
        <v>47.8</v>
      </c>
    </row>
    <row r="8" spans="1:20" x14ac:dyDescent="0.25">
      <c r="A8" t="s">
        <v>217</v>
      </c>
      <c r="B8" s="104" t="s">
        <v>599</v>
      </c>
      <c r="C8" s="68" t="s">
        <v>555</v>
      </c>
      <c r="D8" s="148">
        <v>49.8</v>
      </c>
      <c r="E8" s="55">
        <v>44.5</v>
      </c>
      <c r="F8" s="148">
        <v>25.6</v>
      </c>
      <c r="G8" s="148">
        <v>33.01</v>
      </c>
      <c r="H8" s="148">
        <v>29.1</v>
      </c>
      <c r="I8" s="148">
        <v>47.7</v>
      </c>
      <c r="J8" s="148">
        <v>32.5</v>
      </c>
      <c r="K8" s="148">
        <v>47.8</v>
      </c>
      <c r="M8" s="156">
        <v>49.8</v>
      </c>
      <c r="N8" s="156">
        <v>44.5</v>
      </c>
      <c r="O8" s="156">
        <v>25.6</v>
      </c>
      <c r="P8" s="156">
        <v>33.01</v>
      </c>
      <c r="Q8" s="156">
        <v>29.1</v>
      </c>
      <c r="R8" s="156">
        <v>47.7</v>
      </c>
      <c r="S8" s="156">
        <v>32.5</v>
      </c>
      <c r="T8" s="156">
        <v>47.8</v>
      </c>
    </row>
    <row r="9" spans="1:20" x14ac:dyDescent="0.25">
      <c r="A9" t="s">
        <v>218</v>
      </c>
      <c r="B9" s="104" t="s">
        <v>465</v>
      </c>
      <c r="C9" s="68" t="s">
        <v>556</v>
      </c>
      <c r="D9" s="149">
        <v>0.76</v>
      </c>
      <c r="E9" s="149">
        <v>0.8</v>
      </c>
      <c r="F9" s="149">
        <v>0.56000000000000005</v>
      </c>
      <c r="G9" s="149">
        <v>0.62</v>
      </c>
      <c r="H9" s="149">
        <v>0.66</v>
      </c>
      <c r="I9" s="149">
        <v>0.8</v>
      </c>
      <c r="J9" s="149">
        <v>0.63</v>
      </c>
      <c r="K9" s="149">
        <v>0.74</v>
      </c>
      <c r="M9" s="157">
        <v>0.76</v>
      </c>
      <c r="N9" s="157">
        <v>0.8</v>
      </c>
      <c r="O9" s="157">
        <v>0.56000000000000005</v>
      </c>
      <c r="P9" s="157">
        <v>0.62</v>
      </c>
      <c r="Q9" s="157">
        <v>0.66</v>
      </c>
      <c r="R9" s="157">
        <v>0.8</v>
      </c>
      <c r="S9" s="157">
        <v>0.63</v>
      </c>
      <c r="T9" s="157">
        <v>0.74</v>
      </c>
    </row>
    <row r="10" spans="1:20" x14ac:dyDescent="0.25">
      <c r="A10" t="s">
        <v>219</v>
      </c>
      <c r="B10" s="104" t="s">
        <v>600</v>
      </c>
      <c r="C10" s="68" t="s">
        <v>556</v>
      </c>
      <c r="D10" s="149">
        <v>0.76</v>
      </c>
      <c r="E10" s="149">
        <v>0.8</v>
      </c>
      <c r="F10" s="149">
        <v>0.56000000000000005</v>
      </c>
      <c r="G10" s="149">
        <v>0.62</v>
      </c>
      <c r="H10" s="149">
        <v>0.66</v>
      </c>
      <c r="I10" s="149">
        <v>0.8</v>
      </c>
      <c r="J10" s="149">
        <v>0.63</v>
      </c>
      <c r="K10" s="149">
        <v>0.74</v>
      </c>
      <c r="M10" s="157">
        <v>0.76</v>
      </c>
      <c r="N10" s="157">
        <v>0.8</v>
      </c>
      <c r="O10" s="157">
        <v>0.56000000000000005</v>
      </c>
      <c r="P10" s="157">
        <v>0.62</v>
      </c>
      <c r="Q10" s="157">
        <v>0.66</v>
      </c>
      <c r="R10" s="157">
        <v>0.8</v>
      </c>
      <c r="S10" s="157">
        <v>0.63</v>
      </c>
      <c r="T10" s="157">
        <v>0.74</v>
      </c>
    </row>
    <row r="11" spans="1:20" x14ac:dyDescent="0.25">
      <c r="B11" s="103" t="s">
        <v>547</v>
      </c>
      <c r="C11" s="68"/>
      <c r="D11" s="150"/>
      <c r="E11" s="150"/>
      <c r="F11" s="150"/>
      <c r="G11" s="150"/>
      <c r="H11" s="150"/>
      <c r="I11" s="150"/>
      <c r="J11" s="150"/>
      <c r="K11" s="150"/>
      <c r="M11" s="156"/>
      <c r="N11" s="156"/>
      <c r="O11" s="156"/>
      <c r="P11" s="156"/>
      <c r="Q11" s="156"/>
      <c r="R11" s="156"/>
      <c r="S11" s="156"/>
      <c r="T11" s="156"/>
    </row>
    <row r="12" spans="1:20" x14ac:dyDescent="0.25">
      <c r="A12" t="s">
        <v>240</v>
      </c>
      <c r="B12" s="104" t="s">
        <v>464</v>
      </c>
      <c r="C12" s="68" t="s">
        <v>555</v>
      </c>
      <c r="D12" s="148">
        <v>35</v>
      </c>
      <c r="E12" s="148">
        <v>44.3</v>
      </c>
      <c r="F12" s="148">
        <v>25.6</v>
      </c>
      <c r="G12" s="148">
        <v>29.9</v>
      </c>
      <c r="H12" s="148">
        <v>25.8</v>
      </c>
      <c r="I12" s="148">
        <v>47.7</v>
      </c>
      <c r="J12" s="148">
        <v>32.5</v>
      </c>
      <c r="K12" s="148">
        <v>28.7</v>
      </c>
      <c r="M12" s="156">
        <v>35</v>
      </c>
      <c r="N12" s="156">
        <v>44.3</v>
      </c>
      <c r="O12" s="156">
        <v>25.6</v>
      </c>
      <c r="P12" s="156">
        <v>29.9</v>
      </c>
      <c r="Q12" s="156">
        <v>25.8</v>
      </c>
      <c r="R12" s="156">
        <v>47.7</v>
      </c>
      <c r="S12" s="156">
        <v>32.5</v>
      </c>
      <c r="T12" s="156">
        <v>28.7</v>
      </c>
    </row>
    <row r="13" spans="1:20" x14ac:dyDescent="0.25">
      <c r="A13" t="s">
        <v>241</v>
      </c>
      <c r="B13" s="104" t="s">
        <v>599</v>
      </c>
      <c r="C13" s="68" t="s">
        <v>555</v>
      </c>
      <c r="D13" s="148">
        <v>35</v>
      </c>
      <c r="E13" s="148">
        <v>44.3</v>
      </c>
      <c r="F13" s="148">
        <v>25.6</v>
      </c>
      <c r="G13" s="148">
        <v>29.9</v>
      </c>
      <c r="H13" s="148">
        <v>25.8</v>
      </c>
      <c r="I13" s="148">
        <v>47.7</v>
      </c>
      <c r="J13" s="148">
        <v>32.5</v>
      </c>
      <c r="K13" s="148">
        <v>28.7</v>
      </c>
      <c r="M13" s="156">
        <v>35</v>
      </c>
      <c r="N13" s="156">
        <v>44.3</v>
      </c>
      <c r="O13" s="156">
        <v>25.6</v>
      </c>
      <c r="P13" s="156">
        <v>29.9</v>
      </c>
      <c r="Q13" s="156">
        <v>25.8</v>
      </c>
      <c r="R13" s="156">
        <v>47.7</v>
      </c>
      <c r="S13" s="156">
        <v>32.5</v>
      </c>
      <c r="T13" s="156">
        <v>28.7</v>
      </c>
    </row>
    <row r="14" spans="1:20" x14ac:dyDescent="0.25">
      <c r="A14" t="s">
        <v>242</v>
      </c>
      <c r="B14" s="104" t="s">
        <v>465</v>
      </c>
      <c r="C14" s="68" t="s">
        <v>556</v>
      </c>
      <c r="D14" s="148">
        <f>M14</f>
        <v>0.71</v>
      </c>
      <c r="E14" s="148">
        <f t="shared" ref="E14:K14" si="0">N14</f>
        <v>0.64</v>
      </c>
      <c r="F14" s="148">
        <f t="shared" si="0"/>
        <v>0.56000000000000005</v>
      </c>
      <c r="G14" s="148">
        <f t="shared" si="0"/>
        <v>0.59</v>
      </c>
      <c r="H14" s="148">
        <f t="shared" si="0"/>
        <v>0.62</v>
      </c>
      <c r="I14" s="148">
        <f t="shared" si="0"/>
        <v>0.8</v>
      </c>
      <c r="J14" s="148">
        <f t="shared" si="0"/>
        <v>0.63</v>
      </c>
      <c r="K14" s="148">
        <f t="shared" si="0"/>
        <v>0.59</v>
      </c>
      <c r="M14" s="157">
        <v>0.71</v>
      </c>
      <c r="N14" s="157">
        <v>0.64</v>
      </c>
      <c r="O14" s="157">
        <v>0.56000000000000005</v>
      </c>
      <c r="P14" s="157">
        <v>0.59</v>
      </c>
      <c r="Q14" s="157">
        <v>0.62</v>
      </c>
      <c r="R14" s="157">
        <v>0.8</v>
      </c>
      <c r="S14" s="157">
        <v>0.63</v>
      </c>
      <c r="T14" s="157">
        <v>0.59</v>
      </c>
    </row>
    <row r="15" spans="1:20" x14ac:dyDescent="0.25">
      <c r="A15" t="s">
        <v>243</v>
      </c>
      <c r="B15" s="104" t="s">
        <v>600</v>
      </c>
      <c r="C15" s="68" t="s">
        <v>556</v>
      </c>
      <c r="D15" s="148">
        <f>M15</f>
        <v>0.71</v>
      </c>
      <c r="E15" s="148">
        <f t="shared" ref="E15" si="1">N15</f>
        <v>0.64</v>
      </c>
      <c r="F15" s="148">
        <f t="shared" ref="F15" si="2">O15</f>
        <v>0.56000000000000005</v>
      </c>
      <c r="G15" s="148">
        <f t="shared" ref="G15" si="3">P15</f>
        <v>0.59</v>
      </c>
      <c r="H15" s="148">
        <f t="shared" ref="H15" si="4">Q15</f>
        <v>0.62</v>
      </c>
      <c r="I15" s="148">
        <f t="shared" ref="I15" si="5">R15</f>
        <v>0.8</v>
      </c>
      <c r="J15" s="148">
        <f t="shared" ref="J15" si="6">S15</f>
        <v>0.63</v>
      </c>
      <c r="K15" s="148">
        <f t="shared" ref="K15" si="7">T15</f>
        <v>0.59</v>
      </c>
      <c r="M15" s="157">
        <v>0.71</v>
      </c>
      <c r="N15" s="157">
        <v>0.64</v>
      </c>
      <c r="O15" s="157">
        <v>0.56000000000000005</v>
      </c>
      <c r="P15" s="157">
        <v>0.59</v>
      </c>
      <c r="Q15" s="157">
        <v>0.62</v>
      </c>
      <c r="R15" s="157">
        <v>0.8</v>
      </c>
      <c r="S15" s="157">
        <v>0.63</v>
      </c>
      <c r="T15" s="157">
        <v>0.59</v>
      </c>
    </row>
    <row r="16" spans="1:20" x14ac:dyDescent="0.25">
      <c r="B16" s="104"/>
      <c r="C16" s="68"/>
      <c r="D16" s="150"/>
      <c r="E16" s="150"/>
      <c r="F16" s="150"/>
      <c r="G16" s="150"/>
      <c r="H16" s="150"/>
      <c r="I16" s="150"/>
      <c r="J16" s="150"/>
      <c r="K16" s="150"/>
      <c r="M16" s="125"/>
    </row>
    <row r="17" spans="1:20" ht="15.75" x14ac:dyDescent="0.25">
      <c r="A17" s="2"/>
      <c r="B17" s="102" t="s">
        <v>548</v>
      </c>
      <c r="C17" s="68"/>
      <c r="D17" s="150"/>
      <c r="E17" s="150"/>
      <c r="F17" s="150"/>
      <c r="G17" s="150"/>
      <c r="H17" s="150"/>
      <c r="I17" s="150"/>
      <c r="J17" s="150"/>
      <c r="K17" s="150"/>
      <c r="M17" s="125"/>
    </row>
    <row r="18" spans="1:20" x14ac:dyDescent="0.25">
      <c r="A18" s="2" t="s">
        <v>220</v>
      </c>
      <c r="B18" s="9" t="s">
        <v>29</v>
      </c>
      <c r="C18" s="46" t="s">
        <v>55</v>
      </c>
      <c r="D18" s="148">
        <v>0.27</v>
      </c>
      <c r="E18" s="148">
        <v>0.28999999999999998</v>
      </c>
      <c r="F18" s="148">
        <v>0.36</v>
      </c>
      <c r="G18" s="148">
        <v>0.34</v>
      </c>
      <c r="H18" s="148">
        <v>0.3</v>
      </c>
      <c r="I18" s="148">
        <v>0.32</v>
      </c>
      <c r="J18" s="148">
        <v>0.26</v>
      </c>
      <c r="K18" s="148">
        <v>0.25</v>
      </c>
      <c r="M18" s="125"/>
    </row>
    <row r="19" spans="1:20" x14ac:dyDescent="0.25">
      <c r="A19" s="2" t="s">
        <v>221</v>
      </c>
      <c r="B19" s="9" t="s">
        <v>30</v>
      </c>
      <c r="C19" s="46" t="s">
        <v>55</v>
      </c>
      <c r="D19" s="148">
        <v>0.28000000000000003</v>
      </c>
      <c r="E19" s="148">
        <v>0.47</v>
      </c>
      <c r="F19" s="148">
        <v>0.14000000000000001</v>
      </c>
      <c r="G19" s="148">
        <v>0.19</v>
      </c>
      <c r="H19" s="148">
        <v>0.17</v>
      </c>
      <c r="I19" s="148">
        <v>0.28000000000000003</v>
      </c>
      <c r="J19" s="148">
        <v>0.19</v>
      </c>
      <c r="K19" s="148">
        <v>0.27</v>
      </c>
      <c r="M19" s="125"/>
    </row>
    <row r="20" spans="1:20" x14ac:dyDescent="0.25">
      <c r="A20" s="2" t="s">
        <v>201</v>
      </c>
      <c r="B20" s="19" t="s">
        <v>28</v>
      </c>
      <c r="C20" s="46" t="s">
        <v>55</v>
      </c>
      <c r="D20" s="148">
        <v>0.55000000000000004</v>
      </c>
      <c r="E20" s="148">
        <v>0.75</v>
      </c>
      <c r="F20" s="148">
        <v>0.5</v>
      </c>
      <c r="G20" s="148">
        <v>0.53</v>
      </c>
      <c r="H20" s="148">
        <v>0.46</v>
      </c>
      <c r="I20" s="148">
        <v>0.59</v>
      </c>
      <c r="J20" s="148">
        <v>0.45</v>
      </c>
      <c r="K20" s="148">
        <v>0.51</v>
      </c>
      <c r="M20" s="125"/>
    </row>
    <row r="21" spans="1:20" x14ac:dyDescent="0.25">
      <c r="A21" s="2"/>
      <c r="B21" s="104"/>
      <c r="C21" s="68"/>
    </row>
    <row r="22" spans="1:20" ht="15.75" x14ac:dyDescent="0.25">
      <c r="A22" s="2"/>
      <c r="B22" s="102" t="s">
        <v>549</v>
      </c>
      <c r="C22" s="68"/>
    </row>
    <row r="23" spans="1:20" x14ac:dyDescent="0.25">
      <c r="A23" s="99" t="s">
        <v>202</v>
      </c>
      <c r="B23" s="105" t="s">
        <v>422</v>
      </c>
      <c r="C23" s="68" t="s">
        <v>67</v>
      </c>
      <c r="D23" s="190">
        <f>(M24-M23)/M24*100</f>
        <v>5.2437392980443951</v>
      </c>
      <c r="E23" s="190">
        <f t="shared" ref="E23:K23" si="8">(N24-N23)/N24*100</f>
        <v>3.8306823546231485</v>
      </c>
      <c r="F23" s="190">
        <f t="shared" si="8"/>
        <v>4.082457652250481</v>
      </c>
      <c r="G23" s="190">
        <f t="shared" si="8"/>
        <v>4.610596690329297</v>
      </c>
      <c r="H23" s="190">
        <f t="shared" si="8"/>
        <v>4.6014521351053075</v>
      </c>
      <c r="I23" s="190">
        <f t="shared" si="8"/>
        <v>4.6865597107079395</v>
      </c>
      <c r="J23" s="190">
        <f t="shared" si="8"/>
        <v>3.3057199713710426</v>
      </c>
      <c r="K23" s="190">
        <f t="shared" si="8"/>
        <v>2.2678733622543654</v>
      </c>
      <c r="M23" s="182">
        <f>SUM('5. Operational data'!D9:D14)</f>
        <v>2758.2599927732258</v>
      </c>
      <c r="N23" s="182">
        <f>SUM('5. Operational data'!E9:E14)</f>
        <v>2820.8384251741936</v>
      </c>
      <c r="O23" s="182">
        <f>SUM('5. Operational data'!F9:F14)</f>
        <v>2847.3026528387095</v>
      </c>
      <c r="P23" s="182">
        <f>SUM('5. Operational data'!G9:G14)</f>
        <v>2872.9189710000005</v>
      </c>
      <c r="Q23" s="182">
        <f>SUM('5. Operational data'!H9:H14)</f>
        <v>2896.4430109999998</v>
      </c>
      <c r="R23" s="182">
        <f>SUM('5. Operational data'!I9:I14)</f>
        <v>2909.8907380000001</v>
      </c>
      <c r="S23" s="182">
        <f>SUM('5. Operational data'!J9:J14)</f>
        <v>2891.1396340000001</v>
      </c>
      <c r="T23" s="182">
        <f>SUM('5. Operational data'!K9:K14)</f>
        <v>2903.9244520000002</v>
      </c>
    </row>
    <row r="24" spans="1:20" x14ac:dyDescent="0.25">
      <c r="A24" s="99"/>
      <c r="B24" s="104"/>
      <c r="C24" s="68"/>
      <c r="M24" s="182">
        <f>SUM('5. Operational data'!D17:D20)+'5. Operational data'!D26</f>
        <v>2910.9</v>
      </c>
      <c r="N24" s="182">
        <f>SUM('5. Operational data'!E17:E20)+'5. Operational data'!E26</f>
        <v>2933.2</v>
      </c>
      <c r="O24" s="182">
        <f>SUM('5. Operational data'!F17:F20)+'5. Operational data'!F26</f>
        <v>2968.49</v>
      </c>
      <c r="P24" s="182">
        <f>SUM('5. Operational data'!G17:G20)+'5. Operational data'!G26</f>
        <v>3011.78</v>
      </c>
      <c r="Q24" s="182">
        <f>SUM('5. Operational data'!H17:H20)+'5. Operational data'!H26</f>
        <v>3036.1499999999996</v>
      </c>
      <c r="R24" s="182">
        <f>SUM('5. Operational data'!I17:I20)+'5. Operational data'!I26</f>
        <v>3052.9700000000003</v>
      </c>
      <c r="S24" s="182">
        <f>SUM('5. Operational data'!J17:J20)+'5. Operational data'!J26</f>
        <v>2989.98</v>
      </c>
      <c r="T24" s="182">
        <f>SUM('5. Operational data'!K17:K20)+'5. Operational data'!K26</f>
        <v>2971.3100000000004</v>
      </c>
    </row>
    <row r="25" spans="1:20" ht="15.75" x14ac:dyDescent="0.25">
      <c r="A25" s="2"/>
      <c r="B25" s="102" t="s">
        <v>550</v>
      </c>
      <c r="C25" s="68"/>
    </row>
    <row r="26" spans="1:20" x14ac:dyDescent="0.25">
      <c r="A26" s="99" t="s">
        <v>239</v>
      </c>
      <c r="B26" s="19" t="s">
        <v>274</v>
      </c>
      <c r="C26" s="68" t="s">
        <v>67</v>
      </c>
      <c r="D26" s="55">
        <v>52</v>
      </c>
      <c r="E26" s="55">
        <v>52</v>
      </c>
      <c r="F26" s="55">
        <v>45</v>
      </c>
      <c r="G26" s="55">
        <v>51</v>
      </c>
      <c r="H26" s="55">
        <v>49</v>
      </c>
      <c r="I26" s="55">
        <v>51</v>
      </c>
      <c r="J26" s="55">
        <v>40</v>
      </c>
      <c r="K26" s="55">
        <v>48</v>
      </c>
    </row>
    <row r="27" spans="1:20" x14ac:dyDescent="0.25">
      <c r="A27" s="2"/>
    </row>
    <row r="28" spans="1:20" x14ac:dyDescent="0.25">
      <c r="A28" s="2"/>
      <c r="D28" s="184"/>
      <c r="E28" s="185"/>
      <c r="F28" s="185"/>
      <c r="G28" s="185"/>
      <c r="H28" s="185"/>
      <c r="I28" s="185"/>
      <c r="J28" s="185"/>
      <c r="K28" s="185"/>
      <c r="L28" s="185"/>
    </row>
    <row r="29" spans="1:20" x14ac:dyDescent="0.25">
      <c r="D29" s="184"/>
      <c r="E29" s="186"/>
      <c r="F29" s="186"/>
      <c r="G29" s="186"/>
      <c r="H29" s="186"/>
      <c r="I29" s="186"/>
      <c r="J29" s="186"/>
      <c r="K29" s="186"/>
      <c r="L29" s="186"/>
    </row>
  </sheetData>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vt:lpstr>
      <vt:lpstr>1. Contents</vt:lpstr>
      <vt:lpstr>2. Revenue</vt:lpstr>
      <vt:lpstr>3. Opex</vt:lpstr>
      <vt:lpstr>4. Assets (RAB)</vt:lpstr>
      <vt:lpstr>4a. Assets (RAB) - Alternative</vt:lpstr>
      <vt:lpstr>5. Operational data</vt:lpstr>
      <vt:lpstr>6. Physical Assets</vt:lpstr>
      <vt:lpstr>7. Quality of services</vt:lpstr>
      <vt:lpstr>8. Operating environment</vt:lpstr>
      <vt:lpstr>10. Confidentiality</vt:lpstr>
      <vt:lpstr>'5. Operational data'!_ftn1</vt:lpstr>
      <vt:lpstr>'5. Operational data'!_ftnref1</vt:lpstr>
      <vt:lpstr>'4. Assets (RAB)'!OLE_LINK5</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Robert</dc:creator>
  <cp:lastModifiedBy>Bryant, Anita</cp:lastModifiedBy>
  <dcterms:created xsi:type="dcterms:W3CDTF">2013-06-17T05:26:37Z</dcterms:created>
  <dcterms:modified xsi:type="dcterms:W3CDTF">2015-08-13T05:19:13Z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H:\TRIMDATA\TRIM\TEMP\HPTRIM.3772\D13 121666  Draft RIN - DNSP economic benchmarking data template EFA guidelines.XLSX</vt:lpwstr>
  </property>
</Properties>
</file>